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spreadsheetml.pivotCacheDefinition+xml" PartName="/xl/pivotCache/pivotCacheDefinition1.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19.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18.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metadata"/>
  <Override ContentType="application/vnd.openxmlformats-officedocument.spreadsheetml.pivotTable+xml" PartName="/xl/pivotTables/pivotTable1.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19.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8.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drawingml.chart+xml" PartName="/xl/charts/chart7.xml"/>
  <Override ContentType="application/vnd.openxmlformats-officedocument.drawingml.chart+xml" PartName="/xl/charts/chart27.xml"/>
  <Override ContentType="application/vnd.openxmlformats-officedocument.drawingml.chart+xml" PartName="/xl/charts/chart52.xml"/>
  <Override ContentType="application/vnd.openxmlformats-officedocument.drawingml.chart+xml" PartName="/xl/charts/chart18.xml"/>
  <Override ContentType="application/vnd.openxmlformats-officedocument.drawingml.chart+xml" PartName="/xl/charts/chart43.xml"/>
  <Override ContentType="application/vnd.openxmlformats-officedocument.drawingml.chart+xml" PartName="/xl/charts/chart44.xml"/>
  <Override ContentType="application/vnd.openxmlformats-officedocument.drawingml.chart+xml" PartName="/xl/charts/chart26.xml"/>
  <Override ContentType="application/vnd.openxmlformats-officedocument.drawingml.chart+xml" PartName="/xl/charts/chart35.xml"/>
  <Override ContentType="application/vnd.openxmlformats-officedocument.drawingml.chart+xml" PartName="/xl/charts/chart61.xml"/>
  <Override ContentType="application/vnd.openxmlformats-officedocument.drawingml.chart+xml" PartName="/xl/charts/chart34.xml"/>
  <Override ContentType="application/vnd.openxmlformats-officedocument.drawingml.chart+xml" PartName="/xl/charts/chart8.xml"/>
  <Override ContentType="application/vnd.openxmlformats-officedocument.drawingml.chart+xml" PartName="/xl/charts/chart69.xml"/>
  <Override ContentType="application/vnd.openxmlformats-officedocument.drawingml.chart+xml" PartName="/xl/charts/chart17.xml"/>
  <Override ContentType="application/vnd.openxmlformats-officedocument.drawingml.chart+xml" PartName="/xl/charts/chart42.xml"/>
  <Override ContentType="application/vnd.openxmlformats-officedocument.drawingml.chart+xml" PartName="/xl/charts/chart25.xml"/>
  <Override ContentType="application/vnd.openxmlformats-officedocument.drawingml.chart+xml" PartName="/xl/charts/chart68.xml"/>
  <Override ContentType="application/vnd.openxmlformats-officedocument.drawingml.chart+xml" PartName="/xl/charts/chart51.xml"/>
  <Override ContentType="application/vnd.openxmlformats-officedocument.drawingml.chart+xml" PartName="/xl/charts/chart60.xml"/>
  <Override ContentType="application/vnd.openxmlformats-officedocument.drawingml.chart+xml" PartName="/xl/charts/chart16.xml"/>
  <Override ContentType="application/vnd.openxmlformats-officedocument.drawingml.chart+xml" PartName="/xl/charts/chart59.xml"/>
  <Override ContentType="application/vnd.openxmlformats-officedocument.drawingml.chart+xml" PartName="/xl/charts/chart46.xml"/>
  <Override ContentType="application/vnd.openxmlformats-officedocument.drawingml.chart+xml" PartName="/xl/charts/chart29.xml"/>
  <Override ContentType="application/vnd.openxmlformats-officedocument.drawingml.chart+xml" PartName="/xl/charts/chart50.xml"/>
  <Override ContentType="application/vnd.openxmlformats-officedocument.drawingml.chart+xml" PartName="/xl/charts/chart4.xml"/>
  <Override ContentType="application/vnd.openxmlformats-officedocument.drawingml.chart+xml" PartName="/xl/charts/chart20.xml"/>
  <Override ContentType="application/vnd.openxmlformats-officedocument.drawingml.chart+xml" PartName="/xl/charts/chart33.xml"/>
  <Override ContentType="application/vnd.openxmlformats-officedocument.drawingml.chart+xml" PartName="/xl/charts/chart63.xml"/>
  <Override ContentType="application/vnd.openxmlformats-officedocument.drawingml.chart+xml" PartName="/xl/charts/chart28.xml"/>
  <Override ContentType="application/vnd.openxmlformats-officedocument.drawingml.chart+xml" PartName="/xl/charts/chart58.xml"/>
  <Override ContentType="application/vnd.openxmlformats-officedocument.drawingml.chart+xml" PartName="/xl/charts/chart6.xml"/>
  <Override ContentType="application/vnd.openxmlformats-officedocument.drawingml.chart+xml" PartName="/xl/charts/chart45.xml"/>
  <Override ContentType="application/vnd.openxmlformats-officedocument.drawingml.chart+xml" PartName="/xl/charts/chart15.xml"/>
  <Override ContentType="application/vnd.openxmlformats-officedocument.drawingml.chart+xml" PartName="/xl/charts/chart62.xml"/>
  <Override ContentType="application/vnd.openxmlformats-officedocument.drawingml.chart+xml" PartName="/xl/charts/chart32.xml"/>
  <Override ContentType="application/vnd.openxmlformats-officedocument.drawingml.chart+xml" PartName="/xl/charts/chart5.xml"/>
  <Override ContentType="application/vnd.openxmlformats-officedocument.drawingml.chart+xml" PartName="/xl/charts/chart65.xml"/>
  <Override ContentType="application/vnd.openxmlformats-officedocument.drawingml.chart+xml" PartName="/xl/charts/chart57.xml"/>
  <Override ContentType="application/vnd.openxmlformats-officedocument.drawingml.chart+xml" PartName="/xl/charts/chart14.xml"/>
  <Override ContentType="application/vnd.openxmlformats-officedocument.drawingml.chart+xml" PartName="/xl/charts/chart30.xml"/>
  <Override ContentType="application/vnd.openxmlformats-officedocument.drawingml.chart+xml" PartName="/xl/charts/chart13.xml"/>
  <Override ContentType="application/vnd.openxmlformats-officedocument.drawingml.chart+xml" PartName="/xl/charts/chart31.xml"/>
  <Override ContentType="application/vnd.openxmlformats-officedocument.drawingml.chart+xml" PartName="/xl/charts/chart39.xml"/>
  <Override ContentType="application/vnd.openxmlformats-officedocument.drawingml.chart+xml" PartName="/xl/charts/chart48.xml"/>
  <Override ContentType="application/vnd.openxmlformats-officedocument.drawingml.chart+xml" PartName="/xl/charts/chart2.xml"/>
  <Override ContentType="application/vnd.openxmlformats-officedocument.drawingml.chart+xml" PartName="/xl/charts/chart22.xml"/>
  <Override ContentType="application/vnd.openxmlformats-officedocument.drawingml.chart+xml" PartName="/xl/charts/chart47.xml"/>
  <Override ContentType="application/vnd.openxmlformats-officedocument.drawingml.chart+xml" PartName="/xl/charts/chart72.xml"/>
  <Override ContentType="application/vnd.openxmlformats-officedocument.drawingml.chart+xml" PartName="/xl/charts/chart55.xml"/>
  <Override ContentType="application/vnd.openxmlformats-officedocument.drawingml.chart+xml" PartName="/xl/charts/chart56.xml"/>
  <Override ContentType="application/vnd.openxmlformats-officedocument.drawingml.chart+xml" PartName="/xl/charts/chart12.xml"/>
  <Override ContentType="application/vnd.openxmlformats-officedocument.drawingml.chart+xml" PartName="/xl/charts/chart21.xml"/>
  <Override ContentType="application/vnd.openxmlformats-officedocument.drawingml.chart+xml" PartName="/xl/charts/chart64.xml"/>
  <Override ContentType="application/vnd.openxmlformats-officedocument.drawingml.chart+xml" PartName="/xl/charts/chart73.xml"/>
  <Override ContentType="application/vnd.openxmlformats-officedocument.drawingml.chart+xml" PartName="/xl/charts/chart3.xml"/>
  <Override ContentType="application/vnd.openxmlformats-officedocument.drawingml.chart+xml" PartName="/xl/charts/chart38.xml"/>
  <Override ContentType="application/vnd.openxmlformats-officedocument.drawingml.chart+xml" PartName="/xl/charts/chart41.xml"/>
  <Override ContentType="application/vnd.openxmlformats-officedocument.drawingml.chart+xml" PartName="/xl/charts/chart11.xml"/>
  <Override ContentType="application/vnd.openxmlformats-officedocument.drawingml.chart+xml" PartName="/xl/charts/chart71.xml"/>
  <Override ContentType="application/vnd.openxmlformats-officedocument.drawingml.chart+xml" PartName="/xl/charts/chart54.xml"/>
  <Override ContentType="application/vnd.openxmlformats-officedocument.drawingml.chart+xml" PartName="/xl/charts/chart37.xml"/>
  <Override ContentType="application/vnd.openxmlformats-officedocument.drawingml.chart+xml" PartName="/xl/charts/chart67.xml"/>
  <Override ContentType="application/vnd.openxmlformats-officedocument.drawingml.chart+xml" PartName="/xl/charts/chart24.xml"/>
  <Override ContentType="application/vnd.openxmlformats-officedocument.drawingml.chart+xml" PartName="/xl/charts/chart1.xml"/>
  <Override ContentType="application/vnd.openxmlformats-officedocument.drawingml.chart+xml" PartName="/xl/charts/chart53.xml"/>
  <Override ContentType="application/vnd.openxmlformats-officedocument.drawingml.chart+xml" PartName="/xl/charts/chart10.xml"/>
  <Override ContentType="application/vnd.openxmlformats-officedocument.drawingml.chart+xml" PartName="/xl/charts/chart66.xml"/>
  <Override ContentType="application/vnd.openxmlformats-officedocument.drawingml.chart+xml" PartName="/xl/charts/chart70.xml"/>
  <Override ContentType="application/vnd.openxmlformats-officedocument.drawingml.chart+xml" PartName="/xl/charts/chart40.xml"/>
  <Override ContentType="application/vnd.openxmlformats-officedocument.drawingml.chart+xml" PartName="/xl/charts/chart49.xml"/>
  <Override ContentType="application/vnd.openxmlformats-officedocument.drawingml.chart+xml" PartName="/xl/charts/chart9.xml"/>
  <Override ContentType="application/vnd.openxmlformats-officedocument.drawingml.chart+xml" PartName="/xl/charts/chart19.xml"/>
  <Override ContentType="application/vnd.openxmlformats-officedocument.drawingml.chart+xml" PartName="/xl/charts/chart23.xml"/>
  <Override ContentType="application/vnd.openxmlformats-officedocument.drawingml.chart+xml" PartName="/xl/charts/chart36.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fo" sheetId="1" r:id="rId4"/>
    <sheet state="visible" name="Data Availability" sheetId="2" r:id="rId5"/>
    <sheet state="visible" name="Sample Sizes" sheetId="3" r:id="rId6"/>
    <sheet state="visible" name="A Spadefish" sheetId="4" r:id="rId7"/>
    <sheet state="visible" name="Bar Jack" sheetId="5" r:id="rId8"/>
    <sheet state="visible" name="Black Grouper" sheetId="6" r:id="rId9"/>
    <sheet state="visible" name="Gray Triggerfish" sheetId="7" r:id="rId10"/>
    <sheet state="visible" name="GA-NC Hogfish" sheetId="8" r:id="rId11"/>
    <sheet state="visible" name="Deepwater Complex" sheetId="9" r:id="rId12"/>
    <sheet state="visible" name="Jacks Complex" sheetId="10" r:id="rId13"/>
    <sheet state="visible" name="Snappers Complex" sheetId="11" r:id="rId14"/>
    <sheet state="visible" name="Grunts Complex" sheetId="12" r:id="rId15"/>
    <sheet state="visible" name="Shallow-Water Complex" sheetId="13" r:id="rId16"/>
    <sheet state="visible" name="Porgy Complex" sheetId="14" r:id="rId17"/>
    <sheet state="visible" name="Dolphin" sheetId="15" r:id="rId18"/>
    <sheet state="visible" name="Wahoo" sheetId="16" r:id="rId19"/>
    <sheet state="visible" name="ORCS Categories" sheetId="17" r:id="rId20"/>
    <sheet state="visible" name="Rec Closures" sheetId="18" r:id="rId21"/>
    <sheet state="visible" name="Comm Closures" sheetId="19" r:id="rId22"/>
  </sheets>
  <definedNames/>
  <calcPr/>
  <pivotCaches>
    <pivotCache cacheId="0" r:id="rId23"/>
  </pivotCaches>
  <extLst>
    <ext uri="GoogleSheetsCustomDataVersion1">
      <go:sheetsCustomData xmlns:go="http://customooxmlschemas.google.com/" r:id="rId24" roundtripDataSignature="AMtx7mi7a1HvuTNOno3ygvnuqh8qK7F0IQ=="/>
    </ext>
  </extLst>
</workbook>
</file>

<file path=xl/sharedStrings.xml><?xml version="1.0" encoding="utf-8"?>
<sst xmlns="http://schemas.openxmlformats.org/spreadsheetml/2006/main" count="27239" uniqueCount="565">
  <si>
    <t>Stock</t>
  </si>
  <si>
    <t>Complex</t>
  </si>
  <si>
    <t>ALMACO JACK</t>
  </si>
  <si>
    <t>Jacks</t>
  </si>
  <si>
    <t>ATLANTIC SPADEFISH</t>
  </si>
  <si>
    <t>SG</t>
  </si>
  <si>
    <t>BANDED RUDDERFISH</t>
  </si>
  <si>
    <t>BAR JACK</t>
  </si>
  <si>
    <t>BLACK GROUPER</t>
  </si>
  <si>
    <t>BLACKFIN SNAPPER</t>
  </si>
  <si>
    <t>Deepwater</t>
  </si>
  <si>
    <t>CONEY</t>
  </si>
  <si>
    <t>Shallow-water</t>
  </si>
  <si>
    <t>CUBERA SNAPPER</t>
  </si>
  <si>
    <t>Snappers</t>
  </si>
  <si>
    <t>DOLPHIN</t>
  </si>
  <si>
    <t>DW</t>
  </si>
  <si>
    <t>GRAY SNAPPER</t>
  </si>
  <si>
    <t>GRAY TRIGGERFISH</t>
  </si>
  <si>
    <t>GRAYSBY</t>
  </si>
  <si>
    <t>HOGFISH</t>
  </si>
  <si>
    <t>JOLTHEAD PORGY</t>
  </si>
  <si>
    <t>Porgies</t>
  </si>
  <si>
    <t>KNOBBED PORGY</t>
  </si>
  <si>
    <t>LANE SNAPPER</t>
  </si>
  <si>
    <t>LESSER AMBERJACK</t>
  </si>
  <si>
    <t>MARGATE</t>
  </si>
  <si>
    <t>Grunts</t>
  </si>
  <si>
    <t>MISTY GROUPER</t>
  </si>
  <si>
    <t>QUEEN SNAPPER</t>
  </si>
  <si>
    <t>RED HIND</t>
  </si>
  <si>
    <t>ROCK HIND</t>
  </si>
  <si>
    <t>SAILORS CHOICE</t>
  </si>
  <si>
    <t>SAND TILEFISH</t>
  </si>
  <si>
    <t>SAUCEREYE PORGY</t>
  </si>
  <si>
    <t>SCUP</t>
  </si>
  <si>
    <t>SILK SNAPPER</t>
  </si>
  <si>
    <t>TOMTATE</t>
  </si>
  <si>
    <t>WAHOO</t>
  </si>
  <si>
    <t>WHITE GRUNT</t>
  </si>
  <si>
    <t>WHITEBONE PORGY</t>
  </si>
  <si>
    <t>YELLOWEDGE GROUPER</t>
  </si>
  <si>
    <t>YELLOWFIN GROUPER</t>
  </si>
  <si>
    <t>YELLOWMOUTH GROUPER</t>
  </si>
  <si>
    <t>Landings</t>
  </si>
  <si>
    <t>Discards</t>
  </si>
  <si>
    <r>
      <rPr>
        <rFont val="Calibri"/>
        <b/>
        <color theme="1"/>
        <sz val="11.0"/>
      </rPr>
      <t>Length</t>
    </r>
    <r>
      <rPr>
        <rFont val="Calibri"/>
        <b/>
        <color theme="1"/>
        <sz val="11.0"/>
        <vertAlign val="superscript"/>
      </rPr>
      <t>5</t>
    </r>
  </si>
  <si>
    <r>
      <rPr>
        <rFont val="Calibri"/>
        <b/>
        <color theme="1"/>
        <sz val="11.0"/>
      </rPr>
      <t>Weight</t>
    </r>
    <r>
      <rPr>
        <rFont val="Calibri"/>
        <b/>
        <color theme="1"/>
        <sz val="11.0"/>
        <vertAlign val="superscript"/>
      </rPr>
      <t>5</t>
    </r>
  </si>
  <si>
    <r>
      <rPr>
        <rFont val="Calibri"/>
        <b/>
        <color theme="1"/>
        <sz val="11.0"/>
      </rPr>
      <t>Age</t>
    </r>
    <r>
      <rPr>
        <rFont val="Calibri"/>
        <b/>
        <color theme="1"/>
        <sz val="11.0"/>
        <vertAlign val="superscript"/>
      </rPr>
      <t>5</t>
    </r>
  </si>
  <si>
    <t>CPUE Index</t>
  </si>
  <si>
    <t>Life History</t>
  </si>
  <si>
    <t>Population</t>
  </si>
  <si>
    <t>Rec</t>
  </si>
  <si>
    <t>Comm</t>
  </si>
  <si>
    <r>
      <rPr>
        <rFont val="Calibri"/>
        <b/>
        <color theme="1"/>
        <sz val="11.0"/>
      </rPr>
      <t>Rec</t>
    </r>
    <r>
      <rPr>
        <rFont val="Calibri"/>
        <b/>
        <color theme="1"/>
        <sz val="11.0"/>
        <vertAlign val="superscript"/>
      </rPr>
      <t>1</t>
    </r>
  </si>
  <si>
    <r>
      <rPr>
        <rFont val="Calibri"/>
        <b/>
        <color theme="1"/>
        <sz val="11.0"/>
      </rPr>
      <t>Comm</t>
    </r>
    <r>
      <rPr>
        <rFont val="Calibri"/>
        <b/>
        <color theme="1"/>
        <sz val="11.0"/>
        <vertAlign val="superscript"/>
      </rPr>
      <t>1</t>
    </r>
  </si>
  <si>
    <r>
      <rPr>
        <rFont val="Calibri"/>
        <b/>
        <color theme="1"/>
        <sz val="11.0"/>
      </rPr>
      <t>Rec</t>
    </r>
    <r>
      <rPr>
        <rFont val="Calibri"/>
        <b/>
        <color theme="1"/>
        <sz val="11.0"/>
        <vertAlign val="superscript"/>
      </rPr>
      <t>1</t>
    </r>
  </si>
  <si>
    <r>
      <rPr>
        <rFont val="Calibri"/>
        <b/>
        <color theme="1"/>
        <sz val="11.0"/>
      </rPr>
      <t>Comm</t>
    </r>
    <r>
      <rPr>
        <rFont val="Calibri"/>
        <b/>
        <color theme="1"/>
        <sz val="11.0"/>
        <vertAlign val="superscript"/>
      </rPr>
      <t>1</t>
    </r>
  </si>
  <si>
    <r>
      <rPr>
        <rFont val="Calibri"/>
        <b/>
        <color theme="1"/>
        <sz val="11.0"/>
      </rPr>
      <t>Ind</t>
    </r>
    <r>
      <rPr>
        <rFont val="Calibri"/>
        <b/>
        <color theme="1"/>
        <sz val="11.0"/>
        <vertAlign val="superscript"/>
      </rPr>
      <t>1</t>
    </r>
  </si>
  <si>
    <r>
      <rPr>
        <rFont val="Calibri"/>
        <b/>
        <color theme="1"/>
        <sz val="11.0"/>
      </rPr>
      <t>Rec</t>
    </r>
    <r>
      <rPr>
        <rFont val="Calibri"/>
        <b/>
        <color theme="1"/>
        <sz val="11.0"/>
        <vertAlign val="superscript"/>
      </rPr>
      <t>1</t>
    </r>
  </si>
  <si>
    <r>
      <rPr>
        <rFont val="Calibri"/>
        <b/>
        <color theme="1"/>
        <sz val="11.0"/>
      </rPr>
      <t>Comm</t>
    </r>
    <r>
      <rPr>
        <rFont val="Calibri"/>
        <b/>
        <color theme="1"/>
        <sz val="11.0"/>
        <vertAlign val="superscript"/>
      </rPr>
      <t>1</t>
    </r>
  </si>
  <si>
    <r>
      <rPr>
        <rFont val="Calibri"/>
        <b/>
        <color theme="1"/>
        <sz val="11.0"/>
      </rPr>
      <t>Ind</t>
    </r>
    <r>
      <rPr>
        <rFont val="Calibri"/>
        <b/>
        <color theme="1"/>
        <sz val="11.0"/>
        <vertAlign val="superscript"/>
      </rPr>
      <t>1</t>
    </r>
  </si>
  <si>
    <r>
      <rPr>
        <rFont val="Calibri"/>
        <b/>
        <color theme="1"/>
        <sz val="11.0"/>
      </rPr>
      <t>Rec</t>
    </r>
    <r>
      <rPr>
        <rFont val="Calibri"/>
        <b/>
        <color theme="1"/>
        <sz val="11.0"/>
        <vertAlign val="superscript"/>
      </rPr>
      <t>2,4</t>
    </r>
  </si>
  <si>
    <r>
      <rPr>
        <rFont val="Calibri"/>
        <b/>
        <color theme="1"/>
        <sz val="11.0"/>
      </rPr>
      <t>Comm</t>
    </r>
    <r>
      <rPr>
        <rFont val="Calibri"/>
        <b/>
        <color theme="1"/>
        <sz val="11.0"/>
        <vertAlign val="superscript"/>
      </rPr>
      <t>2</t>
    </r>
  </si>
  <si>
    <r>
      <rPr>
        <rFont val="Calibri"/>
        <b/>
        <color theme="1"/>
        <sz val="11.0"/>
      </rPr>
      <t>Ind</t>
    </r>
    <r>
      <rPr>
        <rFont val="Calibri"/>
        <b/>
        <color theme="1"/>
        <sz val="11.0"/>
        <vertAlign val="superscript"/>
      </rPr>
      <t>1</t>
    </r>
  </si>
  <si>
    <r>
      <rPr>
        <rFont val="Calibri"/>
        <b/>
        <color theme="1"/>
        <sz val="11.0"/>
      </rPr>
      <t>Rec</t>
    </r>
    <r>
      <rPr>
        <rFont val="Calibri"/>
        <b/>
        <color theme="1"/>
        <sz val="11.0"/>
        <vertAlign val="superscript"/>
      </rPr>
      <t>3</t>
    </r>
  </si>
  <si>
    <r>
      <rPr>
        <rFont val="Calibri"/>
        <b/>
        <color theme="1"/>
        <sz val="11.0"/>
      </rPr>
      <t>Comm</t>
    </r>
    <r>
      <rPr>
        <rFont val="Calibri"/>
        <b/>
        <color theme="1"/>
        <sz val="11.0"/>
        <vertAlign val="superscript"/>
      </rPr>
      <t>3</t>
    </r>
  </si>
  <si>
    <t>Ind</t>
  </si>
  <si>
    <t>M</t>
  </si>
  <si>
    <t>Max Age</t>
  </si>
  <si>
    <t>Reproduction</t>
  </si>
  <si>
    <t>Maturity</t>
  </si>
  <si>
    <t>Growth</t>
  </si>
  <si>
    <t>SSB</t>
  </si>
  <si>
    <t>R</t>
  </si>
  <si>
    <t>Total B</t>
  </si>
  <si>
    <t>Snapper Grouper</t>
  </si>
  <si>
    <t>Atl. Spadefish</t>
  </si>
  <si>
    <t>X</t>
  </si>
  <si>
    <t>X (39,81)</t>
  </si>
  <si>
    <t>X (27,46)</t>
  </si>
  <si>
    <t>X (39,65)</t>
  </si>
  <si>
    <t>(0,0)</t>
  </si>
  <si>
    <t>(2,26)</t>
  </si>
  <si>
    <t>Bar Jack</t>
  </si>
  <si>
    <t>X (37,8)</t>
  </si>
  <si>
    <t>X (22,9)</t>
  </si>
  <si>
    <t>X (31,7)</t>
  </si>
  <si>
    <t>(4,1)</t>
  </si>
  <si>
    <t>Black Grouper</t>
  </si>
  <si>
    <t>X (39,33)</t>
  </si>
  <si>
    <t>X (33,88)</t>
  </si>
  <si>
    <t>X (32,5)</t>
  </si>
  <si>
    <t>X (22,23)</t>
  </si>
  <si>
    <t>X (25,33)</t>
  </si>
  <si>
    <t>Gray Triggerfish</t>
  </si>
  <si>
    <t>X (39,1062)</t>
  </si>
  <si>
    <t>X (33,1793)</t>
  </si>
  <si>
    <t>X (30,630)</t>
  </si>
  <si>
    <t>X (39,159)</t>
  </si>
  <si>
    <t>X (33,144)</t>
  </si>
  <si>
    <t>GA-NC Hogfish</t>
  </si>
  <si>
    <t>X (37,9)</t>
  </si>
  <si>
    <t>X (16,6)</t>
  </si>
  <si>
    <t>(11,2)</t>
  </si>
  <si>
    <t>Blackfin Snapper</t>
  </si>
  <si>
    <t>X*</t>
  </si>
  <si>
    <t>X (33,12)</t>
  </si>
  <si>
    <t>X (33,50)</t>
  </si>
  <si>
    <t>X (9,3)</t>
  </si>
  <si>
    <t>X (19,40)</t>
  </si>
  <si>
    <t>X (16,14)</t>
  </si>
  <si>
    <t>Misty Grouper</t>
  </si>
  <si>
    <t>X (4,2)</t>
  </si>
  <si>
    <t>X (27,4)</t>
  </si>
  <si>
    <t>X (0,0)</t>
  </si>
  <si>
    <t>(7,3)</t>
  </si>
  <si>
    <t>Queen Snapper</t>
  </si>
  <si>
    <t>X (11,9)</t>
  </si>
  <si>
    <t>X (22,10)</t>
  </si>
  <si>
    <t>X (1,4)</t>
  </si>
  <si>
    <t>(6,13)</t>
  </si>
  <si>
    <t>(12,7)</t>
  </si>
  <si>
    <t>Sand Tilefish</t>
  </si>
  <si>
    <t>X (39,76)</t>
  </si>
  <si>
    <t>X (30,61)</t>
  </si>
  <si>
    <t>X (33,8)</t>
  </si>
  <si>
    <t>(10,2)</t>
  </si>
  <si>
    <t>(2,4)</t>
  </si>
  <si>
    <t>Silk Snapper</t>
  </si>
  <si>
    <t>X (39,44)</t>
  </si>
  <si>
    <t>X (33,434)</t>
  </si>
  <si>
    <t>X (26,9)</t>
  </si>
  <si>
    <t>X (28,16)</t>
  </si>
  <si>
    <t>X (24,32)</t>
  </si>
  <si>
    <t>Yellowedge Grouper</t>
  </si>
  <si>
    <t>X (29,6)</t>
  </si>
  <si>
    <t>X (33,161)</t>
  </si>
  <si>
    <t>X (8,3)</t>
  </si>
  <si>
    <t>X (14,10)</t>
  </si>
  <si>
    <t>X (22,39)</t>
  </si>
  <si>
    <t>Margate</t>
  </si>
  <si>
    <t>X (38,43)</t>
  </si>
  <si>
    <t>X (25,12)</t>
  </si>
  <si>
    <t>X (29,10)</t>
  </si>
  <si>
    <t>X (22,19)</t>
  </si>
  <si>
    <t>(17,4)</t>
  </si>
  <si>
    <t>Sailor's Choice</t>
  </si>
  <si>
    <t>X (21,28)</t>
  </si>
  <si>
    <t>X (39,27)</t>
  </si>
  <si>
    <t>X (19,19)</t>
  </si>
  <si>
    <t>X (8,15)</t>
  </si>
  <si>
    <t>Tomtate</t>
  </si>
  <si>
    <t>X (39,951)</t>
  </si>
  <si>
    <t>X (33,113)</t>
  </si>
  <si>
    <t>X (30,7128)</t>
  </si>
  <si>
    <t>X (25,70)</t>
  </si>
  <si>
    <t>X (11,23)</t>
  </si>
  <si>
    <t>White Grunt</t>
  </si>
  <si>
    <t>X (39,2937)</t>
  </si>
  <si>
    <t>X (33,998)</t>
  </si>
  <si>
    <t>X (30,544)</t>
  </si>
  <si>
    <t>X (39,252)</t>
  </si>
  <si>
    <t>X (38,627)</t>
  </si>
  <si>
    <t>X (19,226)</t>
  </si>
  <si>
    <t>Almaco Jack</t>
  </si>
  <si>
    <t>X (39,132)</t>
  </si>
  <si>
    <t>X (33,764)</t>
  </si>
  <si>
    <t>X (27,24)</t>
  </si>
  <si>
    <t>X (27,22)</t>
  </si>
  <si>
    <t>X (24,21)</t>
  </si>
  <si>
    <t>X (21,18)</t>
  </si>
  <si>
    <t>Banded Rudderfish</t>
  </si>
  <si>
    <t>X (36,159)</t>
  </si>
  <si>
    <t>X (32,180)</t>
  </si>
  <si>
    <t>X (25,23)</t>
  </si>
  <si>
    <t>X (15,29)</t>
  </si>
  <si>
    <t>(10,5)</t>
  </si>
  <si>
    <t>Lesser Amberjack</t>
  </si>
  <si>
    <t>X (35,14)</t>
  </si>
  <si>
    <t>X (31,55)</t>
  </si>
  <si>
    <t>X (15,2)</t>
  </si>
  <si>
    <t>(8,16)</t>
  </si>
  <si>
    <t>(2,2)</t>
  </si>
  <si>
    <t>Jolthead Porgy</t>
  </si>
  <si>
    <t>X (39,193)</t>
  </si>
  <si>
    <t>X (31,34)</t>
  </si>
  <si>
    <t>X (36,15)</t>
  </si>
  <si>
    <t>X (23,72)</t>
  </si>
  <si>
    <t>X (5,19)</t>
  </si>
  <si>
    <t>Knobbed Porgy</t>
  </si>
  <si>
    <t>X (39,334)</t>
  </si>
  <si>
    <t>X (33,260)</t>
  </si>
  <si>
    <t>X (30,89)</t>
  </si>
  <si>
    <t>X (34,18)</t>
  </si>
  <si>
    <t>X (27,63)</t>
  </si>
  <si>
    <t>(6,5)</t>
  </si>
  <si>
    <t>Saucereye Porgy</t>
  </si>
  <si>
    <t>X (38,26)</t>
  </si>
  <si>
    <t>X (8,8)</t>
  </si>
  <si>
    <t>X (12,3)</t>
  </si>
  <si>
    <t>(11,5)</t>
  </si>
  <si>
    <t>(2,1)</t>
  </si>
  <si>
    <t>Scup</t>
  </si>
  <si>
    <t>X (39,118)</t>
  </si>
  <si>
    <t>X (23,36)</t>
  </si>
  <si>
    <t>X (30,3286)</t>
  </si>
  <si>
    <t>X (27,10)</t>
  </si>
  <si>
    <t>(14,6)</t>
  </si>
  <si>
    <t>Whitebone Porgy</t>
  </si>
  <si>
    <t>X (39,259)</t>
  </si>
  <si>
    <t>X (33,49)</t>
  </si>
  <si>
    <t>X (39,16)</t>
  </si>
  <si>
    <t>X (23,35)</t>
  </si>
  <si>
    <t>(3,9)</t>
  </si>
  <si>
    <t>Shallow-Water</t>
  </si>
  <si>
    <t>Coney</t>
  </si>
  <si>
    <t>X (38,14)</t>
  </si>
  <si>
    <t>X (33,57)</t>
  </si>
  <si>
    <t>X (14,2)</t>
  </si>
  <si>
    <t>X (28,5)</t>
  </si>
  <si>
    <t>(20,4)</t>
  </si>
  <si>
    <t>Graysby</t>
  </si>
  <si>
    <t>X (33,83)</t>
  </si>
  <si>
    <t>X (23,7)</t>
  </si>
  <si>
    <t>X (35,31)</t>
  </si>
  <si>
    <t>X (20,18)</t>
  </si>
  <si>
    <t>Red Hind</t>
  </si>
  <si>
    <t>X (38,39)</t>
  </si>
  <si>
    <t>X (33,130)</t>
  </si>
  <si>
    <t>X (22,5)</t>
  </si>
  <si>
    <t>X (30,8)</t>
  </si>
  <si>
    <t>X (21,11)</t>
  </si>
  <si>
    <t>Rock Hind</t>
  </si>
  <si>
    <t>X (39,62)</t>
  </si>
  <si>
    <t>X (33,322)</t>
  </si>
  <si>
    <t>X (26,4)</t>
  </si>
  <si>
    <t>X (34,14)</t>
  </si>
  <si>
    <t>X (19,36)</t>
  </si>
  <si>
    <t>Yellowfin Grouper</t>
  </si>
  <si>
    <t>X (23,5)</t>
  </si>
  <si>
    <t>X (33,44)</t>
  </si>
  <si>
    <t>X (6,2)</t>
  </si>
  <si>
    <t>(8,2)</t>
  </si>
  <si>
    <t>X (17,15)</t>
  </si>
  <si>
    <t>Yellowmouth Grouper</t>
  </si>
  <si>
    <t>X (30,11)</t>
  </si>
  <si>
    <t>X (33,87)</t>
  </si>
  <si>
    <t>X (2,1)</t>
  </si>
  <si>
    <t>(14,3)</t>
  </si>
  <si>
    <t>X (20,14)</t>
  </si>
  <si>
    <t>Cubera Snapper</t>
  </si>
  <si>
    <t>X (33,5)</t>
  </si>
  <si>
    <t>X (32,16)</t>
  </si>
  <si>
    <t>X (24,3)</t>
  </si>
  <si>
    <t>(15,2)</t>
  </si>
  <si>
    <t>(20,6)</t>
  </si>
  <si>
    <t>Gray Snapper</t>
  </si>
  <si>
    <t>X (39,1189)</t>
  </si>
  <si>
    <t>X (33,669)</t>
  </si>
  <si>
    <t>X (39,224)</t>
  </si>
  <si>
    <t>X (36,333)</t>
  </si>
  <si>
    <t>X (27,226)</t>
  </si>
  <si>
    <t>Lane Snapper</t>
  </si>
  <si>
    <t>X (39,895)</t>
  </si>
  <si>
    <t>X (32,126)</t>
  </si>
  <si>
    <t>X (39,63)</t>
  </si>
  <si>
    <t>X (37,245)</t>
  </si>
  <si>
    <t>X (25,61)</t>
  </si>
  <si>
    <t>Dolphin Wahoo</t>
  </si>
  <si>
    <t>Dolphin</t>
  </si>
  <si>
    <t>X (39,2971)</t>
  </si>
  <si>
    <t>X (33,504)</t>
  </si>
  <si>
    <t>X (39,1877)</t>
  </si>
  <si>
    <t>(7,57)</t>
  </si>
  <si>
    <t>Wahoo</t>
  </si>
  <si>
    <t>X (39,208)</t>
  </si>
  <si>
    <t>X (33,25)</t>
  </si>
  <si>
    <t>X (39,128)</t>
  </si>
  <si>
    <t>(15,7)</t>
  </si>
  <si>
    <t>(16,2)</t>
  </si>
  <si>
    <t>* Issues with landings data, such as species ID or data collection issues.</t>
  </si>
  <si>
    <t>1. The existence of these data says nothing of sample sizes. These data may not be useful given their sample sizes.</t>
  </si>
  <si>
    <t>2. These stocks had enough otoliths per year to possibly yield useful age structure information. Some stocks had otoliths collected, but sample sizes within years made their utility suspect.</t>
  </si>
  <si>
    <t>3. These are stocks for which a CPUE index might be possible to create.</t>
  </si>
  <si>
    <t>4. All Rec age samples are from Headboat only.</t>
  </si>
  <si>
    <t>5. These categories include sample sizes when available in the following format: (number of years with samples, average number of samples per year with samples)</t>
  </si>
  <si>
    <t>Sector</t>
  </si>
  <si>
    <t>Data Type</t>
  </si>
  <si>
    <t>Year</t>
  </si>
  <si>
    <t>Samples</t>
  </si>
  <si>
    <t>Commercial</t>
  </si>
  <si>
    <t>Trips</t>
  </si>
  <si>
    <t>Sum of Samples</t>
  </si>
  <si>
    <t>Grand Total</t>
  </si>
  <si>
    <t>Deepwater Total</t>
  </si>
  <si>
    <t>Lengths</t>
  </si>
  <si>
    <t>Otoliths</t>
  </si>
  <si>
    <t>Recreational</t>
  </si>
  <si>
    <t>Weights</t>
  </si>
  <si>
    <t>Atlantic Spadefish</t>
  </si>
  <si>
    <t>Rank</t>
  </si>
  <si>
    <t>Total</t>
  </si>
  <si>
    <t>ABC/ACL</t>
  </si>
  <si>
    <t>Stats for ORCS</t>
  </si>
  <si>
    <t>Statistic</t>
  </si>
  <si>
    <t>New Value</t>
  </si>
  <si>
    <t>Risk of Overexplpoitation</t>
  </si>
  <si>
    <t>Moderate</t>
  </si>
  <si>
    <t>Associated Scalar</t>
  </si>
  <si>
    <t>Avg 99-07</t>
  </si>
  <si>
    <t>Range of Years</t>
  </si>
  <si>
    <t>1999-2007</t>
  </si>
  <si>
    <t>Avg 12-14</t>
  </si>
  <si>
    <t>Year of Max</t>
  </si>
  <si>
    <t>recent/3rd highest</t>
  </si>
  <si>
    <t>Catch Statistic</t>
  </si>
  <si>
    <t>Council Risk</t>
  </si>
  <si>
    <t>ABC</t>
  </si>
  <si>
    <t>Avg 15-18</t>
  </si>
  <si>
    <t>recent/ORCS</t>
  </si>
  <si>
    <t>Low</t>
  </si>
  <si>
    <t>3rd Highest</t>
  </si>
  <si>
    <t>Number</t>
  </si>
  <si>
    <t>of</t>
  </si>
  <si>
    <t>stations</t>
  </si>
  <si>
    <t>Nominal</t>
  </si>
  <si>
    <t>Coefficient</t>
  </si>
  <si>
    <t>with</t>
  </si>
  <si>
    <t>index</t>
  </si>
  <si>
    <t>per</t>
  </si>
  <si>
    <t>Black</t>
  </si>
  <si>
    <t>scaled</t>
  </si>
  <si>
    <t>station</t>
  </si>
  <si>
    <t>variation</t>
  </si>
  <si>
    <t>Grouper</t>
  </si>
  <si>
    <t>FL RVC</t>
  </si>
  <si>
    <t>to mean</t>
  </si>
  <si>
    <t>rec/3rd hi</t>
  </si>
  <si>
    <t>Mod High</t>
  </si>
  <si>
    <t>Stand CPUE</t>
  </si>
  <si>
    <t>New ABC</t>
  </si>
  <si>
    <t>Deepwater Complex</t>
  </si>
  <si>
    <t>Total Landings</t>
  </si>
  <si>
    <t>Commercial Landings</t>
  </si>
  <si>
    <t>Recreational Landings</t>
  </si>
  <si>
    <t>Avg 12-18</t>
  </si>
  <si>
    <t>recent/3rd</t>
  </si>
  <si>
    <t>New Wgt Stats for ORCS</t>
  </si>
  <si>
    <t>Risk Cat</t>
  </si>
  <si>
    <t>Scalar</t>
  </si>
  <si>
    <t>ORCS Yrs</t>
  </si>
  <si>
    <t>Max Year</t>
  </si>
  <si>
    <t>Catch Stat</t>
  </si>
  <si>
    <t>Third Highest Rank</t>
  </si>
  <si>
    <t>Jacks Complex Total Landings</t>
  </si>
  <si>
    <t>Num Fish</t>
  </si>
  <si>
    <t>Collections</t>
  </si>
  <si>
    <t>Nom CPUE</t>
  </si>
  <si>
    <t>Snappers Complex Total Landings</t>
  </si>
  <si>
    <t>Old Stats for ORCS</t>
  </si>
  <si>
    <t>Grunts Complex Total Landings</t>
  </si>
  <si>
    <t>Wht Grunt</t>
  </si>
  <si>
    <t>Avg 12-14/18</t>
  </si>
  <si>
    <t>Shallow-Water Complex Total Landings</t>
  </si>
  <si>
    <t>Porgy Complex Total Landings</t>
  </si>
  <si>
    <t>Stenotomus</t>
  </si>
  <si>
    <t>Knobbed ABC Calc</t>
  </si>
  <si>
    <t>2015 PSE</t>
  </si>
  <si>
    <t>Scup Median</t>
  </si>
  <si>
    <t>2016 PSE</t>
  </si>
  <si>
    <t>2017 PSE</t>
  </si>
  <si>
    <t>Avg PSE</t>
  </si>
  <si>
    <t>Avg 15-17</t>
  </si>
  <si>
    <t>Buffer</t>
  </si>
  <si>
    <t>Rounded ABC</t>
  </si>
  <si>
    <t>ORCS Risk Categories and Associated Scalars</t>
  </si>
  <si>
    <t>Risk of Overexploitation</t>
  </si>
  <si>
    <t>Risk of Overexploitation Scalar</t>
  </si>
  <si>
    <t>Risk Tolerance Scalar</t>
  </si>
  <si>
    <t>Mod Low</t>
  </si>
  <si>
    <t>High</t>
  </si>
  <si>
    <t>This is assumed since the Council never formally designated this in an amendment.</t>
  </si>
  <si>
    <t>South Atlantic Historical Recreational Landings and Annual Catch Limits</t>
  </si>
  <si>
    <r>
      <rPr>
        <rFont val="Calibri"/>
        <color rgb="FF333333"/>
        <sz val="12.0"/>
      </rPr>
      <t xml:space="preserve">This page provides only a summary of the information regarding the existing regulations. Any discrepancies between this information and the regulations as published in the </t>
    </r>
    <r>
      <rPr>
        <rFont val="Calibri"/>
        <i/>
        <color rgb="FF333333"/>
        <sz val="12.0"/>
      </rPr>
      <t xml:space="preserve">Federal Register  </t>
    </r>
    <r>
      <rPr>
        <rFont val="Calibri"/>
        <color rgb="FF333333"/>
        <sz val="12.0"/>
      </rPr>
      <t xml:space="preserve">will be resolved in favor of the </t>
    </r>
    <r>
      <rPr>
        <rFont val="Calibri"/>
        <i/>
        <color rgb="FF333333"/>
        <sz val="12.0"/>
      </rPr>
      <t xml:space="preserve">Federal Register </t>
    </r>
    <r>
      <rPr>
        <rFont val="Calibri"/>
        <color rgb="FF333333"/>
        <sz val="12.0"/>
      </rPr>
      <t>.</t>
    </r>
  </si>
  <si>
    <r>
      <rPr>
        <rFont val="Calibri"/>
        <color rgb="FF333333"/>
        <sz val="12.0"/>
      </rPr>
      <t xml:space="preserve">There are no seasonal closures unless otherwise noted.  For a list of current seasonal closures, see the </t>
    </r>
    <r>
      <rPr>
        <rFont val="Calibri"/>
        <color rgb="FF333333"/>
        <sz val="12.0"/>
        <u/>
      </rPr>
      <t>South Atlantic Seasonal Closures page.</t>
    </r>
  </si>
  <si>
    <t>Goliath Grouper, Nassau Grouper, Speckled Hind, and Warsaw Grouper are closed to harvest.</t>
  </si>
  <si>
    <r>
      <rPr>
        <rFont val="Calibri"/>
        <color rgb="FF333333"/>
        <sz val="12.0"/>
      </rPr>
      <t>a</t>
    </r>
    <r>
      <rPr>
        <rFont val="Calibri"/>
        <color rgb="FF333333"/>
        <sz val="12.0"/>
      </rPr>
      <t>All of the most recent landings data are preliminary only.</t>
    </r>
  </si>
  <si>
    <t>King Mackerel</t>
  </si>
  <si>
    <t>Fishing Year</t>
  </si>
  <si>
    <t>Units</t>
  </si>
  <si>
    <t>ACL</t>
  </si>
  <si>
    <t>ACL  %</t>
  </si>
  <si>
    <t>Closure Date</t>
  </si>
  <si>
    <t>Data Source</t>
  </si>
  <si>
    <r>
      <rPr>
        <rFont val="Calibri"/>
        <color theme="1"/>
        <sz val="12.0"/>
      </rPr>
      <t>2019</t>
    </r>
    <r>
      <rPr>
        <rFont val="Calibri"/>
        <color theme="1"/>
        <sz val="12.0"/>
        <vertAlign val="superscript"/>
      </rPr>
      <t>a</t>
    </r>
  </si>
  <si>
    <t>Jan 1 - Dec 31</t>
  </si>
  <si>
    <t>ww</t>
  </si>
  <si>
    <t>MRIP-CHTS</t>
  </si>
  <si>
    <r>
      <rPr>
        <rFont val="Calibri"/>
        <color theme="1"/>
        <sz val="12.0"/>
      </rPr>
      <t>2019-2020</t>
    </r>
    <r>
      <rPr>
        <rFont val="Calibri"/>
        <color theme="1"/>
        <sz val="12.0"/>
        <vertAlign val="superscript"/>
      </rPr>
      <t>a</t>
    </r>
  </si>
  <si>
    <t>Mar 1 - Feb 28/29</t>
  </si>
  <si>
    <t>2018-2019</t>
  </si>
  <si>
    <t>2017-2018</t>
  </si>
  <si>
    <t>MRFSS</t>
  </si>
  <si>
    <t>2016-2017</t>
  </si>
  <si>
    <t>2015-2016</t>
  </si>
  <si>
    <t>2014-2015</t>
  </si>
  <si>
    <t>2013-2014</t>
  </si>
  <si>
    <t>2012-2013</t>
  </si>
  <si>
    <t>Mutton Snapper</t>
  </si>
  <si>
    <r>
      <rPr>
        <rFont val="Calibri"/>
        <color theme="1"/>
        <sz val="12.0"/>
      </rPr>
      <t>2019</t>
    </r>
    <r>
      <rPr>
        <rFont val="Calibri"/>
        <color theme="1"/>
        <sz val="12.0"/>
        <vertAlign val="superscript"/>
      </rPr>
      <t>a</t>
    </r>
  </si>
  <si>
    <r>
      <rPr>
        <rFont val="Calibri"/>
        <color theme="1"/>
        <sz val="12.0"/>
      </rPr>
      <t>2019</t>
    </r>
    <r>
      <rPr>
        <rFont val="Calibri"/>
        <color theme="1"/>
        <sz val="12.0"/>
        <vertAlign val="superscript"/>
      </rPr>
      <t>a</t>
    </r>
  </si>
  <si>
    <t>Number of fish</t>
  </si>
  <si>
    <t>Seasonal Closure</t>
  </si>
  <si>
    <t>Jolthead, Knobbed, Saucereye, Whitebone, Scup</t>
  </si>
  <si>
    <r>
      <rPr>
        <rFont val="Calibri"/>
        <color theme="1"/>
        <sz val="12.0"/>
      </rPr>
      <t>2019</t>
    </r>
    <r>
      <rPr>
        <rFont val="Calibri"/>
        <color theme="1"/>
        <sz val="12.0"/>
        <vertAlign val="superscript"/>
      </rPr>
      <t>a</t>
    </r>
  </si>
  <si>
    <t>Jan 1 - Apr 30</t>
  </si>
  <si>
    <r>
      <rPr>
        <rFont val="Calibri"/>
        <color theme="1"/>
        <sz val="12.0"/>
      </rPr>
      <t>2019</t>
    </r>
    <r>
      <rPr>
        <rFont val="Calibri"/>
        <color theme="1"/>
        <sz val="12.0"/>
        <vertAlign val="superscript"/>
      </rPr>
      <t>a</t>
    </r>
  </si>
  <si>
    <t>*Black grouper was managed as a part of the Black, Gag, and Red Grouper Aggregate during 2011 and 2010.</t>
  </si>
  <si>
    <t>Red Grouper</t>
  </si>
  <si>
    <t>Black, Gag, and Red Grouper Aggregate</t>
  </si>
  <si>
    <r>
      <rPr>
        <rFont val="Calibri"/>
        <color theme="1"/>
        <sz val="12.0"/>
      </rPr>
      <t>2019</t>
    </r>
    <r>
      <rPr>
        <rFont val="Calibri"/>
        <color theme="1"/>
        <sz val="12.0"/>
        <vertAlign val="superscript"/>
      </rPr>
      <t>a</t>
    </r>
  </si>
  <si>
    <t>gw</t>
  </si>
  <si>
    <t>*In 2012, these species were removed from an aggegate ACL and are managed under a species-specific ACL.</t>
  </si>
  <si>
    <t>Black Sea Bass</t>
  </si>
  <si>
    <r>
      <rPr>
        <rFont val="Calibri"/>
        <color theme="1"/>
        <sz val="12.0"/>
      </rPr>
      <t>2019-2020</t>
    </r>
    <r>
      <rPr>
        <rFont val="Calibri"/>
        <color theme="1"/>
        <sz val="12.0"/>
        <vertAlign val="superscript"/>
      </rPr>
      <t>a</t>
    </r>
  </si>
  <si>
    <t>Apr 1 - Mar 31</t>
  </si>
  <si>
    <t>Red Porgy</t>
  </si>
  <si>
    <r>
      <rPr>
        <rFont val="Calibri"/>
        <color theme="1"/>
        <sz val="12.0"/>
      </rPr>
      <t>2019</t>
    </r>
    <r>
      <rPr>
        <rFont val="Calibri"/>
        <color theme="1"/>
        <sz val="12.0"/>
        <vertAlign val="superscript"/>
      </rPr>
      <t>a</t>
    </r>
  </si>
  <si>
    <t>Jun 1 - May 31*</t>
  </si>
  <si>
    <t>2011-2012</t>
  </si>
  <si>
    <t>2010-2011</t>
  </si>
  <si>
    <t>*The 2014-2015 fishing year only includes landings through March 31.</t>
  </si>
  <si>
    <t>Blueline Tilefish</t>
  </si>
  <si>
    <t>Red Snapper</t>
  </si>
  <si>
    <t>ACL %</t>
  </si>
  <si>
    <r>
      <rPr>
        <rFont val="Calibri"/>
        <color theme="1"/>
        <sz val="12.0"/>
      </rPr>
      <t>2019</t>
    </r>
    <r>
      <rPr>
        <rFont val="Calibri"/>
        <color theme="1"/>
        <sz val="12.0"/>
        <vertAlign val="superscript"/>
      </rPr>
      <t>a</t>
    </r>
  </si>
  <si>
    <t>Sept 1 - Apr 30</t>
  </si>
  <si>
    <t>numbers of fish</t>
  </si>
  <si>
    <t>*See FB17- 061and FB17-
071 for more information</t>
  </si>
  <si>
    <t>Closed to Recreational Harvest</t>
  </si>
  <si>
    <t>Fishery Bulletin</t>
  </si>
  <si>
    <t>*Prior to 2014, blueline tilefish was managed as part of the deepwater complex.</t>
  </si>
  <si>
    <t>NA</t>
  </si>
  <si>
    <t>Yellowedge Grouper, Blueline Tilefish, Silk Snapper, Misty Grouper, Queen Snapper, Sand Tilefish, Blackfin Snapper</t>
  </si>
  <si>
    <t>Scamp</t>
  </si>
  <si>
    <r>
      <rPr>
        <rFont val="Calibri"/>
        <color theme="1"/>
        <sz val="12.0"/>
      </rPr>
      <t>2019</t>
    </r>
    <r>
      <rPr>
        <rFont val="Calibri"/>
        <color theme="1"/>
        <sz val="12.0"/>
        <vertAlign val="superscript"/>
      </rPr>
      <t>a</t>
    </r>
  </si>
  <si>
    <r>
      <rPr>
        <rFont val="Calibri"/>
        <color theme="1"/>
        <sz val="12.0"/>
      </rPr>
      <t>2019</t>
    </r>
    <r>
      <rPr>
        <rFont val="Calibri"/>
        <color theme="1"/>
        <sz val="12.0"/>
        <vertAlign val="superscript"/>
      </rPr>
      <t>a</t>
    </r>
  </si>
  <si>
    <t>2016*</t>
  </si>
  <si>
    <t>2014**</t>
  </si>
  <si>
    <t>*Black snapper was removed from the complex beginning June 22, 2016.</t>
  </si>
  <si>
    <t>Shallow Water Grouper</t>
  </si>
  <si>
    <t>**Blueline tilefish was removed from the complex beginning January 1, 2014 and is now managed under a species-specific ACL.</t>
  </si>
  <si>
    <t>Red Hind, Rock Hind, Coney, Graysby, Yellowfin Grouper, Yellowmouth Grouper</t>
  </si>
  <si>
    <r>
      <rPr>
        <rFont val="Calibri"/>
        <color theme="1"/>
        <sz val="12.0"/>
      </rPr>
      <t>2019</t>
    </r>
    <r>
      <rPr>
        <rFont val="Calibri"/>
        <color theme="1"/>
        <sz val="12.0"/>
        <vertAlign val="superscript"/>
      </rPr>
      <t>a</t>
    </r>
  </si>
  <si>
    <r>
      <rPr>
        <rFont val="Calibri"/>
        <color theme="1"/>
        <sz val="12.0"/>
      </rPr>
      <t>2019</t>
    </r>
    <r>
      <rPr>
        <rFont val="Calibri"/>
        <color theme="1"/>
        <sz val="12.0"/>
        <vertAlign val="superscript"/>
      </rPr>
      <t>a</t>
    </r>
  </si>
  <si>
    <t>Gray, Lane, Cubera Snapper</t>
  </si>
  <si>
    <t>Gag</t>
  </si>
  <si>
    <r>
      <rPr>
        <rFont val="Calibri"/>
        <color theme="1"/>
        <sz val="12.0"/>
      </rPr>
      <t>2019</t>
    </r>
    <r>
      <rPr>
        <rFont val="Calibri"/>
        <color theme="1"/>
        <sz val="12.0"/>
        <vertAlign val="superscript"/>
      </rPr>
      <t>a</t>
    </r>
  </si>
  <si>
    <r>
      <rPr>
        <rFont val="Calibri"/>
        <color theme="1"/>
        <sz val="12.0"/>
      </rPr>
      <t>2019</t>
    </r>
    <r>
      <rPr>
        <rFont val="Calibri"/>
        <color theme="1"/>
        <sz val="12.0"/>
        <vertAlign val="superscript"/>
      </rPr>
      <t>a</t>
    </r>
  </si>
  <si>
    <t>*Dog and Mahogany Snapper were part of the Snappers complex until June 22, 2016.  Landings of these species are included in reports prior to their removal.</t>
  </si>
  <si>
    <t>Snowy Grouper</t>
  </si>
  <si>
    <t>Golden Tilefish</t>
  </si>
  <si>
    <r>
      <rPr>
        <rFont val="Calibri"/>
        <color theme="1"/>
        <sz val="12.0"/>
      </rPr>
      <t>2019</t>
    </r>
    <r>
      <rPr>
        <rFont val="Calibri"/>
        <color theme="1"/>
        <sz val="12.0"/>
        <vertAlign val="superscript"/>
      </rPr>
      <t>a</t>
    </r>
  </si>
  <si>
    <t>Jan 1 - Apr 30; Sept 1 -Dec 31</t>
  </si>
  <si>
    <t>number of fish</t>
  </si>
  <si>
    <r>
      <rPr>
        <rFont val="Calibri"/>
        <color theme="1"/>
        <sz val="12.0"/>
      </rPr>
      <t>2019</t>
    </r>
    <r>
      <rPr>
        <rFont val="Calibri"/>
        <color theme="1"/>
        <sz val="12.0"/>
        <vertAlign val="superscript"/>
      </rPr>
      <t>a</t>
    </r>
  </si>
  <si>
    <t>Spanish Mackerel</t>
  </si>
  <si>
    <r>
      <rPr>
        <rFont val="Calibri"/>
        <color theme="1"/>
        <sz val="12.0"/>
      </rPr>
      <t>2019-2020</t>
    </r>
    <r>
      <rPr>
        <rFont val="Calibri"/>
        <color theme="1"/>
        <sz val="12.0"/>
        <vertAlign val="superscript"/>
      </rPr>
      <t>a</t>
    </r>
  </si>
  <si>
    <r>
      <rPr>
        <rFont val="Calibri"/>
        <color theme="1"/>
        <sz val="12.0"/>
      </rPr>
      <t>2019</t>
    </r>
    <r>
      <rPr>
        <rFont val="Calibri"/>
        <color theme="1"/>
        <sz val="12.0"/>
        <vertAlign val="superscript"/>
      </rPr>
      <t>a</t>
    </r>
  </si>
  <si>
    <t>Vermilion Snapper</t>
  </si>
  <si>
    <t>Greater Amberjack</t>
  </si>
  <si>
    <r>
      <rPr>
        <rFont val="Calibri"/>
        <color theme="1"/>
        <sz val="12.0"/>
      </rPr>
      <t>2019</t>
    </r>
    <r>
      <rPr>
        <rFont val="Calibri"/>
        <color theme="1"/>
        <sz val="12.0"/>
        <vertAlign val="superscript"/>
      </rPr>
      <t>a</t>
    </r>
  </si>
  <si>
    <r>
      <rPr>
        <rFont val="Calibri"/>
        <color theme="1"/>
        <sz val="12.0"/>
      </rPr>
      <t>2019-2020</t>
    </r>
    <r>
      <rPr>
        <rFont val="Calibri"/>
        <color theme="1"/>
        <sz val="12.0"/>
        <vertAlign val="superscript"/>
      </rPr>
      <t>a</t>
    </r>
  </si>
  <si>
    <t>May 1 - Apr 30*</t>
  </si>
  <si>
    <t>*The 2014-2015 fishing year only included landings through Feb 28, 2015.</t>
  </si>
  <si>
    <t>White Grunt, Margate, Sailor's Choice, Tomtate</t>
  </si>
  <si>
    <r>
      <rPr>
        <rFont val="Calibri"/>
        <color theme="1"/>
        <sz val="12.0"/>
      </rPr>
      <t>2019</t>
    </r>
    <r>
      <rPr>
        <rFont val="Calibri"/>
        <color theme="1"/>
        <sz val="12.0"/>
        <vertAlign val="superscript"/>
      </rPr>
      <t>a</t>
    </r>
  </si>
  <si>
    <r>
      <rPr>
        <rFont val="Calibri"/>
        <color theme="1"/>
        <sz val="12.0"/>
      </rPr>
      <t>2019</t>
    </r>
    <r>
      <rPr>
        <rFont val="Calibri"/>
        <color theme="1"/>
        <sz val="12.0"/>
        <vertAlign val="superscript"/>
      </rPr>
      <t>a</t>
    </r>
  </si>
  <si>
    <t>Wreckfish</t>
  </si>
  <si>
    <t>Hogfish Northern Zone - NC - GA</t>
  </si>
  <si>
    <r>
      <rPr>
        <rFont val="Calibri"/>
        <color theme="1"/>
        <sz val="12.0"/>
      </rPr>
      <t>2019</t>
    </r>
    <r>
      <rPr>
        <rFont val="Calibri"/>
        <color theme="1"/>
        <sz val="12.0"/>
        <vertAlign val="superscript"/>
      </rPr>
      <t>a</t>
    </r>
  </si>
  <si>
    <t>Jan 1 - June 30;
Sep 1 -Dec 31</t>
  </si>
  <si>
    <r>
      <rPr>
        <rFont val="Calibri"/>
        <color theme="1"/>
        <sz val="12.0"/>
      </rPr>
      <t>2019</t>
    </r>
    <r>
      <rPr>
        <rFont val="Calibri"/>
        <color theme="1"/>
        <sz val="12.0"/>
        <vertAlign val="superscript"/>
      </rPr>
      <t>a</t>
    </r>
  </si>
  <si>
    <t>numbers</t>
  </si>
  <si>
    <t>*Starting in 2017, Hogfish are managed with regional annual catch limits for Florida Keys through East Florida and New York through Georgia.</t>
  </si>
  <si>
    <t>Hogfish Southern Zone - FLK - EFL</t>
  </si>
  <si>
    <r>
      <rPr>
        <rFont val="Calibri"/>
        <color theme="1"/>
        <sz val="12.0"/>
      </rPr>
      <t>2019</t>
    </r>
    <r>
      <rPr>
        <rFont val="Calibri"/>
        <color theme="1"/>
        <sz val="12.0"/>
        <vertAlign val="superscript"/>
      </rPr>
      <t>a</t>
    </r>
  </si>
  <si>
    <t>Yellowtail Snapper</t>
  </si>
  <si>
    <r>
      <rPr>
        <rFont val="Calibri"/>
        <color theme="1"/>
        <sz val="12.0"/>
      </rPr>
      <t>2019-2020</t>
    </r>
    <r>
      <rPr>
        <rFont val="Calibri"/>
        <color theme="1"/>
        <sz val="12.0"/>
        <vertAlign val="superscript"/>
      </rPr>
      <t>a</t>
    </r>
  </si>
  <si>
    <t>Aug 1 - Jul 31</t>
  </si>
  <si>
    <t>Hogfish</t>
  </si>
  <si>
    <t>*The 2016 fishing year only included landings through July.  The fishing season for yellowtail snapper was modified in Regulatory Amendment 25.</t>
  </si>
  <si>
    <t>Almaco Jack, Banded Rudderfish, Lesser Amberjack</t>
  </si>
  <si>
    <r>
      <rPr>
        <rFont val="Calibri"/>
        <color theme="1"/>
        <sz val="12.0"/>
      </rPr>
      <t>2019</t>
    </r>
    <r>
      <rPr>
        <rFont val="Calibri"/>
        <color theme="1"/>
        <sz val="12.0"/>
        <vertAlign val="superscript"/>
      </rPr>
      <t>a</t>
    </r>
  </si>
  <si>
    <t>8/9/16; Reopened 12/2/16</t>
  </si>
  <si>
    <t>Historical South Atlantic Commercial Landings and Annual Catch Limits</t>
  </si>
  <si>
    <t>Landings reflected on this page are from dealer trip tickets reported to the Southeast Fisheries Science Center Commercial ACL dataset (Source: ACL_FILES_10232018, unless otherwise noted).  Landings for the most recent fishing year will become available within the following fishing year.</t>
  </si>
  <si>
    <r>
      <rPr>
        <rFont val="Calibri"/>
        <color rgb="FF333333"/>
        <sz val="11.0"/>
      </rPr>
      <t xml:space="preserve">There are no seasonal closures unless otherwise noted.  For a list of current seasonal closures, see the </t>
    </r>
    <r>
      <rPr>
        <rFont val="Calibri"/>
        <color rgb="FF333333"/>
        <sz val="11.0"/>
        <u/>
      </rPr>
      <t>South Atlantic Seasonal Closures page</t>
    </r>
    <r>
      <rPr>
        <rFont val="Calibri"/>
        <color rgb="FF333333"/>
        <sz val="11.0"/>
      </rPr>
      <t>.</t>
    </r>
  </si>
  <si>
    <t>ACL_FILES _10232018</t>
  </si>
  <si>
    <t>  </t>
  </si>
  <si>
    <t>Seasonal</t>
  </si>
  <si>
    <t>10/20/12; Re-opened
11/13/12 - 11/21/12</t>
  </si>
  <si>
    <t>Jun 1 - Dec 31</t>
  </si>
  <si>
    <t>Jun 1 - May 31</t>
  </si>
  <si>
    <t>Jul 1 – May 31</t>
  </si>
  <si>
    <t>2009-2010</t>
  </si>
  <si>
    <t>2008-2009</t>
  </si>
  <si>
    <t>2007-2008</t>
  </si>
  <si>
    <t>Blueline Tilefish*</t>
  </si>
  <si>
    <t>7/18/17; Re-opened 10/24/17-11/1/17</t>
  </si>
  <si>
    <t>6/1/16; Re-opened
7/13/16; 8/30/16</t>
  </si>
  <si>
    <t>Yellowedge Grouper,Silk Snapper, Misty Grouper, Queen Snapper, Sand Tilefish*</t>
  </si>
  <si>
    <t>ACL_FILES_10232018</t>
  </si>
  <si>
    <t>Dolphin (Mahi-Mahi)</t>
  </si>
  <si>
    <t>Gag, Black, and Red Grouper (aggregate)</t>
  </si>
  <si>
    <t>Hook-n-Line</t>
  </si>
  <si>
    <t>Longline</t>
  </si>
  <si>
    <t>Seasonal Landings</t>
  </si>
  <si>
    <t>Quota*</t>
  </si>
  <si>
    <t>Quota %</t>
  </si>
  <si>
    <t>Jan 1 - Jun 30</t>
  </si>
  <si>
    <t>Jul 1 - Dec 31</t>
  </si>
  <si>
    <t>* As stated in the federal regulations, any unused portions of the quota from the January 1 through June 30 season will be added to the July 1 to December 31 quota.</t>
  </si>
  <si>
    <t>2019-2020</t>
  </si>
  <si>
    <t>Apr 1 - Apr 30</t>
  </si>
  <si>
    <t>May 1 - Apr 31</t>
  </si>
  <si>
    <t>Hogfish (FL Keys/East Florida)</t>
  </si>
  <si>
    <t>Hogfish (GA through NC)</t>
  </si>
  <si>
    <t>Quota</t>
  </si>
  <si>
    <t>Northern</t>
  </si>
  <si>
    <t>as reported</t>
  </si>
  <si>
    <t>ACCSP as of 6/25/18</t>
  </si>
  <si>
    <t>Southern</t>
  </si>
  <si>
    <t>Mar 1 - Sep 30</t>
  </si>
  <si>
    <t>Oct 1 - Feb 28/29</t>
  </si>
  <si>
    <t>−</t>
  </si>
  <si>
    <t>2006-2007</t>
  </si>
  <si>
    <t>2005-2006</t>
  </si>
  <si>
    <t>2004-2005</t>
  </si>
  <si>
    <t>2003-2004</t>
  </si>
  <si>
    <t>2002-2003</t>
  </si>
  <si>
    <t>2001-2002</t>
  </si>
  <si>
    <t>2000-2001</t>
  </si>
  <si>
    <t xml:space="preserve">To view previous years please click here: http://sero.nmfs.noaa.gov/quotas/mackerel/HistoricalMackerelReports.htm </t>
  </si>
  <si>
    <t>Jan 1 - April 30</t>
  </si>
  <si>
    <t>None</t>
  </si>
  <si>
    <t>2019*</t>
  </si>
  <si>
    <t>2018*</t>
  </si>
  <si>
    <t>2017*</t>
  </si>
  <si>
    <t>**9/24/12; Re-opened 9/17/12-9/24/12 and
12/12/12-12/19/12</t>
  </si>
  <si>
    <t>*See South Atlantic Seasonal Closures and Harvest Limitations: https://www.fisheries.noaa.gov/content/south-atlantic-fishing-seasonal-closures</t>
  </si>
  <si>
    <t>**Commercial red snapper harvest was opened for short durations with a 50 pound trip limit.  For more information please visit: http://sero.nmfs.noaa.gov/sf/2012SARedSnapperSeason.htm.</t>
  </si>
  <si>
    <t>Jan 1 - Mar 31</t>
  </si>
  <si>
    <t>Gray, Lane, Cubera Snapper*</t>
  </si>
  <si>
    <t>*Snapper-Grouper Amendment 35 removed Dog Snapper and Mahogany Snapper from the FMP (effective June 22, 2016).</t>
  </si>
  <si>
    <t>2,880,000*</t>
  </si>
  <si>
    <t>CMP A20B</t>
  </si>
  <si>
    <t>*The adjusted quota is used to determine trip limit reductions.  At 75% of the adjusted quota (2,880,000 lbs ww), the trip limit it reduced to 1,500 lbs.  The 1,500 lb trip limit went into effect on January 6, 2013.  At 100% of the adjusted quota, the trip limit is
reduced to 500 lbs.</t>
  </si>
  <si>
    <t>Jan 1- Jun 30</t>
  </si>
  <si>
    <t>Jul 1- Dec 31</t>
  </si>
  <si>
    <t>10/11/16;               Re-opened 12/14/16-12/15/16</t>
  </si>
  <si>
    <t>3/10/11;                        Re-opened    5/1/11- 5/8/11</t>
  </si>
  <si>
    <t>*The 2016 fishing year only included landings through July. The fishing season for yellowtail snapper was modified in Regulatory Amendment 25.</t>
  </si>
  <si>
    <r>
      <rPr>
        <rFont val="Calibri"/>
        <b/>
        <color rgb="FFFFFFFF"/>
        <sz val="11.0"/>
      </rPr>
      <t xml:space="preserve">Data Source
</t>
    </r>
    <r>
      <rPr>
        <rFont val="Calibri"/>
        <b val="0"/>
        <color rgb="FF333333"/>
        <sz val="11.0"/>
      </rPr>
      <t>ACL_FILES_10232018</t>
    </r>
  </si>
</sst>
</file>

<file path=xl/styles.xml><?xml version="1.0" encoding="utf-8"?>
<styleSheet xmlns="http://schemas.openxmlformats.org/spreadsheetml/2006/main" xmlns:x14ac="http://schemas.microsoft.com/office/spreadsheetml/2009/9/ac" xmlns:mc="http://schemas.openxmlformats.org/markup-compatibility/2006">
  <numFmts count="5">
    <numFmt numFmtId="164" formatCode="0.000"/>
    <numFmt numFmtId="165" formatCode="0.0%"/>
    <numFmt numFmtId="166" formatCode="0.0"/>
    <numFmt numFmtId="167" formatCode="m/d/yyyy"/>
    <numFmt numFmtId="168" formatCode="#,##0.0"/>
  </numFmts>
  <fonts count="24">
    <font>
      <sz val="11.0"/>
      <color theme="1"/>
      <name val="Arial"/>
    </font>
    <font>
      <sz val="12.0"/>
      <color theme="1"/>
      <name val="Calibri"/>
    </font>
    <font>
      <sz val="11.0"/>
      <color theme="1"/>
      <name val="Calibri"/>
    </font>
    <font>
      <color theme="1"/>
      <name val="Calibri"/>
    </font>
    <font>
      <b/>
      <sz val="11.0"/>
      <color theme="1"/>
      <name val="Calibri"/>
    </font>
    <font/>
    <font>
      <sz val="11.0"/>
      <color theme="1"/>
    </font>
    <font>
      <sz val="10.0"/>
      <color theme="1"/>
      <name val="Times New Roman"/>
    </font>
    <font>
      <sz val="12.0"/>
      <color rgb="FF000000"/>
      <name val="Times New Roman"/>
    </font>
    <font>
      <sz val="12.0"/>
      <color rgb="FF000000"/>
      <name val="Arial"/>
    </font>
    <font>
      <b/>
      <sz val="11.0"/>
      <color rgb="FF000000"/>
      <name val="Calibri"/>
    </font>
    <font>
      <sz val="11.0"/>
      <color rgb="FF000000"/>
      <name val="Calibri"/>
    </font>
    <font>
      <b/>
      <sz val="12.0"/>
      <color rgb="FF333333"/>
      <name val="Calibri"/>
    </font>
    <font>
      <sz val="12.0"/>
      <color rgb="FF333333"/>
      <name val="Calibri"/>
    </font>
    <font>
      <vertAlign val="superscript"/>
      <sz val="12.0"/>
      <color rgb="FF333333"/>
      <name val="Calibri"/>
    </font>
    <font>
      <b/>
      <sz val="12.0"/>
      <color rgb="FFFFFFFF"/>
      <name val="Calibri"/>
    </font>
    <font>
      <sz val="12.0"/>
      <color rgb="FFFFFFFF"/>
      <name val="Calibri"/>
    </font>
    <font>
      <u/>
      <sz val="11.0"/>
      <color theme="10"/>
      <name val="Calibri"/>
    </font>
    <font>
      <u/>
      <sz val="12.0"/>
      <color rgb="FF0000FF"/>
      <name val="Calibri"/>
    </font>
    <font>
      <u/>
      <sz val="12.0"/>
      <color rgb="FF333333"/>
      <name val="Calibri"/>
    </font>
    <font>
      <b/>
      <sz val="11.0"/>
      <color rgb="FF333333"/>
      <name val="Calibri"/>
    </font>
    <font>
      <sz val="11.0"/>
      <color rgb="FF333333"/>
      <name val="Calibri"/>
    </font>
    <font>
      <b/>
      <sz val="11.0"/>
      <color rgb="FFFFFFFF"/>
      <name val="Calibri"/>
    </font>
    <font>
      <b/>
      <u/>
      <sz val="11.0"/>
      <color rgb="FFFFFFFF"/>
      <name val="Calibri"/>
    </font>
  </fonts>
  <fills count="9">
    <fill>
      <patternFill patternType="none"/>
    </fill>
    <fill>
      <patternFill patternType="lightGray"/>
    </fill>
    <fill>
      <patternFill patternType="solid">
        <fgColor rgb="FFD8D8D8"/>
        <bgColor rgb="FFD8D8D8"/>
      </patternFill>
    </fill>
    <fill>
      <patternFill patternType="solid">
        <fgColor rgb="FFC6D9F0"/>
        <bgColor rgb="FFC6D9F0"/>
      </patternFill>
    </fill>
    <fill>
      <patternFill patternType="solid">
        <fgColor rgb="FFF2DBDB"/>
        <bgColor rgb="FFF2DBDB"/>
      </patternFill>
    </fill>
    <fill>
      <patternFill patternType="solid">
        <fgColor rgb="FFEAF1DD"/>
        <bgColor rgb="FFEAF1DD"/>
      </patternFill>
    </fill>
    <fill>
      <patternFill patternType="solid">
        <fgColor rgb="FF00B0F0"/>
        <bgColor rgb="FF00B0F0"/>
      </patternFill>
    </fill>
    <fill>
      <patternFill patternType="solid">
        <fgColor rgb="FFFFFF00"/>
        <bgColor rgb="FFFFFF00"/>
      </patternFill>
    </fill>
    <fill>
      <patternFill patternType="solid">
        <fgColor rgb="FF2B405A"/>
        <bgColor rgb="FF2B405A"/>
      </patternFill>
    </fill>
  </fills>
  <borders count="64">
    <border/>
    <border>
      <left style="medium">
        <color rgb="FF000000"/>
      </left>
      <right style="medium">
        <color rgb="FF000000"/>
      </right>
      <top style="medium">
        <color rgb="FF000000"/>
      </top>
    </border>
    <border>
      <left style="medium">
        <color rgb="FF000000"/>
      </left>
      <top style="medium">
        <color rgb="FF000000"/>
      </top>
      <bottom style="thin">
        <color rgb="FF000000"/>
      </bottom>
    </border>
    <border>
      <right style="medium">
        <color rgb="FF000000"/>
      </right>
      <top style="medium">
        <color rgb="FF000000"/>
      </top>
      <bottom style="thin">
        <color rgb="FF000000"/>
      </bottom>
    </border>
    <border>
      <top style="medium">
        <color rgb="FF000000"/>
      </top>
      <bottom style="thin">
        <color rgb="FF000000"/>
      </bottom>
    </border>
    <border>
      <left style="medium">
        <color rgb="FF000000"/>
      </left>
      <right style="medium">
        <color rgb="FF000000"/>
      </right>
      <bottom style="medium">
        <color rgb="FF000000"/>
      </bottom>
    </border>
    <border>
      <left style="medium">
        <color rgb="FF000000"/>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
      <right style="thin">
        <color rgb="FF000000"/>
      </right>
      <top style="thin">
        <color rgb="FF000000"/>
      </top>
      <bottom style="medium">
        <color rgb="FF000000"/>
      </bottom>
    </border>
    <border>
      <left style="medium">
        <color rgb="FF000000"/>
      </left>
      <right style="medium">
        <color rgb="FF000000"/>
      </right>
      <top style="medium">
        <color rgb="FF000000"/>
      </top>
      <bottom style="thin">
        <color rgb="FF000000"/>
      </bottom>
    </border>
    <border>
      <left style="medium">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left style="thin">
        <color rgb="FF000000"/>
      </left>
      <right style="thin">
        <color rgb="FF000000"/>
      </right>
      <top style="medium">
        <color rgb="FF000000"/>
      </top>
      <bottom style="thin">
        <color rgb="FF000000"/>
      </bottom>
    </border>
    <border>
      <left/>
      <right style="thin">
        <color rgb="FF000000"/>
      </right>
      <top style="medium">
        <color rgb="FF000000"/>
      </top>
      <bottom style="thin">
        <color rgb="FF000000"/>
      </bottom>
    </border>
    <border>
      <left style="medium">
        <color rgb="FF000000"/>
      </left>
      <right style="medium">
        <color rgb="FF000000"/>
      </right>
    </border>
    <border>
      <left style="medium">
        <color rgb="FF000000"/>
      </left>
      <right style="medium">
        <color rgb="FF000000"/>
      </right>
      <top style="thin">
        <color rgb="FF000000"/>
      </top>
      <bottom style="thin">
        <color rgb="FF000000"/>
      </bottom>
    </border>
    <border>
      <left style="medium">
        <color rgb="FF000000"/>
      </left>
      <right style="thin">
        <color rgb="FF000000"/>
      </right>
      <top style="thin">
        <color rgb="FF000000"/>
      </top>
      <bottom style="thin">
        <color rgb="FF000000"/>
      </bottom>
    </border>
    <border>
      <left style="thin">
        <color rgb="FF000000"/>
      </left>
      <right style="medium">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right style="thin">
        <color rgb="FF000000"/>
      </right>
      <top style="thin">
        <color rgb="FF000000"/>
      </top>
      <bottom style="thin">
        <color rgb="FF000000"/>
      </bottom>
    </border>
    <border>
      <left/>
      <right style="thin">
        <color rgb="FF000000"/>
      </right>
      <top style="thin">
        <color rgb="FF000000"/>
      </top>
      <bottom style="thin">
        <color rgb="FF000000"/>
      </bottom>
    </border>
    <border>
      <left style="medium">
        <color rgb="FF000000"/>
      </left>
      <right style="medium">
        <color rgb="FF000000"/>
      </right>
      <top style="thin">
        <color rgb="FF000000"/>
      </top>
      <bottom style="medium">
        <color rgb="FF000000"/>
      </bottom>
    </border>
    <border>
      <left/>
      <right style="thin">
        <color rgb="FF000000"/>
      </right>
      <top style="thin">
        <color rgb="FF000000"/>
      </top>
      <bottom style="medium">
        <color rgb="FF000000"/>
      </bottom>
    </border>
    <border>
      <right style="thin">
        <color rgb="FF000000"/>
      </right>
      <top style="medium">
        <color rgb="FF000000"/>
      </top>
      <bottom style="thin">
        <color rgb="FF000000"/>
      </bottom>
    </border>
    <border>
      <left style="medium">
        <color rgb="FF000000"/>
      </left>
      <right style="medium">
        <color rgb="FF000000"/>
      </right>
      <top/>
      <bottom style="thin">
        <color rgb="FF000000"/>
      </bottom>
    </border>
    <border>
      <left style="medium">
        <color rgb="FF000000"/>
      </left>
      <right style="thin">
        <color rgb="FF000000"/>
      </right>
      <top/>
      <bottom style="thin">
        <color rgb="FF000000"/>
      </bottom>
    </border>
    <border>
      <left style="thin">
        <color rgb="FF000000"/>
      </left>
      <right style="medium">
        <color rgb="FF000000"/>
      </right>
      <top/>
      <bottom style="thin">
        <color rgb="FF000000"/>
      </bottom>
    </border>
    <border>
      <left style="thin">
        <color rgb="FF000000"/>
      </left>
      <right style="thin">
        <color rgb="FF000000"/>
      </right>
      <top/>
      <bottom style="thin">
        <color rgb="FF000000"/>
      </bottom>
    </border>
    <border>
      <left/>
      <right style="thin">
        <color rgb="FF000000"/>
      </right>
      <top/>
      <bottom style="thin">
        <color rgb="FF000000"/>
      </bottom>
    </border>
    <border>
      <left/>
      <right/>
      <top/>
      <bottom/>
    </border>
    <border>
      <left style="thin">
        <color rgb="FF000000"/>
      </left>
      <top style="thin">
        <color rgb="FF000000"/>
      </top>
      <bottom style="thin">
        <color rgb="FF000000"/>
      </bottom>
    </border>
    <border>
      <bottom style="thin">
        <color rgb="FF000000"/>
      </bottom>
    </border>
    <border>
      <top style="thin">
        <color rgb="FF000000"/>
      </top>
    </border>
    <border>
      <top style="thin">
        <color rgb="FF000000"/>
      </top>
      <bottom style="thin">
        <color rgb="FF000000"/>
      </bottom>
    </border>
    <border>
      <left style="thin">
        <color rgb="FF000000"/>
      </left>
      <right style="thin">
        <color rgb="FF000000"/>
      </right>
      <bottom style="thin">
        <color rgb="FF000000"/>
      </bottom>
    </border>
    <border>
      <left style="thin">
        <color rgb="FF000000"/>
      </left>
    </border>
    <border>
      <left style="thin">
        <color rgb="FF000000"/>
      </left>
      <right style="thin">
        <color rgb="FF000000"/>
      </right>
      <top style="thin">
        <color rgb="FF000000"/>
      </top>
    </border>
    <border>
      <left style="thin">
        <color rgb="FF000000"/>
      </left>
      <right style="thin">
        <color rgb="FF000000"/>
      </right>
    </border>
    <border>
      <left style="thin">
        <color rgb="FF000000"/>
      </left>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
      <left style="thin">
        <color rgb="FF000000"/>
      </left>
      <top/>
      <bottom style="thin">
        <color rgb="FF000000"/>
      </bottom>
    </border>
    <border>
      <right style="thin">
        <color rgb="FF000000"/>
      </right>
      <top/>
      <bottom style="thin">
        <color rgb="FF000000"/>
      </bottom>
    </border>
    <border>
      <left style="thin">
        <color rgb="FF000000"/>
      </left>
      <right/>
      <top/>
      <bottom style="thin">
        <color rgb="FF000000"/>
      </bottom>
    </border>
    <border>
      <right style="thin">
        <color rgb="FF000000"/>
      </right>
    </border>
    <border>
      <left style="thin">
        <color rgb="FF000000"/>
      </left>
      <right style="thin">
        <color rgb="FF000000"/>
      </right>
      <top/>
      <bottom/>
    </border>
    <border>
      <left style="thin">
        <color rgb="FF000000"/>
      </left>
      <top/>
      <bottom/>
    </border>
    <border>
      <right style="thin">
        <color rgb="FF000000"/>
      </right>
      <top/>
      <bottom/>
    </border>
    <border>
      <left style="thin">
        <color rgb="FF000000"/>
      </left>
      <right/>
      <top/>
      <bottom/>
    </border>
    <border>
      <left style="thin">
        <color rgb="FF000000"/>
      </left>
      <right style="thin">
        <color rgb="FF000000"/>
      </right>
      <top style="thin">
        <color rgb="FF000000"/>
      </top>
      <bottom/>
    </border>
    <border>
      <left style="thin">
        <color rgb="FF000000"/>
      </left>
      <top style="thin">
        <color rgb="FF000000"/>
      </top>
      <bottom/>
    </border>
    <border>
      <top style="thin">
        <color rgb="FF000000"/>
      </top>
      <bottom/>
    </border>
    <border>
      <right style="thin">
        <color rgb="FF000000"/>
      </right>
      <top style="thin">
        <color rgb="FF000000"/>
      </top>
      <bottom/>
    </border>
    <border>
      <top/>
      <bottom style="thin">
        <color rgb="FF000000"/>
      </bottom>
    </border>
    <border>
      <left style="thin">
        <color rgb="FF000000"/>
      </left>
      <top/>
    </border>
    <border>
      <top/>
    </border>
    <border>
      <right style="thin">
        <color rgb="FF000000"/>
      </right>
      <top/>
    </border>
    <border>
      <right/>
      <top style="thin">
        <color rgb="FF000000"/>
      </top>
      <bottom/>
    </border>
    <border>
      <right/>
      <top/>
      <bottom style="thin">
        <color rgb="FF000000"/>
      </bottom>
    </border>
    <border>
      <left style="thin">
        <color rgb="FF000000"/>
      </left>
      <right/>
      <top style="thin">
        <color rgb="FF000000"/>
      </top>
      <bottom style="thin">
        <color rgb="FF000000"/>
      </bottom>
    </border>
    <border>
      <right/>
      <top style="thin">
        <color rgb="FF000000"/>
      </top>
      <bottom style="thin">
        <color rgb="FF000000"/>
      </bottom>
    </border>
    <border>
      <left style="thin">
        <color rgb="FF000000"/>
      </left>
      <right/>
      <top style="thin">
        <color rgb="FF000000"/>
      </top>
      <bottom/>
    </border>
  </borders>
  <cellStyleXfs count="1">
    <xf borderId="0" fillId="0" fontId="0" numFmtId="0" applyAlignment="1" applyFont="1"/>
  </cellStyleXfs>
  <cellXfs count="291">
    <xf borderId="0" fillId="0" fontId="0" numFmtId="0" xfId="0" applyAlignment="1" applyFont="1">
      <alignment readingOrder="0" shrinkToFit="0" vertical="bottom" wrapText="0"/>
    </xf>
    <xf borderId="0" fillId="0" fontId="1" numFmtId="0" xfId="0" applyFont="1"/>
    <xf borderId="0" fillId="0" fontId="2" numFmtId="0" xfId="0" applyFont="1"/>
    <xf borderId="0" fillId="0" fontId="3" numFmtId="0" xfId="0" applyFont="1"/>
    <xf borderId="1" fillId="0" fontId="4" numFmtId="0" xfId="0" applyAlignment="1" applyBorder="1" applyFont="1">
      <alignment horizontal="center" vertical="center"/>
    </xf>
    <xf borderId="2" fillId="0" fontId="4" numFmtId="0" xfId="0" applyAlignment="1" applyBorder="1" applyFont="1">
      <alignment horizontal="center"/>
    </xf>
    <xf borderId="3" fillId="0" fontId="5" numFmtId="0" xfId="0" applyBorder="1" applyFont="1"/>
    <xf borderId="4" fillId="0" fontId="5" numFmtId="0" xfId="0" applyBorder="1" applyFont="1"/>
    <xf borderId="5" fillId="0" fontId="5" numFmtId="0" xfId="0" applyBorder="1" applyFont="1"/>
    <xf borderId="6" fillId="0" fontId="4" numFmtId="0" xfId="0" applyAlignment="1" applyBorder="1" applyFont="1">
      <alignment horizontal="center"/>
    </xf>
    <xf borderId="7" fillId="0" fontId="4" numFmtId="0" xfId="0" applyAlignment="1" applyBorder="1" applyFont="1">
      <alignment horizontal="center"/>
    </xf>
    <xf borderId="8" fillId="0" fontId="4" numFmtId="0" xfId="0" applyAlignment="1" applyBorder="1" applyFont="1">
      <alignment horizontal="center"/>
    </xf>
    <xf borderId="9" fillId="0" fontId="4" numFmtId="0" xfId="0" applyAlignment="1" applyBorder="1" applyFont="1">
      <alignment horizontal="center"/>
    </xf>
    <xf borderId="1" fillId="0" fontId="2" numFmtId="0" xfId="0" applyAlignment="1" applyBorder="1" applyFont="1">
      <alignment horizontal="center" shrinkToFit="0" vertical="center" wrapText="1"/>
    </xf>
    <xf borderId="10" fillId="2" fontId="2" numFmtId="0" xfId="0" applyBorder="1" applyFill="1" applyFont="1"/>
    <xf borderId="11" fillId="2" fontId="2" numFmtId="0" xfId="0" applyAlignment="1" applyBorder="1" applyFont="1">
      <alignment horizontal="center"/>
    </xf>
    <xf borderId="12" fillId="2" fontId="2" numFmtId="0" xfId="0" applyAlignment="1" applyBorder="1" applyFont="1">
      <alignment horizontal="center"/>
    </xf>
    <xf borderId="13" fillId="2" fontId="2" numFmtId="0" xfId="0" applyAlignment="1" applyBorder="1" applyFont="1">
      <alignment horizontal="center"/>
    </xf>
    <xf borderId="12" fillId="2" fontId="2" numFmtId="0" xfId="0" applyBorder="1" applyFont="1"/>
    <xf borderId="14" fillId="2" fontId="2" numFmtId="0" xfId="0" applyAlignment="1" applyBorder="1" applyFont="1">
      <alignment horizontal="center"/>
    </xf>
    <xf borderId="15" fillId="0" fontId="5" numFmtId="0" xfId="0" applyBorder="1" applyFont="1"/>
    <xf borderId="16" fillId="0" fontId="2" numFmtId="0" xfId="0" applyBorder="1" applyFont="1"/>
    <xf borderId="17" fillId="0" fontId="2" numFmtId="0" xfId="0" applyAlignment="1" applyBorder="1" applyFont="1">
      <alignment horizontal="center"/>
    </xf>
    <xf borderId="18" fillId="0" fontId="2" numFmtId="0" xfId="0" applyAlignment="1" applyBorder="1" applyFont="1">
      <alignment horizontal="center"/>
    </xf>
    <xf borderId="19" fillId="0" fontId="2" numFmtId="0" xfId="0" applyAlignment="1" applyBorder="1" applyFont="1">
      <alignment horizontal="center"/>
    </xf>
    <xf borderId="18" fillId="0" fontId="2" numFmtId="0" xfId="0" applyBorder="1" applyFont="1"/>
    <xf borderId="20" fillId="0" fontId="2" numFmtId="0" xfId="0" applyAlignment="1" applyBorder="1" applyFont="1">
      <alignment horizontal="center"/>
    </xf>
    <xf borderId="16" fillId="2" fontId="2" numFmtId="0" xfId="0" applyBorder="1" applyFont="1"/>
    <xf borderId="17" fillId="2" fontId="2" numFmtId="0" xfId="0" applyAlignment="1" applyBorder="1" applyFont="1">
      <alignment horizontal="center"/>
    </xf>
    <xf borderId="18" fillId="2" fontId="2" numFmtId="0" xfId="0" applyAlignment="1" applyBorder="1" applyFont="1">
      <alignment horizontal="center"/>
    </xf>
    <xf borderId="19" fillId="2" fontId="2" numFmtId="0" xfId="0" applyAlignment="1" applyBorder="1" applyFont="1">
      <alignment horizontal="center"/>
    </xf>
    <xf borderId="18" fillId="2" fontId="2" numFmtId="0" xfId="0" applyBorder="1" applyFont="1"/>
    <xf borderId="21" fillId="2" fontId="2" numFmtId="0" xfId="0" applyAlignment="1" applyBorder="1" applyFont="1">
      <alignment horizontal="center"/>
    </xf>
    <xf borderId="22" fillId="2" fontId="2" numFmtId="0" xfId="0" applyBorder="1" applyFont="1"/>
    <xf borderId="6" fillId="2" fontId="2" numFmtId="0" xfId="0" applyAlignment="1" applyBorder="1" applyFont="1">
      <alignment horizontal="center"/>
    </xf>
    <xf borderId="7" fillId="2" fontId="2" numFmtId="0" xfId="0" applyAlignment="1" applyBorder="1" applyFont="1">
      <alignment horizontal="center"/>
    </xf>
    <xf borderId="8" fillId="2" fontId="2" numFmtId="0" xfId="0" applyAlignment="1" applyBorder="1" applyFont="1">
      <alignment horizontal="center"/>
    </xf>
    <xf borderId="7" fillId="2" fontId="2" numFmtId="0" xfId="0" applyBorder="1" applyFont="1"/>
    <xf borderId="23" fillId="2" fontId="2" numFmtId="0" xfId="0" applyAlignment="1" applyBorder="1" applyFont="1">
      <alignment horizontal="center"/>
    </xf>
    <xf borderId="1" fillId="0" fontId="2" numFmtId="0" xfId="0" applyAlignment="1" applyBorder="1" applyFont="1">
      <alignment horizontal="center" vertical="center"/>
    </xf>
    <xf borderId="10" fillId="0" fontId="2" numFmtId="0" xfId="0" applyBorder="1" applyFont="1"/>
    <xf borderId="11" fillId="0" fontId="2" numFmtId="0" xfId="0" applyAlignment="1" applyBorder="1" applyFont="1">
      <alignment horizontal="center"/>
    </xf>
    <xf borderId="12" fillId="0" fontId="2" numFmtId="0" xfId="0" applyAlignment="1" applyBorder="1" applyFont="1">
      <alignment horizontal="center"/>
    </xf>
    <xf borderId="13" fillId="0" fontId="2" numFmtId="0" xfId="0" applyAlignment="1" applyBorder="1" applyFont="1">
      <alignment horizontal="center"/>
    </xf>
    <xf borderId="12" fillId="0" fontId="2" numFmtId="0" xfId="0" applyBorder="1" applyFont="1"/>
    <xf borderId="24" fillId="0" fontId="2" numFmtId="0" xfId="0" applyAlignment="1" applyBorder="1" applyFont="1">
      <alignment horizontal="center"/>
    </xf>
    <xf borderId="22" fillId="0" fontId="2" numFmtId="0" xfId="0" applyBorder="1" applyFont="1"/>
    <xf borderId="6" fillId="0" fontId="2" numFmtId="0" xfId="0" applyAlignment="1" applyBorder="1" applyFont="1">
      <alignment horizontal="center"/>
    </xf>
    <xf borderId="7" fillId="0" fontId="2" numFmtId="0" xfId="0" applyAlignment="1" applyBorder="1" applyFont="1">
      <alignment horizontal="center"/>
    </xf>
    <xf borderId="8" fillId="0" fontId="2" numFmtId="0" xfId="0" applyAlignment="1" applyBorder="1" applyFont="1">
      <alignment horizontal="center"/>
    </xf>
    <xf borderId="7" fillId="0" fontId="2" numFmtId="0" xfId="0" applyBorder="1" applyFont="1"/>
    <xf borderId="15" fillId="0" fontId="2" numFmtId="0" xfId="0" applyAlignment="1" applyBorder="1" applyFont="1">
      <alignment horizontal="center" shrinkToFit="0" vertical="center" wrapText="1"/>
    </xf>
    <xf borderId="25" fillId="2" fontId="2" numFmtId="0" xfId="0" applyBorder="1" applyFont="1"/>
    <xf borderId="26" fillId="2" fontId="2" numFmtId="0" xfId="0" applyAlignment="1" applyBorder="1" applyFont="1">
      <alignment horizontal="center"/>
    </xf>
    <xf borderId="27" fillId="2" fontId="2" numFmtId="0" xfId="0" applyAlignment="1" applyBorder="1" applyFont="1">
      <alignment horizontal="center"/>
    </xf>
    <xf borderId="28" fillId="2" fontId="2" numFmtId="0" xfId="0" applyAlignment="1" applyBorder="1" applyFont="1">
      <alignment horizontal="center"/>
    </xf>
    <xf borderId="27" fillId="2" fontId="2" numFmtId="0" xfId="0" applyBorder="1" applyFont="1"/>
    <xf borderId="29" fillId="2" fontId="2" numFmtId="0" xfId="0" applyAlignment="1" applyBorder="1" applyFont="1">
      <alignment horizontal="center"/>
    </xf>
    <xf borderId="9" fillId="0" fontId="2" numFmtId="0" xfId="0" applyAlignment="1" applyBorder="1" applyFont="1">
      <alignment horizontal="center"/>
    </xf>
    <xf borderId="0" fillId="0" fontId="2" numFmtId="3" xfId="0" applyFont="1" applyNumberFormat="1"/>
    <xf borderId="0" fillId="0" fontId="6" numFmtId="0" xfId="0" applyFont="1"/>
    <xf borderId="0" fillId="0" fontId="6" numFmtId="3" xfId="0" applyFont="1" applyNumberFormat="1"/>
    <xf borderId="0" fillId="0" fontId="4" numFmtId="0" xfId="0" applyAlignment="1" applyFont="1">
      <alignment horizontal="center"/>
    </xf>
    <xf borderId="30" fillId="3" fontId="2" numFmtId="0" xfId="0" applyAlignment="1" applyBorder="1" applyFill="1" applyFont="1">
      <alignment horizontal="center"/>
    </xf>
    <xf borderId="30" fillId="4" fontId="2" numFmtId="0" xfId="0" applyAlignment="1" applyBorder="1" applyFill="1" applyFont="1">
      <alignment horizontal="center"/>
    </xf>
    <xf borderId="30" fillId="5" fontId="2" numFmtId="0" xfId="0" applyAlignment="1" applyBorder="1" applyFill="1" applyFont="1">
      <alignment horizontal="center"/>
    </xf>
    <xf borderId="30" fillId="2" fontId="2" numFmtId="0" xfId="0" applyAlignment="1" applyBorder="1" applyFont="1">
      <alignment horizontal="center"/>
    </xf>
    <xf borderId="30" fillId="3" fontId="2" numFmtId="3" xfId="0" applyAlignment="1" applyBorder="1" applyFont="1" applyNumberFormat="1">
      <alignment horizontal="center"/>
    </xf>
    <xf borderId="30" fillId="4" fontId="2" numFmtId="3" xfId="0" applyAlignment="1" applyBorder="1" applyFont="1" applyNumberFormat="1">
      <alignment horizontal="center"/>
    </xf>
    <xf borderId="30" fillId="5" fontId="2" numFmtId="3" xfId="0" applyAlignment="1" applyBorder="1" applyFont="1" applyNumberFormat="1">
      <alignment horizontal="center"/>
    </xf>
    <xf borderId="30" fillId="2" fontId="2" numFmtId="3" xfId="0" applyBorder="1" applyFont="1" applyNumberFormat="1"/>
    <xf borderId="0" fillId="0" fontId="4" numFmtId="0" xfId="0" applyFont="1"/>
    <xf borderId="30" fillId="2" fontId="2" numFmtId="3" xfId="0" applyAlignment="1" applyBorder="1" applyFont="1" applyNumberFormat="1">
      <alignment horizontal="center"/>
    </xf>
    <xf borderId="31" fillId="0" fontId="4" numFmtId="0" xfId="0" applyAlignment="1" applyBorder="1" applyFont="1">
      <alignment horizontal="center"/>
    </xf>
    <xf borderId="20" fillId="0" fontId="5" numFmtId="0" xfId="0" applyBorder="1" applyFont="1"/>
    <xf borderId="19" fillId="0" fontId="4" numFmtId="0" xfId="0" applyAlignment="1" applyBorder="1" applyFont="1">
      <alignment horizontal="center"/>
    </xf>
    <xf borderId="0" fillId="0" fontId="2" numFmtId="0" xfId="0" applyAlignment="1" applyFont="1">
      <alignment horizontal="center"/>
    </xf>
    <xf borderId="0" fillId="0" fontId="2" numFmtId="3" xfId="0" applyAlignment="1" applyFont="1" applyNumberFormat="1">
      <alignment horizontal="center"/>
    </xf>
    <xf borderId="0" fillId="0" fontId="2" numFmtId="164" xfId="0" applyAlignment="1" applyFont="1" applyNumberFormat="1">
      <alignment horizontal="center" shrinkToFit="0" vertical="center" wrapText="1"/>
    </xf>
    <xf borderId="0" fillId="0" fontId="2" numFmtId="2" xfId="0" applyAlignment="1" applyFont="1" applyNumberFormat="1">
      <alignment horizontal="center" vertical="center"/>
    </xf>
    <xf borderId="19" fillId="0" fontId="2" numFmtId="3" xfId="0" applyAlignment="1" applyBorder="1" applyFont="1" applyNumberFormat="1">
      <alignment horizontal="center"/>
    </xf>
    <xf borderId="0" fillId="0" fontId="2" numFmtId="2" xfId="0" applyAlignment="1" applyFont="1" applyNumberFormat="1">
      <alignment horizontal="center"/>
    </xf>
    <xf borderId="0" fillId="0" fontId="2" numFmtId="165" xfId="0" applyFont="1" applyNumberFormat="1"/>
    <xf borderId="0" fillId="0" fontId="4" numFmtId="165" xfId="0" applyFont="1" applyNumberFormat="1"/>
    <xf borderId="30" fillId="6" fontId="2" numFmtId="0" xfId="0" applyAlignment="1" applyBorder="1" applyFill="1" applyFont="1">
      <alignment horizontal="center"/>
    </xf>
    <xf borderId="30" fillId="6" fontId="2" numFmtId="3" xfId="0" applyAlignment="1" applyBorder="1" applyFont="1" applyNumberFormat="1">
      <alignment horizontal="center"/>
    </xf>
    <xf borderId="0" fillId="0" fontId="7" numFmtId="0" xfId="0" applyFont="1"/>
    <xf borderId="0" fillId="0" fontId="8" numFmtId="0" xfId="0" applyAlignment="1" applyFont="1">
      <alignment horizontal="left" vertical="top"/>
    </xf>
    <xf borderId="0" fillId="0" fontId="7" numFmtId="0" xfId="0" applyAlignment="1" applyFont="1">
      <alignment horizontal="left"/>
    </xf>
    <xf borderId="32" fillId="0" fontId="8" numFmtId="0" xfId="0" applyAlignment="1" applyBorder="1" applyFont="1">
      <alignment horizontal="left" vertical="top"/>
    </xf>
    <xf borderId="0" fillId="0" fontId="2" numFmtId="164" xfId="0" applyAlignment="1" applyFont="1" applyNumberFormat="1">
      <alignment horizontal="center"/>
    </xf>
    <xf borderId="33" fillId="0" fontId="9" numFmtId="1" xfId="0" applyAlignment="1" applyBorder="1" applyFont="1" applyNumberFormat="1">
      <alignment horizontal="left" shrinkToFit="1" vertical="top" wrapText="0"/>
    </xf>
    <xf borderId="33" fillId="0" fontId="9" numFmtId="164" xfId="0" applyAlignment="1" applyBorder="1" applyFont="1" applyNumberFormat="1">
      <alignment horizontal="left" shrinkToFit="1" vertical="top" wrapText="0"/>
    </xf>
    <xf borderId="0" fillId="0" fontId="9" numFmtId="1" xfId="0" applyAlignment="1" applyFont="1" applyNumberFormat="1">
      <alignment horizontal="left" shrinkToFit="1" vertical="top" wrapText="0"/>
    </xf>
    <xf borderId="0" fillId="0" fontId="9" numFmtId="164" xfId="0" applyAlignment="1" applyFont="1" applyNumberFormat="1">
      <alignment horizontal="left" shrinkToFit="1" vertical="top" wrapText="0"/>
    </xf>
    <xf borderId="32" fillId="0" fontId="9" numFmtId="1" xfId="0" applyAlignment="1" applyBorder="1" applyFont="1" applyNumberFormat="1">
      <alignment horizontal="left" shrinkToFit="1" vertical="top" wrapText="0"/>
    </xf>
    <xf borderId="32" fillId="0" fontId="9" numFmtId="164" xfId="0" applyAlignment="1" applyBorder="1" applyFont="1" applyNumberFormat="1">
      <alignment horizontal="left" shrinkToFit="1" vertical="top" wrapText="0"/>
    </xf>
    <xf borderId="0" fillId="0" fontId="10" numFmtId="0" xfId="0" applyAlignment="1" applyFont="1">
      <alignment horizontal="center"/>
    </xf>
    <xf borderId="0" fillId="0" fontId="11" numFmtId="1" xfId="0" applyAlignment="1" applyFont="1" applyNumberFormat="1">
      <alignment horizontal="center" shrinkToFit="1" wrapText="0"/>
    </xf>
    <xf borderId="0" fillId="0" fontId="11" numFmtId="2" xfId="0" applyAlignment="1" applyFont="1" applyNumberFormat="1">
      <alignment horizontal="center" shrinkToFit="1" wrapText="0"/>
    </xf>
    <xf borderId="0" fillId="0" fontId="11" numFmtId="166" xfId="0" applyAlignment="1" applyFont="1" applyNumberFormat="1">
      <alignment horizontal="center" shrinkToFit="1" wrapText="0"/>
    </xf>
    <xf borderId="34" fillId="0" fontId="5" numFmtId="0" xfId="0" applyBorder="1" applyFont="1"/>
    <xf borderId="35" fillId="0" fontId="4" numFmtId="0" xfId="0" applyAlignment="1" applyBorder="1" applyFont="1">
      <alignment horizontal="center"/>
    </xf>
    <xf borderId="19" fillId="0" fontId="4" numFmtId="0" xfId="0" applyAlignment="1" applyBorder="1" applyFont="1">
      <alignment horizontal="center" vertical="center"/>
    </xf>
    <xf borderId="0" fillId="0" fontId="4" numFmtId="0" xfId="0" applyAlignment="1" applyFont="1">
      <alignment horizontal="center" vertical="center"/>
    </xf>
    <xf borderId="19" fillId="0" fontId="2" numFmtId="0" xfId="0" applyAlignment="1" applyBorder="1" applyFont="1">
      <alignment horizontal="center" vertical="center"/>
    </xf>
    <xf borderId="19" fillId="0" fontId="2" numFmtId="3" xfId="0" applyAlignment="1" applyBorder="1" applyFont="1" applyNumberFormat="1">
      <alignment horizontal="center" vertical="center"/>
    </xf>
    <xf borderId="0" fillId="0" fontId="2" numFmtId="3" xfId="0" applyAlignment="1" applyFont="1" applyNumberFormat="1">
      <alignment horizontal="center" vertical="center"/>
    </xf>
    <xf borderId="0" fillId="0" fontId="2" numFmtId="0" xfId="0" applyAlignment="1" applyFont="1">
      <alignment horizontal="center" vertical="center"/>
    </xf>
    <xf borderId="0" fillId="0" fontId="11" numFmtId="0" xfId="0" applyAlignment="1" applyFont="1">
      <alignment horizontal="center" shrinkToFit="1" wrapText="0"/>
    </xf>
    <xf borderId="36" fillId="0" fontId="4" numFmtId="0" xfId="0" applyBorder="1" applyFont="1"/>
    <xf borderId="36" fillId="0" fontId="4" numFmtId="0" xfId="0" applyAlignment="1" applyBorder="1" applyFont="1">
      <alignment horizontal="center" vertical="center"/>
    </xf>
    <xf borderId="31" fillId="0" fontId="2" numFmtId="0" xfId="0" applyAlignment="1" applyBorder="1" applyFont="1">
      <alignment horizontal="center"/>
    </xf>
    <xf borderId="36" fillId="0" fontId="2" numFmtId="0" xfId="0" applyAlignment="1" applyBorder="1" applyFont="1">
      <alignment horizontal="center"/>
    </xf>
    <xf borderId="36" fillId="0" fontId="2" numFmtId="3" xfId="0" applyAlignment="1" applyBorder="1" applyFont="1" applyNumberFormat="1">
      <alignment horizontal="center"/>
    </xf>
    <xf borderId="32" fillId="0" fontId="4" numFmtId="0" xfId="0" applyAlignment="1" applyBorder="1" applyFont="1">
      <alignment horizontal="center"/>
    </xf>
    <xf borderId="32" fillId="0" fontId="5" numFmtId="0" xfId="0" applyBorder="1" applyFont="1"/>
    <xf borderId="37" fillId="0" fontId="4" numFmtId="0" xfId="0" applyAlignment="1" applyBorder="1" applyFont="1">
      <alignment horizontal="center" vertical="center"/>
    </xf>
    <xf borderId="35" fillId="0" fontId="5" numFmtId="0" xfId="0" applyBorder="1" applyFont="1"/>
    <xf borderId="0" fillId="0" fontId="2" numFmtId="165" xfId="0" applyAlignment="1" applyFont="1" applyNumberFormat="1">
      <alignment horizontal="center"/>
    </xf>
    <xf borderId="37" fillId="0" fontId="4" numFmtId="0" xfId="0" applyAlignment="1" applyBorder="1" applyFont="1">
      <alignment horizontal="center" shrinkToFit="0" vertical="center" wrapText="1"/>
    </xf>
    <xf borderId="38" fillId="0" fontId="5" numFmtId="0" xfId="0" applyBorder="1" applyFont="1"/>
    <xf borderId="19" fillId="7" fontId="2" numFmtId="0" xfId="0" applyAlignment="1" applyBorder="1" applyFill="1" applyFont="1">
      <alignment horizontal="center"/>
    </xf>
    <xf borderId="39" fillId="7" fontId="2" numFmtId="0" xfId="0" applyAlignment="1" applyBorder="1" applyFont="1">
      <alignment shrinkToFit="0" vertical="center" wrapText="1"/>
    </xf>
    <xf borderId="33" fillId="0" fontId="5" numFmtId="0" xfId="0" applyBorder="1" applyFont="1"/>
    <xf borderId="40" fillId="0" fontId="5" numFmtId="0" xfId="0" applyBorder="1" applyFont="1"/>
    <xf borderId="41" fillId="0" fontId="5" numFmtId="0" xfId="0" applyBorder="1" applyFont="1"/>
    <xf borderId="42" fillId="0" fontId="5" numFmtId="0" xfId="0" applyBorder="1" applyFont="1"/>
    <xf borderId="0" fillId="0" fontId="12" numFmtId="0" xfId="0" applyAlignment="1" applyFont="1">
      <alignment horizontal="center" shrinkToFit="0" vertical="top" wrapText="1"/>
    </xf>
    <xf borderId="0" fillId="0" fontId="13" numFmtId="0" xfId="0" applyAlignment="1" applyFont="1">
      <alignment horizontal="center" shrinkToFit="0" vertical="top" wrapText="1"/>
    </xf>
    <xf borderId="0" fillId="0" fontId="14" numFmtId="0" xfId="0" applyAlignment="1" applyFont="1">
      <alignment horizontal="center" shrinkToFit="0" vertical="top" wrapText="1"/>
    </xf>
    <xf borderId="0" fillId="0" fontId="13" numFmtId="0" xfId="0" applyAlignment="1" applyFont="1">
      <alignment horizontal="left" shrinkToFit="0" vertical="top" wrapText="1"/>
    </xf>
    <xf borderId="31" fillId="8" fontId="15" numFmtId="0" xfId="0" applyAlignment="1" applyBorder="1" applyFill="1" applyFont="1">
      <alignment horizontal="center" shrinkToFit="0" vertical="center" wrapText="1"/>
    </xf>
    <xf borderId="28" fillId="8" fontId="15" numFmtId="0" xfId="0" applyAlignment="1" applyBorder="1" applyFont="1">
      <alignment horizontal="center" shrinkToFit="0" vertical="center" wrapText="1"/>
    </xf>
    <xf borderId="43" fillId="8" fontId="15" numFmtId="0" xfId="0" applyAlignment="1" applyBorder="1" applyFont="1">
      <alignment horizontal="center" shrinkToFit="0" vertical="center" wrapText="1"/>
    </xf>
    <xf borderId="44" fillId="0" fontId="5" numFmtId="0" xfId="0" applyBorder="1" applyFont="1"/>
    <xf borderId="45" fillId="8" fontId="15" numFmtId="0" xfId="0" applyAlignment="1" applyBorder="1" applyFont="1">
      <alignment horizontal="center" shrinkToFit="0" vertical="center" wrapText="1"/>
    </xf>
    <xf borderId="19" fillId="8" fontId="15" numFmtId="0" xfId="0" applyAlignment="1" applyBorder="1" applyFont="1">
      <alignment horizontal="center" shrinkToFit="0" vertical="center" wrapText="1"/>
    </xf>
    <xf borderId="35" fillId="0" fontId="1" numFmtId="0" xfId="0" applyAlignment="1" applyBorder="1" applyFont="1">
      <alignment horizontal="center" shrinkToFit="0" vertical="center" wrapText="1"/>
    </xf>
    <xf borderId="39" fillId="0" fontId="13" numFmtId="0" xfId="0" applyAlignment="1" applyBorder="1" applyFont="1">
      <alignment horizontal="center" shrinkToFit="0" vertical="center" wrapText="1"/>
    </xf>
    <xf borderId="35" fillId="0" fontId="1" numFmtId="3" xfId="0" applyAlignment="1" applyBorder="1" applyFont="1" applyNumberFormat="1">
      <alignment horizontal="center" shrinkToFit="0" vertical="center" wrapText="1"/>
    </xf>
    <xf borderId="37" fillId="0" fontId="13" numFmtId="0" xfId="0" applyAlignment="1" applyBorder="1" applyFont="1">
      <alignment horizontal="center" shrinkToFit="0" vertical="center" wrapText="1"/>
    </xf>
    <xf borderId="19" fillId="0" fontId="13" numFmtId="3" xfId="0" applyAlignment="1" applyBorder="1" applyFont="1" applyNumberFormat="1">
      <alignment horizontal="center" shrinkToFit="1" vertical="center" wrapText="0"/>
    </xf>
    <xf borderId="41" fillId="0" fontId="1" numFmtId="0" xfId="0" applyAlignment="1" applyBorder="1" applyFont="1">
      <alignment horizontal="center" shrinkToFit="0" vertical="center" wrapText="1"/>
    </xf>
    <xf borderId="19" fillId="0" fontId="13" numFmtId="0" xfId="0" applyAlignment="1" applyBorder="1" applyFont="1">
      <alignment horizontal="center" shrinkToFit="0" vertical="center" wrapText="1"/>
    </xf>
    <xf borderId="36" fillId="0" fontId="5" numFmtId="0" xfId="0" applyBorder="1" applyFont="1"/>
    <xf borderId="46" fillId="0" fontId="5" numFmtId="0" xfId="0" applyBorder="1" applyFont="1"/>
    <xf borderId="19" fillId="0" fontId="13" numFmtId="1" xfId="0" applyAlignment="1" applyBorder="1" applyFont="1" applyNumberFormat="1">
      <alignment horizontal="center" shrinkToFit="1" vertical="center" wrapText="0"/>
    </xf>
    <xf borderId="19" fillId="0" fontId="13" numFmtId="166" xfId="0" applyAlignment="1" applyBorder="1" applyFont="1" applyNumberFormat="1">
      <alignment horizontal="center" shrinkToFit="1" vertical="center" wrapText="0"/>
    </xf>
    <xf borderId="31" fillId="0" fontId="1" numFmtId="0" xfId="0" applyAlignment="1" applyBorder="1" applyFont="1">
      <alignment horizontal="center" shrinkToFit="0" vertical="center" wrapText="1"/>
    </xf>
    <xf borderId="19" fillId="0" fontId="1" numFmtId="0" xfId="0" applyAlignment="1" applyBorder="1" applyFont="1">
      <alignment horizontal="center" shrinkToFit="0" vertical="center" wrapText="1"/>
    </xf>
    <xf borderId="39" fillId="0" fontId="15" numFmtId="0" xfId="0" applyAlignment="1" applyBorder="1" applyFont="1">
      <alignment horizontal="center" shrinkToFit="0" vertical="center" wrapText="1"/>
    </xf>
    <xf borderId="33" fillId="0" fontId="1" numFmtId="0" xfId="0" applyAlignment="1" applyBorder="1" applyFont="1">
      <alignment horizontal="center" shrinkToFit="0" vertical="center" wrapText="1"/>
    </xf>
    <xf borderId="47" fillId="8" fontId="15" numFmtId="0" xfId="0" applyAlignment="1" applyBorder="1" applyFont="1">
      <alignment horizontal="center" shrinkToFit="0" vertical="center" wrapText="1"/>
    </xf>
    <xf borderId="48" fillId="8" fontId="15" numFmtId="0" xfId="0" applyAlignment="1" applyBorder="1" applyFont="1">
      <alignment horizontal="center" shrinkToFit="0" vertical="center" wrapText="1"/>
    </xf>
    <xf borderId="49" fillId="0" fontId="5" numFmtId="0" xfId="0" applyBorder="1" applyFont="1"/>
    <xf borderId="50" fillId="8" fontId="15" numFmtId="0" xfId="0" applyAlignment="1" applyBorder="1" applyFont="1">
      <alignment horizontal="center" shrinkToFit="0" vertical="center" wrapText="1"/>
    </xf>
    <xf borderId="51" fillId="8" fontId="15" numFmtId="0" xfId="0" applyAlignment="1" applyBorder="1" applyFont="1">
      <alignment horizontal="center" shrinkToFit="0" vertical="center" wrapText="1"/>
    </xf>
    <xf borderId="19" fillId="0" fontId="1" numFmtId="166" xfId="0" applyAlignment="1" applyBorder="1" applyFont="1" applyNumberFormat="1">
      <alignment horizontal="center" shrinkToFit="0" vertical="center" wrapText="1"/>
    </xf>
    <xf borderId="19" fillId="0" fontId="13" numFmtId="0" xfId="0" applyAlignment="1" applyBorder="1" applyFont="1">
      <alignment horizontal="center" vertical="center"/>
    </xf>
    <xf borderId="35" fillId="0" fontId="1" numFmtId="166" xfId="0" applyAlignment="1" applyBorder="1" applyFont="1" applyNumberFormat="1">
      <alignment horizontal="center" shrinkToFit="0" vertical="center" wrapText="1"/>
    </xf>
    <xf borderId="19" fillId="0" fontId="15" numFmtId="0" xfId="0" applyAlignment="1" applyBorder="1" applyFont="1">
      <alignment horizontal="center" shrinkToFit="0" vertical="center" wrapText="1"/>
    </xf>
    <xf borderId="0" fillId="0" fontId="1" numFmtId="0" xfId="0" applyAlignment="1" applyFont="1">
      <alignment horizontal="center" shrinkToFit="0" vertical="center" wrapText="1"/>
    </xf>
    <xf borderId="52" fillId="8" fontId="15" numFmtId="0" xfId="0" applyAlignment="1" applyBorder="1" applyFont="1">
      <alignment horizontal="center" shrinkToFit="0" vertical="center" wrapText="1"/>
    </xf>
    <xf borderId="53" fillId="0" fontId="5" numFmtId="0" xfId="0" applyBorder="1" applyFont="1"/>
    <xf borderId="54" fillId="0" fontId="5" numFmtId="0" xfId="0" applyBorder="1" applyFont="1"/>
    <xf borderId="43" fillId="8" fontId="16" numFmtId="0" xfId="0" applyAlignment="1" applyBorder="1" applyFont="1">
      <alignment horizontal="center" shrinkToFit="0" vertical="center" wrapText="1"/>
    </xf>
    <xf borderId="55" fillId="0" fontId="5" numFmtId="0" xfId="0" applyBorder="1" applyFont="1"/>
    <xf borderId="46" fillId="0" fontId="13" numFmtId="0" xfId="0" applyAlignment="1" applyBorder="1" applyFont="1">
      <alignment horizontal="center" shrinkToFit="0" vertical="center" wrapText="1"/>
    </xf>
    <xf borderId="38" fillId="0" fontId="13" numFmtId="0" xfId="0" applyAlignment="1" applyBorder="1" applyFont="1">
      <alignment horizontal="center" shrinkToFit="0" vertical="center" wrapText="1"/>
    </xf>
    <xf borderId="19" fillId="0" fontId="1" numFmtId="3" xfId="0" applyAlignment="1" applyBorder="1" applyFont="1" applyNumberFormat="1">
      <alignment horizontal="center" shrinkToFit="0" vertical="center" wrapText="1"/>
    </xf>
    <xf borderId="33" fillId="0" fontId="13" numFmtId="0" xfId="0" applyAlignment="1" applyBorder="1" applyFont="1">
      <alignment horizontal="center" shrinkToFit="0" vertical="center" wrapText="1"/>
    </xf>
    <xf borderId="19" fillId="0" fontId="13" numFmtId="167" xfId="0" applyAlignment="1" applyBorder="1" applyFont="1" applyNumberFormat="1">
      <alignment horizontal="center" shrinkToFit="1" vertical="center" wrapText="0"/>
    </xf>
    <xf borderId="39" fillId="0" fontId="13" numFmtId="0" xfId="0" applyAlignment="1" applyBorder="1" applyFont="1">
      <alignment shrinkToFit="0" vertical="center" wrapText="1"/>
    </xf>
    <xf borderId="35" fillId="0" fontId="1" numFmtId="14" xfId="0" applyAlignment="1" applyBorder="1" applyFont="1" applyNumberFormat="1">
      <alignment horizontal="center" shrinkToFit="0" vertical="center" wrapText="1"/>
    </xf>
    <xf borderId="37" fillId="0" fontId="13" numFmtId="1" xfId="0" applyAlignment="1" applyBorder="1" applyFont="1" applyNumberFormat="1">
      <alignment horizontal="center" shrinkToFit="1" vertical="center" wrapText="0"/>
    </xf>
    <xf borderId="37" fillId="0" fontId="13" numFmtId="3" xfId="0" applyAlignment="1" applyBorder="1" applyFont="1" applyNumberFormat="1">
      <alignment horizontal="center" shrinkToFit="1" vertical="center" wrapText="0"/>
    </xf>
    <xf borderId="37" fillId="0" fontId="13" numFmtId="166" xfId="0" applyAlignment="1" applyBorder="1" applyFont="1" applyNumberFormat="1">
      <alignment horizontal="center" shrinkToFit="1" vertical="center" wrapText="0"/>
    </xf>
    <xf borderId="37" fillId="0" fontId="1" numFmtId="0" xfId="0" applyAlignment="1" applyBorder="1" applyFont="1">
      <alignment horizontal="center" shrinkToFit="0" vertical="center" wrapText="1"/>
    </xf>
    <xf borderId="35" fillId="0" fontId="13" numFmtId="0" xfId="0" applyAlignment="1" applyBorder="1" applyFont="1">
      <alignment horizontal="center" vertical="center"/>
    </xf>
    <xf borderId="31" fillId="0" fontId="13" numFmtId="167" xfId="0" applyAlignment="1" applyBorder="1" applyFont="1" applyNumberFormat="1">
      <alignment horizontal="center" shrinkToFit="1" vertical="center" wrapText="0"/>
    </xf>
    <xf borderId="39" fillId="0" fontId="13" numFmtId="167" xfId="0" applyAlignment="1" applyBorder="1" applyFont="1" applyNumberFormat="1">
      <alignment horizontal="center" shrinkToFit="1" vertical="center" wrapText="0"/>
    </xf>
    <xf borderId="31" fillId="0" fontId="13" numFmtId="0" xfId="0" applyAlignment="1" applyBorder="1" applyFont="1">
      <alignment shrinkToFit="0" vertical="center" wrapText="1"/>
    </xf>
    <xf borderId="36" fillId="0" fontId="13" numFmtId="0" xfId="0" applyAlignment="1" applyBorder="1" applyFont="1">
      <alignment horizontal="center" shrinkToFit="0" vertical="center" wrapText="1"/>
    </xf>
    <xf borderId="0" fillId="0" fontId="13" numFmtId="0" xfId="0" applyAlignment="1" applyFont="1">
      <alignment horizontal="center" shrinkToFit="0" vertical="center" wrapText="1"/>
    </xf>
    <xf borderId="40" fillId="0" fontId="13" numFmtId="0" xfId="0" applyAlignment="1" applyBorder="1" applyFont="1">
      <alignment horizontal="center" shrinkToFit="0" vertical="center" wrapText="1"/>
    </xf>
    <xf borderId="31" fillId="0" fontId="13" numFmtId="0" xfId="0" applyAlignment="1" applyBorder="1" applyFont="1">
      <alignment horizontal="center" shrinkToFit="0" vertical="center" wrapText="1"/>
    </xf>
    <xf borderId="31" fillId="0" fontId="17" numFmtId="0" xfId="0" applyAlignment="1" applyBorder="1" applyFont="1">
      <alignment horizontal="center" shrinkToFit="0" vertical="center" wrapText="1"/>
    </xf>
    <xf borderId="31" fillId="0" fontId="18" numFmtId="0" xfId="0" applyAlignment="1" applyBorder="1" applyFont="1">
      <alignment horizontal="center" shrinkToFit="0" vertical="center" wrapText="1"/>
    </xf>
    <xf borderId="35" fillId="0" fontId="13" numFmtId="3" xfId="0" applyAlignment="1" applyBorder="1" applyFont="1" applyNumberFormat="1">
      <alignment horizontal="center" shrinkToFit="1" vertical="center" wrapText="0"/>
    </xf>
    <xf borderId="31" fillId="0" fontId="19" numFmtId="0" xfId="0" applyAlignment="1" applyBorder="1" applyFont="1">
      <alignment horizontal="center" shrinkToFit="0" vertical="center" wrapText="1"/>
    </xf>
    <xf borderId="39" fillId="0" fontId="13" numFmtId="1" xfId="0" applyAlignment="1" applyBorder="1" applyFont="1" applyNumberFormat="1">
      <alignment horizontal="center" shrinkToFit="1" vertical="center" wrapText="0"/>
    </xf>
    <xf borderId="56" fillId="8" fontId="16" numFmtId="0" xfId="0" applyAlignment="1" applyBorder="1" applyFont="1">
      <alignment horizontal="center" shrinkToFit="0" vertical="center" wrapText="1"/>
    </xf>
    <xf borderId="57" fillId="0" fontId="5" numFmtId="0" xfId="0" applyBorder="1" applyFont="1"/>
    <xf borderId="58" fillId="0" fontId="5" numFmtId="0" xfId="0" applyBorder="1" applyFont="1"/>
    <xf borderId="19" fillId="0" fontId="1" numFmtId="3" xfId="0" applyAlignment="1" applyBorder="1" applyFont="1" applyNumberFormat="1">
      <alignment horizontal="center" shrinkToFit="1" vertical="center" wrapText="0"/>
    </xf>
    <xf borderId="34" fillId="0" fontId="1" numFmtId="0" xfId="0" applyAlignment="1" applyBorder="1" applyFont="1">
      <alignment horizontal="center" shrinkToFit="0" vertical="center" wrapText="1"/>
    </xf>
    <xf borderId="59" fillId="0" fontId="5" numFmtId="0" xfId="0" applyBorder="1" applyFont="1"/>
    <xf borderId="60" fillId="0" fontId="5" numFmtId="0" xfId="0" applyBorder="1" applyFont="1"/>
    <xf borderId="33" fillId="0" fontId="13" numFmtId="3" xfId="0" applyAlignment="1" applyBorder="1" applyFont="1" applyNumberFormat="1">
      <alignment horizontal="center" shrinkToFit="1" vertical="center" wrapText="0"/>
    </xf>
    <xf borderId="33" fillId="0" fontId="13" numFmtId="166" xfId="0" applyAlignment="1" applyBorder="1" applyFont="1" applyNumberFormat="1">
      <alignment horizontal="center" shrinkToFit="1" vertical="center" wrapText="0"/>
    </xf>
    <xf borderId="33" fillId="0" fontId="13" numFmtId="1" xfId="0" applyAlignment="1" applyBorder="1" applyFont="1" applyNumberFormat="1">
      <alignment horizontal="center" shrinkToFit="1" vertical="center" wrapText="0"/>
    </xf>
    <xf borderId="61" fillId="8" fontId="15" numFmtId="0" xfId="0" applyAlignment="1" applyBorder="1" applyFont="1">
      <alignment horizontal="center" shrinkToFit="0" vertical="center" wrapText="1"/>
    </xf>
    <xf borderId="38" fillId="0" fontId="13" numFmtId="1" xfId="0" applyAlignment="1" applyBorder="1" applyFont="1" applyNumberFormat="1">
      <alignment horizontal="center" shrinkToFit="1" vertical="center" wrapText="0"/>
    </xf>
    <xf borderId="38" fillId="0" fontId="13" numFmtId="3" xfId="0" applyAlignment="1" applyBorder="1" applyFont="1" applyNumberFormat="1">
      <alignment horizontal="center" shrinkToFit="1" vertical="center" wrapText="0"/>
    </xf>
    <xf borderId="38" fillId="0" fontId="13" numFmtId="166" xfId="0" applyAlignment="1" applyBorder="1" applyFont="1" applyNumberFormat="1">
      <alignment horizontal="center" shrinkToFit="1" vertical="center" wrapText="0"/>
    </xf>
    <xf borderId="38" fillId="0" fontId="13" numFmtId="167" xfId="0" applyAlignment="1" applyBorder="1" applyFont="1" applyNumberFormat="1">
      <alignment horizontal="center" shrinkToFit="1" vertical="center" wrapText="0"/>
    </xf>
    <xf borderId="39" fillId="0" fontId="1" numFmtId="0" xfId="0" applyAlignment="1" applyBorder="1" applyFont="1">
      <alignment horizontal="center" shrinkToFit="0" vertical="center" wrapText="1"/>
    </xf>
    <xf borderId="0" fillId="0" fontId="20" numFmtId="0" xfId="0" applyAlignment="1" applyFont="1">
      <alignment horizontal="center" shrinkToFit="0" vertical="center" wrapText="1"/>
    </xf>
    <xf borderId="0" fillId="0" fontId="2" numFmtId="0" xfId="0" applyAlignment="1" applyFont="1">
      <alignment shrinkToFit="0" vertical="top" wrapText="1"/>
    </xf>
    <xf borderId="0" fillId="0" fontId="21" numFmtId="0" xfId="0" applyAlignment="1" applyFont="1">
      <alignment horizontal="center" shrinkToFit="0" vertical="center" wrapText="1"/>
    </xf>
    <xf borderId="0" fillId="0" fontId="22" numFmtId="0" xfId="0" applyAlignment="1" applyFont="1">
      <alignment horizontal="center" shrinkToFit="0" vertical="center" wrapText="1"/>
    </xf>
    <xf borderId="52" fillId="8" fontId="22" numFmtId="0" xfId="0" applyAlignment="1" applyBorder="1" applyFont="1">
      <alignment horizontal="center" shrinkToFit="0" vertical="center" wrapText="1"/>
    </xf>
    <xf borderId="19" fillId="8" fontId="22" numFmtId="0" xfId="0" applyAlignment="1" applyBorder="1" applyFont="1">
      <alignment horizontal="center" shrinkToFit="0" vertical="center" wrapText="1"/>
    </xf>
    <xf borderId="31" fillId="8" fontId="22" numFmtId="0" xfId="0" applyAlignment="1" applyBorder="1" applyFont="1">
      <alignment horizontal="center" shrinkToFit="0" vertical="center" wrapText="1"/>
    </xf>
    <xf borderId="19" fillId="0" fontId="2" numFmtId="0" xfId="0" applyAlignment="1" applyBorder="1" applyFont="1">
      <alignment horizontal="center" shrinkToFit="0" vertical="center" wrapText="1"/>
    </xf>
    <xf borderId="39" fillId="0" fontId="21" numFmtId="0" xfId="0" applyAlignment="1" applyBorder="1" applyFont="1">
      <alignment horizontal="center" shrinkToFit="0" vertical="center" wrapText="1"/>
    </xf>
    <xf borderId="19" fillId="0" fontId="21" numFmtId="3" xfId="0" applyAlignment="1" applyBorder="1" applyFont="1" applyNumberFormat="1">
      <alignment horizontal="center" shrinkToFit="1" vertical="center" wrapText="0"/>
    </xf>
    <xf borderId="37" fillId="0" fontId="2" numFmtId="0" xfId="0" applyAlignment="1" applyBorder="1" applyFont="1">
      <alignment horizontal="center" shrinkToFit="0" vertical="center" wrapText="1"/>
    </xf>
    <xf borderId="19" fillId="0" fontId="2" numFmtId="166" xfId="0" applyAlignment="1" applyBorder="1" applyFont="1" applyNumberFormat="1">
      <alignment horizontal="center" shrinkToFit="0" vertical="center" wrapText="1"/>
    </xf>
    <xf borderId="19" fillId="0" fontId="21" numFmtId="1" xfId="0" applyAlignment="1" applyBorder="1" applyFont="1" applyNumberFormat="1">
      <alignment horizontal="center" shrinkToFit="1" vertical="center" wrapText="0"/>
    </xf>
    <xf borderId="19" fillId="0" fontId="21" numFmtId="166" xfId="0" applyAlignment="1" applyBorder="1" applyFont="1" applyNumberFormat="1">
      <alignment horizontal="center" shrinkToFit="1" vertical="center" wrapText="0"/>
    </xf>
    <xf borderId="19" fillId="0" fontId="22" numFmtId="0" xfId="0" applyAlignment="1" applyBorder="1" applyFont="1">
      <alignment horizontal="center" shrinkToFit="0" vertical="center" wrapText="1"/>
    </xf>
    <xf borderId="37" fillId="0" fontId="21" numFmtId="0" xfId="0" applyAlignment="1" applyBorder="1" applyFont="1">
      <alignment horizontal="center" shrinkToFit="0" vertical="center" wrapText="1"/>
    </xf>
    <xf borderId="19" fillId="0" fontId="21" numFmtId="3" xfId="0" applyAlignment="1" applyBorder="1" applyFont="1" applyNumberFormat="1">
      <alignment horizontal="center" shrinkToFit="0" vertical="center" wrapText="1"/>
    </xf>
    <xf borderId="19" fillId="0" fontId="2" numFmtId="3" xfId="0" applyAlignment="1" applyBorder="1" applyFont="1" applyNumberFormat="1">
      <alignment horizontal="center" shrinkToFit="0" vertical="center" wrapText="1"/>
    </xf>
    <xf borderId="36" fillId="0" fontId="21" numFmtId="1" xfId="0" applyAlignment="1" applyBorder="1" applyFont="1" applyNumberFormat="1">
      <alignment shrinkToFit="1" vertical="center" wrapText="0"/>
    </xf>
    <xf borderId="0" fillId="0" fontId="2" numFmtId="0" xfId="0" applyAlignment="1" applyFont="1">
      <alignment shrinkToFit="0" vertical="center" wrapText="1"/>
    </xf>
    <xf borderId="0" fillId="0" fontId="22" numFmtId="0" xfId="0" applyAlignment="1" applyFont="1">
      <alignment shrinkToFit="0" vertical="center" wrapText="1"/>
    </xf>
    <xf borderId="0" fillId="0" fontId="21" numFmtId="3" xfId="0" applyAlignment="1" applyFont="1" applyNumberFormat="1">
      <alignment horizontal="center" shrinkToFit="1" vertical="center" wrapText="0"/>
    </xf>
    <xf borderId="0" fillId="0" fontId="21" numFmtId="166" xfId="0" applyAlignment="1" applyFont="1" applyNumberFormat="1">
      <alignment horizontal="center" shrinkToFit="1" vertical="center" wrapText="0"/>
    </xf>
    <xf borderId="0" fillId="0" fontId="2" numFmtId="0" xfId="0" applyAlignment="1" applyFont="1">
      <alignment horizontal="center" shrinkToFit="0" vertical="center" wrapText="1"/>
    </xf>
    <xf borderId="0" fillId="0" fontId="23" numFmtId="0" xfId="0" applyAlignment="1" applyFont="1">
      <alignment shrinkToFit="0" vertical="top" wrapText="1"/>
    </xf>
    <xf borderId="40" fillId="0" fontId="21" numFmtId="0" xfId="0" applyAlignment="1" applyBorder="1" applyFont="1">
      <alignment horizontal="center" shrinkToFit="0" vertical="center" wrapText="1"/>
    </xf>
    <xf borderId="19" fillId="0" fontId="21" numFmtId="0" xfId="0" applyAlignment="1" applyBorder="1" applyFont="1">
      <alignment horizontal="center" shrinkToFit="0" vertical="center" wrapText="1"/>
    </xf>
    <xf borderId="31" fillId="0" fontId="21" numFmtId="0" xfId="0" applyAlignment="1" applyBorder="1" applyFont="1">
      <alignment horizontal="center" shrinkToFit="0" vertical="center" wrapText="1"/>
    </xf>
    <xf borderId="19" fillId="0" fontId="21" numFmtId="167" xfId="0" applyAlignment="1" applyBorder="1" applyFont="1" applyNumberFormat="1">
      <alignment horizontal="center" shrinkToFit="1" vertical="center" wrapText="0"/>
    </xf>
    <xf borderId="19" fillId="0" fontId="2" numFmtId="14" xfId="0" applyAlignment="1" applyBorder="1" applyFont="1" applyNumberFormat="1">
      <alignment horizontal="center" shrinkToFit="0" vertical="center" wrapText="1"/>
    </xf>
    <xf borderId="19" fillId="0" fontId="21" numFmtId="14" xfId="0" applyAlignment="1" applyBorder="1" applyFont="1" applyNumberFormat="1">
      <alignment horizontal="center" shrinkToFit="0" vertical="center" wrapText="1"/>
    </xf>
    <xf borderId="31" fillId="0" fontId="21" numFmtId="0" xfId="0" applyAlignment="1" applyBorder="1" applyFont="1">
      <alignment shrinkToFit="0" vertical="center" wrapText="1"/>
    </xf>
    <xf borderId="62" fillId="0" fontId="5" numFmtId="0" xfId="0" applyBorder="1" applyFont="1"/>
    <xf borderId="32" fillId="0" fontId="2" numFmtId="0" xfId="0" applyAlignment="1" applyBorder="1" applyFont="1">
      <alignment horizontal="center" shrinkToFit="0" vertical="center" wrapText="1"/>
    </xf>
    <xf borderId="37" fillId="0" fontId="21" numFmtId="1" xfId="0" applyAlignment="1" applyBorder="1" applyFont="1" applyNumberFormat="1">
      <alignment horizontal="center" shrinkToFit="1" vertical="center" wrapText="0"/>
    </xf>
    <xf borderId="37" fillId="0" fontId="21" numFmtId="3" xfId="0" applyAlignment="1" applyBorder="1" applyFont="1" applyNumberFormat="1">
      <alignment horizontal="center" shrinkToFit="1" vertical="center" wrapText="0"/>
    </xf>
    <xf borderId="37" fillId="0" fontId="2" numFmtId="3" xfId="0" applyAlignment="1" applyBorder="1" applyFont="1" applyNumberFormat="1">
      <alignment horizontal="center" shrinkToFit="0" vertical="center" wrapText="1"/>
    </xf>
    <xf borderId="37" fillId="0" fontId="2" numFmtId="166" xfId="0" applyAlignment="1" applyBorder="1" applyFont="1" applyNumberFormat="1">
      <alignment horizontal="center" shrinkToFit="0" vertical="center" wrapText="1"/>
    </xf>
    <xf borderId="19" fillId="0" fontId="21" numFmtId="0" xfId="0" applyAlignment="1" applyBorder="1" applyFont="1">
      <alignment horizontal="center" shrinkToFit="1" vertical="center" wrapText="0"/>
    </xf>
    <xf borderId="37" fillId="0" fontId="21" numFmtId="166" xfId="0" applyAlignment="1" applyBorder="1" applyFont="1" applyNumberFormat="1">
      <alignment horizontal="center" shrinkToFit="1" vertical="center" wrapText="0"/>
    </xf>
    <xf borderId="36" fillId="0" fontId="21" numFmtId="0" xfId="0" applyAlignment="1" applyBorder="1" applyFont="1">
      <alignment shrinkToFit="0" vertical="center" wrapText="1"/>
    </xf>
    <xf borderId="0" fillId="0" fontId="21" numFmtId="0" xfId="0" applyAlignment="1" applyFont="1">
      <alignment shrinkToFit="0" vertical="center" wrapText="1"/>
    </xf>
    <xf borderId="41" fillId="0" fontId="21" numFmtId="0" xfId="0" applyAlignment="1" applyBorder="1" applyFont="1">
      <alignment shrinkToFit="0" vertical="center" wrapText="1"/>
    </xf>
    <xf borderId="32" fillId="0" fontId="21" numFmtId="0" xfId="0" applyAlignment="1" applyBorder="1" applyFont="1">
      <alignment shrinkToFit="0" vertical="center" wrapText="1"/>
    </xf>
    <xf borderId="32" fillId="0" fontId="21" numFmtId="0" xfId="0" applyAlignment="1" applyBorder="1" applyFont="1">
      <alignment horizontal="center" shrinkToFit="0" vertical="center" wrapText="1"/>
    </xf>
    <xf borderId="19" fillId="0" fontId="11" numFmtId="3" xfId="0" applyAlignment="1" applyBorder="1" applyFont="1" applyNumberFormat="1">
      <alignment horizontal="center" shrinkToFit="1" vertical="center" wrapText="0"/>
    </xf>
    <xf borderId="50" fillId="8" fontId="22" numFmtId="0" xfId="0" applyAlignment="1" applyBorder="1" applyFont="1">
      <alignment horizontal="center" shrinkToFit="0" vertical="center" wrapText="1"/>
    </xf>
    <xf borderId="48" fillId="8" fontId="22" numFmtId="0" xfId="0" applyAlignment="1" applyBorder="1" applyFont="1">
      <alignment horizontal="center" shrinkToFit="0" vertical="center" wrapText="1"/>
    </xf>
    <xf borderId="47" fillId="8" fontId="22" numFmtId="0" xfId="0" applyAlignment="1" applyBorder="1" applyFont="1">
      <alignment horizontal="center" shrinkToFit="0" vertical="center" wrapText="1"/>
    </xf>
    <xf borderId="32" fillId="0" fontId="2" numFmtId="0" xfId="0" applyAlignment="1" applyBorder="1" applyFont="1">
      <alignment shrinkToFit="0" vertical="center" wrapText="1"/>
    </xf>
    <xf borderId="37" fillId="0" fontId="2" numFmtId="168" xfId="0" applyAlignment="1" applyBorder="1" applyFont="1" applyNumberFormat="1">
      <alignment horizontal="center" shrinkToFit="0" vertical="center" wrapText="1"/>
    </xf>
    <xf borderId="37" fillId="0" fontId="21" numFmtId="168" xfId="0" applyAlignment="1" applyBorder="1" applyFont="1" applyNumberFormat="1">
      <alignment horizontal="center" shrinkToFit="1" vertical="center" wrapText="0"/>
    </xf>
    <xf borderId="63" fillId="8" fontId="22" numFmtId="0" xfId="0" applyAlignment="1" applyBorder="1" applyFont="1">
      <alignment horizontal="center" shrinkToFit="0" vertical="center" wrapText="1"/>
    </xf>
    <xf borderId="51" fillId="8" fontId="22" numFmtId="0" xfId="0" applyAlignment="1" applyBorder="1" applyFont="1">
      <alignment horizontal="center" shrinkToFit="0" vertical="center" wrapText="1"/>
    </xf>
    <xf borderId="41" fillId="0" fontId="21" numFmtId="1" xfId="0" applyAlignment="1" applyBorder="1" applyFont="1" applyNumberFormat="1">
      <alignment shrinkToFit="1" vertical="center" wrapText="0"/>
    </xf>
    <xf borderId="32" fillId="0" fontId="21" numFmtId="3" xfId="0" applyAlignment="1" applyBorder="1" applyFont="1" applyNumberFormat="1">
      <alignment shrinkToFit="1" vertical="center" wrapText="0"/>
    </xf>
    <xf borderId="32" fillId="0" fontId="21" numFmtId="3" xfId="0" applyAlignment="1" applyBorder="1" applyFont="1" applyNumberFormat="1">
      <alignment horizontal="center" shrinkToFit="1" vertical="center" wrapText="0"/>
    </xf>
    <xf borderId="32" fillId="0" fontId="21" numFmtId="166" xfId="0" applyAlignment="1" applyBorder="1" applyFont="1" applyNumberFormat="1">
      <alignment horizontal="center" shrinkToFit="1" vertical="center" wrapText="0"/>
    </xf>
    <xf borderId="32" fillId="0" fontId="21" numFmtId="167" xfId="0" applyAlignment="1" applyBorder="1" applyFont="1" applyNumberFormat="1">
      <alignment horizontal="center" shrinkToFit="1" vertical="center" wrapText="0"/>
    </xf>
    <xf borderId="39" fillId="0" fontId="21" numFmtId="0" xfId="0" applyAlignment="1" applyBorder="1" applyFont="1">
      <alignment shrinkToFit="0" vertical="center" wrapText="1"/>
    </xf>
    <xf borderId="0" fillId="0" fontId="22" numFmtId="0" xfId="0" applyAlignment="1" applyFont="1">
      <alignment shrinkToFit="0" vertical="top" wrapText="1"/>
    </xf>
    <xf borderId="37" fillId="0" fontId="2" numFmtId="14" xfId="0" applyAlignment="1" applyBorder="1" applyFont="1" applyNumberFormat="1">
      <alignment horizontal="center" shrinkToFit="0" vertical="center" wrapText="1"/>
    </xf>
    <xf borderId="0" fillId="0" fontId="21" numFmtId="0" xfId="0" applyAlignment="1" applyFont="1">
      <alignment shrinkToFit="0" vertical="top" wrapText="1"/>
    </xf>
    <xf borderId="45" fillId="8" fontId="22" numFmtId="0" xfId="0" applyAlignment="1" applyBorder="1" applyFont="1">
      <alignment horizontal="center" shrinkToFit="0" vertical="center" wrapText="1"/>
    </xf>
    <xf borderId="28" fillId="8" fontId="22" numFmtId="0" xfId="0" applyAlignment="1" applyBorder="1" applyFont="1">
      <alignment horizontal="center" shrinkToFit="0" vertical="center" wrapText="1"/>
    </xf>
    <xf borderId="31" fillId="0" fontId="21" numFmtId="3" xfId="0" applyAlignment="1" applyBorder="1" applyFont="1" applyNumberFormat="1">
      <alignment horizontal="center" shrinkToFit="1" vertical="center" wrapText="0"/>
    </xf>
    <xf borderId="20" fillId="0" fontId="2" numFmtId="2" xfId="0" applyAlignment="1" applyBorder="1" applyFont="1" applyNumberFormat="1">
      <alignment horizontal="center" shrinkToFit="0" vertical="center" wrapText="1"/>
    </xf>
    <xf borderId="37" fillId="0" fontId="2" numFmtId="2" xfId="0" applyAlignment="1" applyBorder="1" applyFont="1" applyNumberFormat="1">
      <alignment horizontal="center" shrinkToFit="0" vertical="center" wrapText="1"/>
    </xf>
    <xf borderId="20" fillId="0" fontId="21" numFmtId="2" xfId="0" applyAlignment="1" applyBorder="1" applyFont="1" applyNumberFormat="1">
      <alignment horizontal="center" shrinkToFit="1" vertical="center" wrapText="0"/>
    </xf>
    <xf borderId="37" fillId="0" fontId="21" numFmtId="2" xfId="0" applyAlignment="1" applyBorder="1" applyFont="1" applyNumberFormat="1">
      <alignment horizontal="center" shrinkToFit="1" vertical="center" wrapText="0"/>
    </xf>
    <xf borderId="39" fillId="0" fontId="21" numFmtId="1" xfId="0" applyAlignment="1" applyBorder="1" applyFont="1" applyNumberFormat="1">
      <alignment horizontal="center" shrinkToFit="1" vertical="center" wrapText="0"/>
    </xf>
    <xf borderId="41" fillId="0" fontId="21" numFmtId="1" xfId="0" applyAlignment="1" applyBorder="1" applyFont="1" applyNumberFormat="1">
      <alignment horizontal="center" shrinkToFit="1" vertical="center" wrapText="0"/>
    </xf>
    <xf borderId="31" fillId="0" fontId="21" numFmtId="1" xfId="0" applyAlignment="1" applyBorder="1" applyFont="1" applyNumberFormat="1">
      <alignment horizontal="center" shrinkToFit="1" vertical="center" wrapText="0"/>
    </xf>
    <xf borderId="39" fillId="0" fontId="2" numFmtId="3" xfId="0" applyAlignment="1" applyBorder="1" applyFont="1" applyNumberFormat="1">
      <alignment horizontal="center" shrinkToFit="0" vertical="center" wrapText="1"/>
    </xf>
    <xf borderId="40" fillId="0" fontId="2" numFmtId="0" xfId="0" applyAlignment="1" applyBorder="1" applyFont="1">
      <alignment horizontal="center" shrinkToFit="0" vertical="center" wrapText="1"/>
    </xf>
    <xf borderId="31" fillId="0" fontId="21" numFmtId="166" xfId="0" applyAlignment="1" applyBorder="1" applyFont="1" applyNumberFormat="1">
      <alignment horizontal="center" shrinkToFit="1" vertical="center" wrapText="0"/>
    </xf>
    <xf borderId="31" fillId="0" fontId="2" numFmtId="0" xfId="0" applyAlignment="1" applyBorder="1" applyFont="1">
      <alignment horizontal="center" shrinkToFit="0" vertical="center" wrapText="1"/>
    </xf>
    <xf borderId="39" fillId="0" fontId="2" numFmtId="0" xfId="0" applyAlignment="1" applyBorder="1" applyFont="1">
      <alignment horizontal="center" shrinkToFit="0" vertical="center" wrapText="1"/>
    </xf>
    <xf borderId="61" fillId="8" fontId="22" numFmtId="0" xfId="0" applyAlignment="1" applyBorder="1" applyFont="1">
      <alignment horizontal="center" shrinkToFit="0" vertical="center" wrapText="1"/>
    </xf>
    <xf borderId="34" fillId="0" fontId="21" numFmtId="3" xfId="0" applyAlignment="1" applyBorder="1" applyFont="1" applyNumberFormat="1">
      <alignment horizontal="center" shrinkToFit="1" vertical="center" wrapText="0"/>
    </xf>
    <xf borderId="20" fillId="0" fontId="21" numFmtId="3" xfId="0" applyAlignment="1" applyBorder="1" applyFont="1" applyNumberFormat="1">
      <alignment horizontal="center" shrinkToFit="1" vertical="center" wrapText="0"/>
    </xf>
    <xf borderId="31" fillId="0" fontId="21" numFmtId="167" xfId="0" applyAlignment="1" applyBorder="1" applyFont="1" applyNumberFormat="1">
      <alignment horizontal="center" shrinkToFit="1" vertical="center" wrapText="0"/>
    </xf>
    <xf borderId="36" fillId="0" fontId="2" numFmtId="0" xfId="0" applyAlignment="1" applyBorder="1" applyFont="1">
      <alignment shrinkToFit="0" vertical="center" wrapText="1"/>
    </xf>
  </cellXfs>
  <cellStyles count="1">
    <cellStyle xfId="0" name="Normal" builtinId="0"/>
  </cellStyles>
  <dxfs count="0"/>
</styleSheet>
</file>

<file path=xl/_rels/workbook.xml.rels><?xml version="1.0" encoding="UTF-8" standalone="yes"?><Relationships xmlns="http://schemas.openxmlformats.org/package/2006/relationships"><Relationship Id="rId20" Type="http://schemas.openxmlformats.org/officeDocument/2006/relationships/worksheet" Target="worksheets/sheet17.xml"/><Relationship Id="rId11" Type="http://schemas.openxmlformats.org/officeDocument/2006/relationships/worksheet" Target="worksheets/sheet8.xml"/><Relationship Id="rId22" Type="http://schemas.openxmlformats.org/officeDocument/2006/relationships/worksheet" Target="worksheets/sheet19.xml"/><Relationship Id="rId10" Type="http://schemas.openxmlformats.org/officeDocument/2006/relationships/worksheet" Target="worksheets/sheet7.xml"/><Relationship Id="rId21" Type="http://schemas.openxmlformats.org/officeDocument/2006/relationships/worksheet" Target="worksheets/sheet18.xml"/><Relationship Id="rId13" Type="http://schemas.openxmlformats.org/officeDocument/2006/relationships/worksheet" Target="worksheets/sheet10.xml"/><Relationship Id="rId24" Type="http://customschemas.google.com/relationships/workbookmetadata" Target="metadata"/><Relationship Id="rId12" Type="http://schemas.openxmlformats.org/officeDocument/2006/relationships/worksheet" Target="worksheets/sheet9.xml"/><Relationship Id="rId23" Type="http://schemas.openxmlformats.org/officeDocument/2006/relationships/pivotCacheDefinition" Target="pivotCache/pivotCacheDefinition1.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19" Type="http://schemas.openxmlformats.org/officeDocument/2006/relationships/worksheet" Target="worksheets/sheet16.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lineChart>
        <c:ser>
          <c:idx val="0"/>
          <c:order val="0"/>
          <c:tx>
            <c:v>Total</c:v>
          </c:tx>
          <c:spPr>
            <a:ln cmpd="sng">
              <a:solidFill>
                <a:srgbClr val="4F81BD"/>
              </a:solidFill>
            </a:ln>
          </c:spPr>
          <c:marker>
            <c:symbol val="none"/>
          </c:marker>
          <c:cat>
            <c:strRef>
              <c:f>'A Spadefish'!$B$4:$B$36</c:f>
            </c:strRef>
          </c:cat>
          <c:val>
            <c:numRef>
              <c:f>'A Spadefish'!$C$4:$C$36</c:f>
              <c:numCache/>
            </c:numRef>
          </c:val>
          <c:smooth val="0"/>
        </c:ser>
        <c:ser>
          <c:idx val="1"/>
          <c:order val="1"/>
          <c:tx>
            <c:v>ABC/ACL</c:v>
          </c:tx>
          <c:spPr>
            <a:ln cmpd="sng">
              <a:solidFill>
                <a:srgbClr val="C0504D"/>
              </a:solidFill>
            </a:ln>
          </c:spPr>
          <c:marker>
            <c:symbol val="none"/>
          </c:marker>
          <c:cat>
            <c:strRef>
              <c:f>'A Spadefish'!$B$4:$B$36</c:f>
            </c:strRef>
          </c:cat>
          <c:val>
            <c:numRef>
              <c:f>'A Spadefish'!$F$4:$F$36</c:f>
              <c:numCache/>
            </c:numRef>
          </c:val>
          <c:smooth val="0"/>
        </c:ser>
        <c:axId val="516395391"/>
        <c:axId val="543242479"/>
      </c:lineChart>
      <c:catAx>
        <c:axId val="516395391"/>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rot="-2700000"/>
          <a:lstStyle/>
          <a:p>
            <a:pPr lvl="0">
              <a:defRPr b="1" i="0">
                <a:solidFill>
                  <a:srgbClr val="000000"/>
                </a:solidFill>
                <a:latin typeface="+mn-lt"/>
              </a:defRPr>
            </a:pPr>
          </a:p>
        </c:txPr>
        <c:crossAx val="543242479"/>
      </c:catAx>
      <c:valAx>
        <c:axId val="543242479"/>
        <c:scaling>
          <c:orientation val="minMax"/>
          <c:max val="2000000.0"/>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516395391"/>
      </c:valAx>
    </c:plotArea>
    <c:legend>
      <c:legendPos val="r"/>
      <c:overlay val="0"/>
      <c:txPr>
        <a:bodyPr/>
        <a:lstStyle/>
        <a:p>
          <a:pPr lvl="0">
            <a:defRPr b="0">
              <a:solidFill>
                <a:srgbClr val="1A1A1A"/>
              </a:solidFill>
              <a:latin typeface="+mn-lt"/>
            </a:defRPr>
          </a:pPr>
        </a:p>
      </c:txPr>
    </c:legend>
    <c:plotVisOnly val="1"/>
  </c:chart>
</c:chartSpace>
</file>

<file path=xl/charts/chart10.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lineChart>
        <c:ser>
          <c:idx val="0"/>
          <c:order val="0"/>
          <c:tx>
            <c:v>Rec</c:v>
          </c:tx>
          <c:spPr>
            <a:ln cmpd="sng">
              <a:solidFill>
                <a:srgbClr val="C0504D"/>
              </a:solidFill>
            </a:ln>
          </c:spPr>
          <c:marker>
            <c:symbol val="none"/>
          </c:marker>
          <c:cat>
            <c:strRef>
              <c:f>'GA-NC Hogfish'!$B$3:$B$35</c:f>
            </c:strRef>
          </c:cat>
          <c:val>
            <c:numRef>
              <c:f>'GA-NC Hogfish'!$D$3:$D$35</c:f>
              <c:numCache/>
            </c:numRef>
          </c:val>
          <c:smooth val="0"/>
        </c:ser>
        <c:ser>
          <c:idx val="1"/>
          <c:order val="1"/>
          <c:tx>
            <c:v>Commercial</c:v>
          </c:tx>
          <c:spPr>
            <a:ln cmpd="sng">
              <a:solidFill>
                <a:srgbClr val="9BBB59"/>
              </a:solidFill>
            </a:ln>
          </c:spPr>
          <c:marker>
            <c:symbol val="none"/>
          </c:marker>
          <c:cat>
            <c:strRef>
              <c:f>'GA-NC Hogfish'!$B$3:$B$35</c:f>
            </c:strRef>
          </c:cat>
          <c:val>
            <c:numRef>
              <c:f>'GA-NC Hogfish'!$E$3:$E$35</c:f>
              <c:numCache/>
            </c:numRef>
          </c:val>
          <c:smooth val="0"/>
        </c:ser>
        <c:axId val="1351804373"/>
        <c:axId val="406905475"/>
      </c:lineChart>
      <c:catAx>
        <c:axId val="1351804373"/>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406905475"/>
      </c:catAx>
      <c:valAx>
        <c:axId val="406905475"/>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1351804373"/>
      </c:valAx>
    </c:plotArea>
    <c:legend>
      <c:legendPos val="r"/>
      <c:overlay val="0"/>
      <c:txPr>
        <a:bodyPr/>
        <a:lstStyle/>
        <a:p>
          <a:pPr lvl="0">
            <a:defRPr b="0">
              <a:solidFill>
                <a:srgbClr val="1A1A1A"/>
              </a:solidFill>
              <a:latin typeface="+mn-lt"/>
            </a:defRPr>
          </a:pPr>
        </a:p>
      </c:txPr>
    </c:legend>
    <c:plotVisOnly val="1"/>
  </c:chart>
</c:chartSpace>
</file>

<file path=xl/charts/chart1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Deepwater Landings</a:t>
            </a:r>
          </a:p>
        </c:rich>
      </c:tx>
      <c:overlay val="0"/>
    </c:title>
    <c:plotArea>
      <c:layout/>
      <c:lineChart>
        <c:ser>
          <c:idx val="0"/>
          <c:order val="0"/>
          <c:tx>
            <c:v>Silk Snapper</c:v>
          </c:tx>
          <c:spPr>
            <a:ln cmpd="sng">
              <a:solidFill>
                <a:srgbClr val="4F81BD"/>
              </a:solidFill>
            </a:ln>
          </c:spPr>
          <c:marker>
            <c:symbol val="none"/>
          </c:marker>
          <c:cat>
            <c:strRef>
              <c:f>'Deepwater Complex'!$A$5:$A$37</c:f>
            </c:strRef>
          </c:cat>
          <c:val>
            <c:numRef>
              <c:f>'Deepwater Complex'!$B$5:$B$37</c:f>
              <c:numCache/>
            </c:numRef>
          </c:val>
          <c:smooth val="0"/>
        </c:ser>
        <c:ser>
          <c:idx val="1"/>
          <c:order val="1"/>
          <c:tx>
            <c:v>Yellowedge Grouper</c:v>
          </c:tx>
          <c:spPr>
            <a:ln cmpd="sng">
              <a:solidFill>
                <a:srgbClr val="C0504D"/>
              </a:solidFill>
            </a:ln>
          </c:spPr>
          <c:marker>
            <c:symbol val="none"/>
          </c:marker>
          <c:cat>
            <c:strRef>
              <c:f>'Deepwater Complex'!$A$5:$A$37</c:f>
            </c:strRef>
          </c:cat>
          <c:val>
            <c:numRef>
              <c:f>'Deepwater Complex'!$C$5:$C$37</c:f>
              <c:numCache/>
            </c:numRef>
          </c:val>
          <c:smooth val="0"/>
        </c:ser>
        <c:ser>
          <c:idx val="2"/>
          <c:order val="2"/>
          <c:tx>
            <c:v>Misty Grouper</c:v>
          </c:tx>
          <c:spPr>
            <a:ln cmpd="sng">
              <a:solidFill>
                <a:srgbClr val="9BBB59"/>
              </a:solidFill>
            </a:ln>
          </c:spPr>
          <c:marker>
            <c:symbol val="none"/>
          </c:marker>
          <c:cat>
            <c:strRef>
              <c:f>'Deepwater Complex'!$A$5:$A$37</c:f>
            </c:strRef>
          </c:cat>
          <c:val>
            <c:numRef>
              <c:f>'Deepwater Complex'!$D$5:$D$37</c:f>
              <c:numCache/>
            </c:numRef>
          </c:val>
          <c:smooth val="0"/>
        </c:ser>
        <c:ser>
          <c:idx val="3"/>
          <c:order val="3"/>
          <c:tx>
            <c:v>Queen Snapper</c:v>
          </c:tx>
          <c:spPr>
            <a:ln cmpd="sng">
              <a:solidFill>
                <a:srgbClr val="8064A2"/>
              </a:solidFill>
            </a:ln>
          </c:spPr>
          <c:marker>
            <c:symbol val="none"/>
          </c:marker>
          <c:cat>
            <c:strRef>
              <c:f>'Deepwater Complex'!$A$5:$A$37</c:f>
            </c:strRef>
          </c:cat>
          <c:val>
            <c:numRef>
              <c:f>'Deepwater Complex'!$E$5:$E$37</c:f>
              <c:numCache/>
            </c:numRef>
          </c:val>
          <c:smooth val="0"/>
        </c:ser>
        <c:ser>
          <c:idx val="4"/>
          <c:order val="4"/>
          <c:tx>
            <c:v>Sand Tilefish</c:v>
          </c:tx>
          <c:spPr>
            <a:ln cmpd="sng">
              <a:solidFill>
                <a:srgbClr val="4BACC6"/>
              </a:solidFill>
            </a:ln>
          </c:spPr>
          <c:marker>
            <c:symbol val="none"/>
          </c:marker>
          <c:cat>
            <c:strRef>
              <c:f>'Deepwater Complex'!$A$5:$A$37</c:f>
            </c:strRef>
          </c:cat>
          <c:val>
            <c:numRef>
              <c:f>'Deepwater Complex'!$F$5:$F$37</c:f>
              <c:numCache/>
            </c:numRef>
          </c:val>
          <c:smooth val="0"/>
        </c:ser>
        <c:ser>
          <c:idx val="5"/>
          <c:order val="5"/>
          <c:tx>
            <c:v>Blackfin Snapper</c:v>
          </c:tx>
          <c:spPr>
            <a:ln cmpd="sng">
              <a:solidFill>
                <a:srgbClr val="F79646"/>
              </a:solidFill>
            </a:ln>
          </c:spPr>
          <c:marker>
            <c:symbol val="circle"/>
            <c:size val="6"/>
            <c:spPr>
              <a:solidFill>
                <a:srgbClr val="F79646"/>
              </a:solidFill>
              <a:ln cmpd="sng">
                <a:solidFill>
                  <a:srgbClr val="F79646"/>
                </a:solidFill>
              </a:ln>
            </c:spPr>
          </c:marker>
          <c:cat>
            <c:strRef>
              <c:f>'Deepwater Complex'!$A$5:$A$37</c:f>
            </c:strRef>
          </c:cat>
          <c:val>
            <c:numRef>
              <c:f>'Deepwater Complex'!$G$5:$G$37</c:f>
              <c:numCache/>
            </c:numRef>
          </c:val>
          <c:smooth val="0"/>
        </c:ser>
        <c:ser>
          <c:idx val="6"/>
          <c:order val="6"/>
          <c:tx>
            <c:v>Total</c:v>
          </c:tx>
          <c:spPr>
            <a:ln cmpd="sng">
              <a:solidFill>
                <a:srgbClr val="84A7D1"/>
              </a:solidFill>
            </a:ln>
          </c:spPr>
          <c:marker>
            <c:symbol val="circle"/>
            <c:size val="7"/>
            <c:spPr>
              <a:solidFill>
                <a:srgbClr val="84A7D1"/>
              </a:solidFill>
              <a:ln cmpd="sng">
                <a:solidFill>
                  <a:srgbClr val="84A7D1"/>
                </a:solidFill>
              </a:ln>
            </c:spPr>
          </c:marker>
          <c:cat>
            <c:strRef>
              <c:f>'Deepwater Complex'!$A$5:$A$37</c:f>
            </c:strRef>
          </c:cat>
          <c:val>
            <c:numRef>
              <c:f>'Deepwater Complex'!$H$4:$H$37</c:f>
              <c:numCache/>
            </c:numRef>
          </c:val>
          <c:smooth val="0"/>
        </c:ser>
        <c:ser>
          <c:idx val="7"/>
          <c:order val="7"/>
          <c:tx>
            <c:v>ABC/ACL</c:v>
          </c:tx>
          <c:spPr>
            <a:ln cmpd="sng" w="38100">
              <a:solidFill>
                <a:srgbClr val="D38582"/>
              </a:solidFill>
            </a:ln>
          </c:spPr>
          <c:marker>
            <c:symbol val="none"/>
          </c:marker>
          <c:cat>
            <c:strRef>
              <c:f>'Deepwater Complex'!$A$5:$A$37</c:f>
            </c:strRef>
          </c:cat>
          <c:val>
            <c:numRef>
              <c:f>'Deepwater Complex'!$O$4:$O$37</c:f>
              <c:numCache/>
            </c:numRef>
          </c:val>
          <c:smooth val="0"/>
        </c:ser>
        <c:axId val="2053098689"/>
        <c:axId val="1568742382"/>
      </c:lineChart>
      <c:catAx>
        <c:axId val="2053098689"/>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1568742382"/>
      </c:catAx>
      <c:valAx>
        <c:axId val="1568742382"/>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2053098689"/>
      </c:valAx>
    </c:plotArea>
    <c:legend>
      <c:legendPos val="r"/>
      <c:overlay val="0"/>
      <c:txPr>
        <a:bodyPr/>
        <a:lstStyle/>
        <a:p>
          <a:pPr lvl="0">
            <a:defRPr b="0">
              <a:solidFill>
                <a:srgbClr val="1A1A1A"/>
              </a:solidFill>
              <a:latin typeface="+mn-lt"/>
            </a:defRPr>
          </a:pPr>
        </a:p>
      </c:txPr>
    </c:legend>
    <c:plotVisOnly val="1"/>
  </c:chart>
</c:chartSpace>
</file>

<file path=xl/charts/chart1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Silk Snapper</a:t>
            </a:r>
          </a:p>
        </c:rich>
      </c:tx>
      <c:overlay val="0"/>
    </c:title>
    <c:plotArea>
      <c:layout/>
      <c:lineChart>
        <c:ser>
          <c:idx val="0"/>
          <c:order val="0"/>
          <c:tx>
            <c:v>Rec</c:v>
          </c:tx>
          <c:spPr>
            <a:ln cmpd="sng">
              <a:solidFill>
                <a:srgbClr val="C0504D"/>
              </a:solidFill>
            </a:ln>
          </c:spPr>
          <c:marker>
            <c:symbol val="circle"/>
            <c:size val="7"/>
            <c:spPr>
              <a:solidFill>
                <a:srgbClr val="C0504D"/>
              </a:solidFill>
              <a:ln cmpd="sng">
                <a:solidFill>
                  <a:srgbClr val="C0504D"/>
                </a:solidFill>
              </a:ln>
            </c:spPr>
          </c:marker>
          <c:cat>
            <c:strRef>
              <c:f>'Deepwater Complex'!$Q$5:$Q$37</c:f>
            </c:strRef>
          </c:cat>
          <c:val>
            <c:numRef>
              <c:f>'Deepwater Complex'!$Z$5:$Z$37</c:f>
              <c:numCache/>
            </c:numRef>
          </c:val>
          <c:smooth val="0"/>
        </c:ser>
        <c:ser>
          <c:idx val="1"/>
          <c:order val="1"/>
          <c:tx>
            <c:v>Commercial</c:v>
          </c:tx>
          <c:spPr>
            <a:ln cmpd="sng">
              <a:solidFill>
                <a:srgbClr val="9BBB59"/>
              </a:solidFill>
            </a:ln>
          </c:spPr>
          <c:marker>
            <c:symbol val="circle"/>
            <c:size val="7"/>
            <c:spPr>
              <a:solidFill>
                <a:srgbClr val="9BBB59"/>
              </a:solidFill>
              <a:ln cmpd="sng">
                <a:solidFill>
                  <a:srgbClr val="9BBB59"/>
                </a:solidFill>
              </a:ln>
            </c:spPr>
          </c:marker>
          <c:cat>
            <c:strRef>
              <c:f>'Deepwater Complex'!$Q$5:$Q$37</c:f>
            </c:strRef>
          </c:cat>
          <c:val>
            <c:numRef>
              <c:f>'Deepwater Complex'!$R$5:$R$37</c:f>
              <c:numCache/>
            </c:numRef>
          </c:val>
          <c:smooth val="0"/>
        </c:ser>
        <c:axId val="1564074983"/>
        <c:axId val="395153227"/>
      </c:lineChart>
      <c:catAx>
        <c:axId val="1564074983"/>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out"/>
        <c:minorTickMark val="none"/>
        <c:spPr/>
        <c:txPr>
          <a:bodyPr/>
          <a:lstStyle/>
          <a:p>
            <a:pPr lvl="0">
              <a:defRPr b="0">
                <a:solidFill>
                  <a:srgbClr val="000000"/>
                </a:solidFill>
                <a:latin typeface="+mn-lt"/>
              </a:defRPr>
            </a:pPr>
          </a:p>
        </c:txPr>
        <c:crossAx val="395153227"/>
      </c:catAx>
      <c:valAx>
        <c:axId val="395153227"/>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1564074983"/>
      </c:valAx>
    </c:plotArea>
    <c:legend>
      <c:legendPos val="b"/>
      <c:overlay val="0"/>
      <c:txPr>
        <a:bodyPr/>
        <a:lstStyle/>
        <a:p>
          <a:pPr lvl="0">
            <a:defRPr b="0">
              <a:solidFill>
                <a:srgbClr val="1A1A1A"/>
              </a:solidFill>
              <a:latin typeface="+mn-lt"/>
            </a:defRPr>
          </a:pPr>
        </a:p>
      </c:txPr>
    </c:legend>
    <c:plotVisOnly val="1"/>
  </c:chart>
</c:chartSpace>
</file>

<file path=xl/charts/chart1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Yellowedge Grouper</a:t>
            </a:r>
          </a:p>
        </c:rich>
      </c:tx>
      <c:overlay val="0"/>
    </c:title>
    <c:plotArea>
      <c:layout/>
      <c:lineChart>
        <c:ser>
          <c:idx val="0"/>
          <c:order val="0"/>
          <c:tx>
            <c:v>Rec</c:v>
          </c:tx>
          <c:spPr>
            <a:ln cmpd="sng">
              <a:solidFill>
                <a:srgbClr val="C0504D"/>
              </a:solidFill>
            </a:ln>
          </c:spPr>
          <c:marker>
            <c:symbol val="circle"/>
            <c:size val="7"/>
            <c:spPr>
              <a:solidFill>
                <a:srgbClr val="C0504D"/>
              </a:solidFill>
              <a:ln cmpd="sng">
                <a:solidFill>
                  <a:srgbClr val="C0504D"/>
                </a:solidFill>
              </a:ln>
            </c:spPr>
          </c:marker>
          <c:cat>
            <c:strRef>
              <c:f>'Deepwater Complex'!$Q$5:$Q$37</c:f>
            </c:strRef>
          </c:cat>
          <c:val>
            <c:numRef>
              <c:f>'Deepwater Complex'!$AA$5:$AA$37</c:f>
              <c:numCache/>
            </c:numRef>
          </c:val>
          <c:smooth val="0"/>
        </c:ser>
        <c:ser>
          <c:idx val="1"/>
          <c:order val="1"/>
          <c:tx>
            <c:v>Commercial</c:v>
          </c:tx>
          <c:spPr>
            <a:ln cmpd="sng">
              <a:solidFill>
                <a:srgbClr val="9BBB59"/>
              </a:solidFill>
            </a:ln>
          </c:spPr>
          <c:marker>
            <c:symbol val="circle"/>
            <c:size val="7"/>
            <c:spPr>
              <a:solidFill>
                <a:srgbClr val="9BBB59"/>
              </a:solidFill>
              <a:ln cmpd="sng">
                <a:solidFill>
                  <a:srgbClr val="9BBB59"/>
                </a:solidFill>
              </a:ln>
            </c:spPr>
          </c:marker>
          <c:cat>
            <c:strRef>
              <c:f>'Deepwater Complex'!$Q$5:$Q$37</c:f>
            </c:strRef>
          </c:cat>
          <c:val>
            <c:numRef>
              <c:f>'Deepwater Complex'!$S$5:$S$37</c:f>
              <c:numCache/>
            </c:numRef>
          </c:val>
          <c:smooth val="0"/>
        </c:ser>
        <c:axId val="1725622409"/>
        <c:axId val="1690185568"/>
      </c:lineChart>
      <c:catAx>
        <c:axId val="1725622409"/>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out"/>
        <c:minorTickMark val="none"/>
        <c:spPr/>
        <c:txPr>
          <a:bodyPr/>
          <a:lstStyle/>
          <a:p>
            <a:pPr lvl="0">
              <a:defRPr b="0">
                <a:solidFill>
                  <a:srgbClr val="000000"/>
                </a:solidFill>
                <a:latin typeface="+mn-lt"/>
              </a:defRPr>
            </a:pPr>
          </a:p>
        </c:txPr>
        <c:crossAx val="1690185568"/>
      </c:catAx>
      <c:valAx>
        <c:axId val="1690185568"/>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1725622409"/>
      </c:valAx>
    </c:plotArea>
    <c:legend>
      <c:legendPos val="b"/>
      <c:overlay val="0"/>
      <c:txPr>
        <a:bodyPr/>
        <a:lstStyle/>
        <a:p>
          <a:pPr lvl="0">
            <a:defRPr b="0">
              <a:solidFill>
                <a:srgbClr val="1A1A1A"/>
              </a:solidFill>
              <a:latin typeface="+mn-lt"/>
            </a:defRPr>
          </a:pPr>
        </a:p>
      </c:txPr>
    </c:legend>
    <c:plotVisOnly val="1"/>
  </c:chart>
</c:chartSpace>
</file>

<file path=xl/charts/chart14.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Misty Grouper</a:t>
            </a:r>
          </a:p>
        </c:rich>
      </c:tx>
      <c:overlay val="0"/>
    </c:title>
    <c:plotArea>
      <c:layout/>
      <c:lineChart>
        <c:ser>
          <c:idx val="0"/>
          <c:order val="0"/>
          <c:tx>
            <c:v>Rec</c:v>
          </c:tx>
          <c:spPr>
            <a:ln cmpd="sng">
              <a:solidFill>
                <a:srgbClr val="C0504D"/>
              </a:solidFill>
            </a:ln>
          </c:spPr>
          <c:marker>
            <c:symbol val="circle"/>
            <c:size val="7"/>
            <c:spPr>
              <a:solidFill>
                <a:srgbClr val="C0504D"/>
              </a:solidFill>
              <a:ln cmpd="sng">
                <a:solidFill>
                  <a:srgbClr val="C0504D"/>
                </a:solidFill>
              </a:ln>
            </c:spPr>
          </c:marker>
          <c:cat>
            <c:strRef>
              <c:f>'Deepwater Complex'!$Q$5:$Q$37</c:f>
            </c:strRef>
          </c:cat>
          <c:val>
            <c:numRef>
              <c:f>'Deepwater Complex'!$AB$5:$AB$37</c:f>
              <c:numCache/>
            </c:numRef>
          </c:val>
          <c:smooth val="0"/>
        </c:ser>
        <c:ser>
          <c:idx val="1"/>
          <c:order val="1"/>
          <c:tx>
            <c:v>Commercial</c:v>
          </c:tx>
          <c:spPr>
            <a:ln cmpd="sng">
              <a:solidFill>
                <a:srgbClr val="9BBB59"/>
              </a:solidFill>
            </a:ln>
          </c:spPr>
          <c:marker>
            <c:symbol val="circle"/>
            <c:size val="7"/>
            <c:spPr>
              <a:solidFill>
                <a:srgbClr val="9BBB59"/>
              </a:solidFill>
              <a:ln cmpd="sng">
                <a:solidFill>
                  <a:srgbClr val="9BBB59"/>
                </a:solidFill>
              </a:ln>
            </c:spPr>
          </c:marker>
          <c:cat>
            <c:strRef>
              <c:f>'Deepwater Complex'!$Q$5:$Q$37</c:f>
            </c:strRef>
          </c:cat>
          <c:val>
            <c:numRef>
              <c:f>'Deepwater Complex'!$T$5:$T$37</c:f>
              <c:numCache/>
            </c:numRef>
          </c:val>
          <c:smooth val="0"/>
        </c:ser>
        <c:axId val="1544684528"/>
        <c:axId val="505797913"/>
      </c:lineChart>
      <c:catAx>
        <c:axId val="1544684528"/>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out"/>
        <c:minorTickMark val="none"/>
        <c:spPr/>
        <c:txPr>
          <a:bodyPr/>
          <a:lstStyle/>
          <a:p>
            <a:pPr lvl="0">
              <a:defRPr b="0">
                <a:solidFill>
                  <a:srgbClr val="000000"/>
                </a:solidFill>
                <a:latin typeface="+mn-lt"/>
              </a:defRPr>
            </a:pPr>
          </a:p>
        </c:txPr>
        <c:crossAx val="505797913"/>
      </c:catAx>
      <c:valAx>
        <c:axId val="505797913"/>
        <c:scaling>
          <c:orientation val="minMax"/>
          <c:max val="4500.0"/>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1544684528"/>
      </c:valAx>
    </c:plotArea>
    <c:legend>
      <c:legendPos val="b"/>
      <c:overlay val="0"/>
      <c:txPr>
        <a:bodyPr/>
        <a:lstStyle/>
        <a:p>
          <a:pPr lvl="0">
            <a:defRPr b="0">
              <a:solidFill>
                <a:srgbClr val="1A1A1A"/>
              </a:solidFill>
              <a:latin typeface="+mn-lt"/>
            </a:defRPr>
          </a:pPr>
        </a:p>
      </c:txPr>
    </c:legend>
    <c:plotVisOnly val="1"/>
  </c:chart>
</c:chartSpace>
</file>

<file path=xl/charts/chart15.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Queen Snapper</a:t>
            </a:r>
          </a:p>
        </c:rich>
      </c:tx>
      <c:overlay val="0"/>
    </c:title>
    <c:plotArea>
      <c:layout/>
      <c:lineChart>
        <c:ser>
          <c:idx val="0"/>
          <c:order val="0"/>
          <c:tx>
            <c:v>Rec</c:v>
          </c:tx>
          <c:spPr>
            <a:ln cmpd="sng">
              <a:solidFill>
                <a:srgbClr val="C0504D"/>
              </a:solidFill>
            </a:ln>
          </c:spPr>
          <c:marker>
            <c:symbol val="circle"/>
            <c:size val="7"/>
            <c:spPr>
              <a:solidFill>
                <a:srgbClr val="C0504D"/>
              </a:solidFill>
              <a:ln cmpd="sng">
                <a:solidFill>
                  <a:srgbClr val="C0504D"/>
                </a:solidFill>
              </a:ln>
            </c:spPr>
          </c:marker>
          <c:cat>
            <c:strRef>
              <c:f>'Deepwater Complex'!$Q$5:$Q$37</c:f>
            </c:strRef>
          </c:cat>
          <c:val>
            <c:numRef>
              <c:f>'Deepwater Complex'!$AC$5:$AC$37</c:f>
              <c:numCache/>
            </c:numRef>
          </c:val>
          <c:smooth val="0"/>
        </c:ser>
        <c:ser>
          <c:idx val="1"/>
          <c:order val="1"/>
          <c:tx>
            <c:v>Commercial</c:v>
          </c:tx>
          <c:spPr>
            <a:ln cmpd="sng">
              <a:solidFill>
                <a:srgbClr val="9BBB59"/>
              </a:solidFill>
            </a:ln>
          </c:spPr>
          <c:marker>
            <c:symbol val="circle"/>
            <c:size val="7"/>
            <c:spPr>
              <a:solidFill>
                <a:srgbClr val="9BBB59"/>
              </a:solidFill>
              <a:ln cmpd="sng">
                <a:solidFill>
                  <a:srgbClr val="9BBB59"/>
                </a:solidFill>
              </a:ln>
            </c:spPr>
          </c:marker>
          <c:cat>
            <c:strRef>
              <c:f>'Deepwater Complex'!$Q$5:$Q$37</c:f>
            </c:strRef>
          </c:cat>
          <c:val>
            <c:numRef>
              <c:f>'Deepwater Complex'!$U$5:$U$37</c:f>
              <c:numCache/>
            </c:numRef>
          </c:val>
          <c:smooth val="0"/>
        </c:ser>
        <c:axId val="1367893850"/>
        <c:axId val="1247048643"/>
      </c:lineChart>
      <c:catAx>
        <c:axId val="1367893850"/>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out"/>
        <c:minorTickMark val="none"/>
        <c:spPr/>
        <c:txPr>
          <a:bodyPr/>
          <a:lstStyle/>
          <a:p>
            <a:pPr lvl="0">
              <a:defRPr b="0">
                <a:solidFill>
                  <a:srgbClr val="000000"/>
                </a:solidFill>
                <a:latin typeface="+mn-lt"/>
              </a:defRPr>
            </a:pPr>
          </a:p>
        </c:txPr>
        <c:crossAx val="1247048643"/>
      </c:catAx>
      <c:valAx>
        <c:axId val="1247048643"/>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1367893850"/>
      </c:valAx>
    </c:plotArea>
    <c:legend>
      <c:legendPos val="b"/>
      <c:overlay val="0"/>
      <c:txPr>
        <a:bodyPr/>
        <a:lstStyle/>
        <a:p>
          <a:pPr lvl="0">
            <a:defRPr b="0">
              <a:solidFill>
                <a:srgbClr val="1A1A1A"/>
              </a:solidFill>
              <a:latin typeface="+mn-lt"/>
            </a:defRPr>
          </a:pPr>
        </a:p>
      </c:txPr>
    </c:legend>
    <c:plotVisOnly val="1"/>
  </c:chart>
</c:chartSpace>
</file>

<file path=xl/charts/chart16.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Sand Tilefish</a:t>
            </a:r>
          </a:p>
        </c:rich>
      </c:tx>
      <c:overlay val="0"/>
    </c:title>
    <c:plotArea>
      <c:layout/>
      <c:lineChart>
        <c:ser>
          <c:idx val="0"/>
          <c:order val="0"/>
          <c:tx>
            <c:v>Rec</c:v>
          </c:tx>
          <c:spPr>
            <a:ln cmpd="sng">
              <a:solidFill>
                <a:srgbClr val="C0504D"/>
              </a:solidFill>
            </a:ln>
          </c:spPr>
          <c:marker>
            <c:symbol val="circle"/>
            <c:size val="7"/>
            <c:spPr>
              <a:solidFill>
                <a:srgbClr val="C0504D"/>
              </a:solidFill>
              <a:ln cmpd="sng">
                <a:solidFill>
                  <a:srgbClr val="C0504D"/>
                </a:solidFill>
              </a:ln>
            </c:spPr>
          </c:marker>
          <c:cat>
            <c:strRef>
              <c:f>'Deepwater Complex'!$Q$5:$Q$37</c:f>
            </c:strRef>
          </c:cat>
          <c:val>
            <c:numRef>
              <c:f>'Deepwater Complex'!$AD$5:$AD$37</c:f>
              <c:numCache/>
            </c:numRef>
          </c:val>
          <c:smooth val="0"/>
        </c:ser>
        <c:ser>
          <c:idx val="1"/>
          <c:order val="1"/>
          <c:tx>
            <c:v>Commercial</c:v>
          </c:tx>
          <c:spPr>
            <a:ln cmpd="sng">
              <a:solidFill>
                <a:srgbClr val="9BBB59"/>
              </a:solidFill>
            </a:ln>
          </c:spPr>
          <c:marker>
            <c:symbol val="circle"/>
            <c:size val="7"/>
            <c:spPr>
              <a:solidFill>
                <a:srgbClr val="9BBB59"/>
              </a:solidFill>
              <a:ln cmpd="sng">
                <a:solidFill>
                  <a:srgbClr val="9BBB59"/>
                </a:solidFill>
              </a:ln>
            </c:spPr>
          </c:marker>
          <c:cat>
            <c:strRef>
              <c:f>'Deepwater Complex'!$Q$5:$Q$37</c:f>
            </c:strRef>
          </c:cat>
          <c:val>
            <c:numRef>
              <c:f>'Deepwater Complex'!$V$5:$V$37</c:f>
              <c:numCache/>
            </c:numRef>
          </c:val>
          <c:smooth val="0"/>
        </c:ser>
        <c:axId val="227485927"/>
        <c:axId val="1544197931"/>
      </c:lineChart>
      <c:catAx>
        <c:axId val="227485927"/>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out"/>
        <c:minorTickMark val="none"/>
        <c:spPr/>
        <c:txPr>
          <a:bodyPr/>
          <a:lstStyle/>
          <a:p>
            <a:pPr lvl="0">
              <a:defRPr b="0">
                <a:solidFill>
                  <a:srgbClr val="000000"/>
                </a:solidFill>
                <a:latin typeface="+mn-lt"/>
              </a:defRPr>
            </a:pPr>
          </a:p>
        </c:txPr>
        <c:crossAx val="1544197931"/>
      </c:catAx>
      <c:valAx>
        <c:axId val="1544197931"/>
        <c:scaling>
          <c:orientation val="minMax"/>
          <c:max val="45000.0"/>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227485927"/>
      </c:valAx>
    </c:plotArea>
    <c:legend>
      <c:legendPos val="b"/>
      <c:overlay val="0"/>
      <c:txPr>
        <a:bodyPr/>
        <a:lstStyle/>
        <a:p>
          <a:pPr lvl="0">
            <a:defRPr b="0">
              <a:solidFill>
                <a:srgbClr val="1A1A1A"/>
              </a:solidFill>
              <a:latin typeface="+mn-lt"/>
            </a:defRPr>
          </a:pPr>
        </a:p>
      </c:txPr>
    </c:legend>
    <c:plotVisOnly val="1"/>
  </c:chart>
</c:chartSpace>
</file>

<file path=xl/charts/chart17.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Blackfin Snapper</a:t>
            </a:r>
          </a:p>
        </c:rich>
      </c:tx>
      <c:overlay val="0"/>
    </c:title>
    <c:plotArea>
      <c:layout/>
      <c:lineChart>
        <c:ser>
          <c:idx val="0"/>
          <c:order val="0"/>
          <c:tx>
            <c:v>Rec</c:v>
          </c:tx>
          <c:spPr>
            <a:ln cmpd="sng">
              <a:solidFill>
                <a:srgbClr val="C0504D"/>
              </a:solidFill>
            </a:ln>
          </c:spPr>
          <c:marker>
            <c:symbol val="circle"/>
            <c:size val="7"/>
            <c:spPr>
              <a:solidFill>
                <a:srgbClr val="C0504D"/>
              </a:solidFill>
              <a:ln cmpd="sng">
                <a:solidFill>
                  <a:srgbClr val="C0504D"/>
                </a:solidFill>
              </a:ln>
            </c:spPr>
          </c:marker>
          <c:cat>
            <c:strRef>
              <c:f>'Deepwater Complex'!$Q$5:$Q$37</c:f>
            </c:strRef>
          </c:cat>
          <c:val>
            <c:numRef>
              <c:f>'Deepwater Complex'!$AE$5:$AE$37</c:f>
              <c:numCache/>
            </c:numRef>
          </c:val>
          <c:smooth val="0"/>
        </c:ser>
        <c:ser>
          <c:idx val="1"/>
          <c:order val="1"/>
          <c:tx>
            <c:v>Commercial</c:v>
          </c:tx>
          <c:spPr>
            <a:ln cmpd="sng">
              <a:solidFill>
                <a:srgbClr val="9BBB59"/>
              </a:solidFill>
            </a:ln>
          </c:spPr>
          <c:marker>
            <c:symbol val="circle"/>
            <c:size val="7"/>
            <c:spPr>
              <a:solidFill>
                <a:srgbClr val="9BBB59"/>
              </a:solidFill>
              <a:ln cmpd="sng">
                <a:solidFill>
                  <a:srgbClr val="9BBB59"/>
                </a:solidFill>
              </a:ln>
            </c:spPr>
          </c:marker>
          <c:cat>
            <c:strRef>
              <c:f>'Deepwater Complex'!$Q$5:$Q$37</c:f>
            </c:strRef>
          </c:cat>
          <c:val>
            <c:numRef>
              <c:f>'Deepwater Complex'!$W$5:$W$37</c:f>
              <c:numCache/>
            </c:numRef>
          </c:val>
          <c:smooth val="0"/>
        </c:ser>
        <c:axId val="1382294843"/>
        <c:axId val="1229274330"/>
      </c:lineChart>
      <c:catAx>
        <c:axId val="1382294843"/>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out"/>
        <c:minorTickMark val="none"/>
        <c:spPr/>
        <c:txPr>
          <a:bodyPr/>
          <a:lstStyle/>
          <a:p>
            <a:pPr lvl="0">
              <a:defRPr b="0">
                <a:solidFill>
                  <a:srgbClr val="000000"/>
                </a:solidFill>
                <a:latin typeface="+mn-lt"/>
              </a:defRPr>
            </a:pPr>
          </a:p>
        </c:txPr>
        <c:crossAx val="1229274330"/>
      </c:catAx>
      <c:valAx>
        <c:axId val="1229274330"/>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1382294843"/>
      </c:valAx>
    </c:plotArea>
    <c:legend>
      <c:legendPos val="b"/>
      <c:overlay val="0"/>
      <c:txPr>
        <a:bodyPr/>
        <a:lstStyle/>
        <a:p>
          <a:pPr lvl="0">
            <a:defRPr b="0">
              <a:solidFill>
                <a:srgbClr val="1A1A1A"/>
              </a:solidFill>
              <a:latin typeface="+mn-lt"/>
            </a:defRPr>
          </a:pPr>
        </a:p>
      </c:txPr>
    </c:legend>
    <c:plotVisOnly val="1"/>
  </c:chart>
</c:chartSpace>
</file>

<file path=xl/charts/chart18.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Misty Grouper</a:t>
            </a:r>
          </a:p>
        </c:rich>
      </c:tx>
      <c:overlay val="0"/>
    </c:title>
    <c:plotArea>
      <c:layout/>
      <c:lineChart>
        <c:ser>
          <c:idx val="0"/>
          <c:order val="0"/>
          <c:tx>
            <c:v>Rec</c:v>
          </c:tx>
          <c:spPr>
            <a:ln cmpd="sng">
              <a:solidFill>
                <a:srgbClr val="C0504D"/>
              </a:solidFill>
            </a:ln>
          </c:spPr>
          <c:marker>
            <c:symbol val="circle"/>
            <c:size val="7"/>
            <c:spPr>
              <a:solidFill>
                <a:srgbClr val="C0504D"/>
              </a:solidFill>
              <a:ln cmpd="sng">
                <a:solidFill>
                  <a:srgbClr val="C0504D"/>
                </a:solidFill>
              </a:ln>
            </c:spPr>
          </c:marker>
          <c:cat>
            <c:strRef>
              <c:f>'Deepwater Complex'!$Q$5:$Q$37</c:f>
            </c:strRef>
          </c:cat>
          <c:val>
            <c:numRef>
              <c:f>'Deepwater Complex'!$AB$5:$AB$37</c:f>
              <c:numCache/>
            </c:numRef>
          </c:val>
          <c:smooth val="0"/>
        </c:ser>
        <c:ser>
          <c:idx val="1"/>
          <c:order val="1"/>
          <c:tx>
            <c:v>Commercial</c:v>
          </c:tx>
          <c:spPr>
            <a:ln cmpd="sng">
              <a:solidFill>
                <a:srgbClr val="9BBB59"/>
              </a:solidFill>
            </a:ln>
          </c:spPr>
          <c:marker>
            <c:symbol val="circle"/>
            <c:size val="7"/>
            <c:spPr>
              <a:solidFill>
                <a:srgbClr val="9BBB59"/>
              </a:solidFill>
              <a:ln cmpd="sng">
                <a:solidFill>
                  <a:srgbClr val="9BBB59"/>
                </a:solidFill>
              </a:ln>
            </c:spPr>
          </c:marker>
          <c:cat>
            <c:strRef>
              <c:f>'Deepwater Complex'!$Q$5:$Q$37</c:f>
            </c:strRef>
          </c:cat>
          <c:val>
            <c:numRef>
              <c:f>'Deepwater Complex'!$T$5:$T$37</c:f>
              <c:numCache/>
            </c:numRef>
          </c:val>
          <c:smooth val="0"/>
        </c:ser>
        <c:axId val="1820898827"/>
        <c:axId val="1613492296"/>
      </c:lineChart>
      <c:catAx>
        <c:axId val="1820898827"/>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out"/>
        <c:minorTickMark val="none"/>
        <c:spPr/>
        <c:txPr>
          <a:bodyPr/>
          <a:lstStyle/>
          <a:p>
            <a:pPr lvl="0">
              <a:defRPr b="0">
                <a:solidFill>
                  <a:srgbClr val="000000"/>
                </a:solidFill>
                <a:latin typeface="+mn-lt"/>
              </a:defRPr>
            </a:pPr>
          </a:p>
        </c:txPr>
        <c:crossAx val="1613492296"/>
      </c:catAx>
      <c:valAx>
        <c:axId val="1613492296"/>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1820898827"/>
      </c:valAx>
    </c:plotArea>
    <c:legend>
      <c:legendPos val="b"/>
      <c:overlay val="0"/>
      <c:txPr>
        <a:bodyPr/>
        <a:lstStyle/>
        <a:p>
          <a:pPr lvl="0">
            <a:defRPr b="0">
              <a:solidFill>
                <a:srgbClr val="1A1A1A"/>
              </a:solidFill>
              <a:latin typeface="+mn-lt"/>
            </a:defRPr>
          </a:pPr>
        </a:p>
      </c:txPr>
    </c:legend>
    <c:plotVisOnly val="1"/>
  </c:chart>
</c:chartSpace>
</file>

<file path=xl/charts/chart19.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Silk Snapper</a:t>
            </a:r>
          </a:p>
        </c:rich>
      </c:tx>
      <c:overlay val="0"/>
    </c:title>
    <c:plotArea>
      <c:layout/>
      <c:lineChart>
        <c:ser>
          <c:idx val="0"/>
          <c:order val="0"/>
          <c:tx>
            <c:v>Total</c:v>
          </c:tx>
          <c:spPr>
            <a:ln cmpd="sng">
              <a:solidFill>
                <a:srgbClr val="4F81BD"/>
              </a:solidFill>
            </a:ln>
          </c:spPr>
          <c:marker>
            <c:symbol val="none"/>
          </c:marker>
          <c:cat>
            <c:strRef>
              <c:f>'Deepwater Complex'!$A$5:$A$37</c:f>
            </c:strRef>
          </c:cat>
          <c:val>
            <c:numRef>
              <c:f>'Deepwater Complex'!$B$5:$B$37</c:f>
              <c:numCache/>
            </c:numRef>
          </c:val>
          <c:smooth val="0"/>
        </c:ser>
        <c:ser>
          <c:idx val="1"/>
          <c:order val="1"/>
          <c:tx>
            <c:v>ABC/ACL</c:v>
          </c:tx>
          <c:spPr>
            <a:ln cmpd="sng" w="38100">
              <a:solidFill>
                <a:srgbClr val="C0504D"/>
              </a:solidFill>
            </a:ln>
          </c:spPr>
          <c:marker>
            <c:symbol val="none"/>
          </c:marker>
          <c:cat>
            <c:strRef>
              <c:f>'Deepwater Complex'!$A$5:$A$37</c:f>
            </c:strRef>
          </c:cat>
          <c:val>
            <c:numRef>
              <c:f>'Deepwater Complex'!$I$5:$I$37</c:f>
              <c:numCache/>
            </c:numRef>
          </c:val>
          <c:smooth val="0"/>
        </c:ser>
        <c:axId val="1201351445"/>
        <c:axId val="701085231"/>
      </c:lineChart>
      <c:catAx>
        <c:axId val="1201351445"/>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out"/>
        <c:minorTickMark val="none"/>
        <c:spPr/>
        <c:txPr>
          <a:bodyPr/>
          <a:lstStyle/>
          <a:p>
            <a:pPr lvl="0">
              <a:defRPr b="0">
                <a:solidFill>
                  <a:srgbClr val="000000"/>
                </a:solidFill>
                <a:latin typeface="+mn-lt"/>
              </a:defRPr>
            </a:pPr>
          </a:p>
        </c:txPr>
        <c:crossAx val="701085231"/>
      </c:catAx>
      <c:valAx>
        <c:axId val="701085231"/>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1201351445"/>
      </c:valAx>
    </c:plotArea>
    <c:legend>
      <c:legendPos val="b"/>
      <c:overlay val="0"/>
      <c:txPr>
        <a:bodyPr/>
        <a:lstStyle/>
        <a:p>
          <a:pPr lvl="0">
            <a:defRPr b="0">
              <a:solidFill>
                <a:srgbClr val="1A1A1A"/>
              </a:solidFill>
              <a:latin typeface="+mn-lt"/>
            </a:defRPr>
          </a:pPr>
        </a:p>
      </c:txPr>
    </c:legend>
    <c:plotVisOnly val="1"/>
  </c:chart>
</c:chartSpace>
</file>

<file path=xl/charts/chart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lineChart>
        <c:ser>
          <c:idx val="0"/>
          <c:order val="0"/>
          <c:tx>
            <c:v>Rec</c:v>
          </c:tx>
          <c:spPr>
            <a:ln cmpd="sng">
              <a:solidFill>
                <a:srgbClr val="C0504D"/>
              </a:solidFill>
            </a:ln>
          </c:spPr>
          <c:marker>
            <c:symbol val="none"/>
          </c:marker>
          <c:cat>
            <c:strRef>
              <c:f>'A Spadefish'!$B$4:$B$36</c:f>
            </c:strRef>
          </c:cat>
          <c:val>
            <c:numRef>
              <c:f>'A Spadefish'!$D$4:$D$36</c:f>
              <c:numCache/>
            </c:numRef>
          </c:val>
          <c:smooth val="0"/>
        </c:ser>
        <c:ser>
          <c:idx val="1"/>
          <c:order val="1"/>
          <c:tx>
            <c:v>Commercial</c:v>
          </c:tx>
          <c:spPr>
            <a:ln cmpd="sng">
              <a:solidFill>
                <a:srgbClr val="C0504D"/>
              </a:solidFill>
            </a:ln>
          </c:spPr>
          <c:marker>
            <c:symbol val="none"/>
          </c:marker>
          <c:cat>
            <c:strRef>
              <c:f>'A Spadefish'!$B$4:$B$36</c:f>
            </c:strRef>
          </c:cat>
          <c:val>
            <c:numRef>
              <c:f>'A Spadefish'!$E$4:$E$36</c:f>
              <c:numCache/>
            </c:numRef>
          </c:val>
          <c:smooth val="0"/>
        </c:ser>
        <c:axId val="1561483938"/>
        <c:axId val="632033711"/>
      </c:lineChart>
      <c:catAx>
        <c:axId val="1561483938"/>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632033711"/>
      </c:catAx>
      <c:valAx>
        <c:axId val="632033711"/>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1561483938"/>
      </c:valAx>
    </c:plotArea>
    <c:legend>
      <c:legendPos val="r"/>
      <c:overlay val="0"/>
      <c:txPr>
        <a:bodyPr/>
        <a:lstStyle/>
        <a:p>
          <a:pPr lvl="0">
            <a:defRPr b="0">
              <a:solidFill>
                <a:srgbClr val="1A1A1A"/>
              </a:solidFill>
              <a:latin typeface="+mn-lt"/>
            </a:defRPr>
          </a:pPr>
        </a:p>
      </c:txPr>
    </c:legend>
    <c:plotVisOnly val="1"/>
  </c:chart>
</c:chartSpace>
</file>

<file path=xl/charts/chart20.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Yellowedge Grouper</a:t>
            </a:r>
          </a:p>
        </c:rich>
      </c:tx>
      <c:overlay val="0"/>
    </c:title>
    <c:plotArea>
      <c:layout/>
      <c:lineChart>
        <c:ser>
          <c:idx val="0"/>
          <c:order val="0"/>
          <c:tx>
            <c:v>Total</c:v>
          </c:tx>
          <c:spPr>
            <a:ln cmpd="sng">
              <a:solidFill>
                <a:srgbClr val="4F81BD"/>
              </a:solidFill>
            </a:ln>
          </c:spPr>
          <c:marker>
            <c:symbol val="none"/>
          </c:marker>
          <c:cat>
            <c:strRef>
              <c:f>'Deepwater Complex'!$A$5:$A$37</c:f>
            </c:strRef>
          </c:cat>
          <c:val>
            <c:numRef>
              <c:f>'Deepwater Complex'!$C$5:$C$37</c:f>
              <c:numCache/>
            </c:numRef>
          </c:val>
          <c:smooth val="0"/>
        </c:ser>
        <c:ser>
          <c:idx val="1"/>
          <c:order val="1"/>
          <c:tx>
            <c:v>ABC/ACL</c:v>
          </c:tx>
          <c:spPr>
            <a:ln cmpd="sng" w="38100">
              <a:solidFill>
                <a:srgbClr val="C0504D"/>
              </a:solidFill>
            </a:ln>
          </c:spPr>
          <c:marker>
            <c:symbol val="none"/>
          </c:marker>
          <c:cat>
            <c:strRef>
              <c:f>'Deepwater Complex'!$A$5:$A$37</c:f>
            </c:strRef>
          </c:cat>
          <c:val>
            <c:numRef>
              <c:f>'Deepwater Complex'!$J$5:$J$37</c:f>
              <c:numCache/>
            </c:numRef>
          </c:val>
          <c:smooth val="0"/>
        </c:ser>
        <c:axId val="1830574150"/>
        <c:axId val="1974002355"/>
      </c:lineChart>
      <c:catAx>
        <c:axId val="1830574150"/>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out"/>
        <c:minorTickMark val="none"/>
        <c:spPr/>
        <c:txPr>
          <a:bodyPr/>
          <a:lstStyle/>
          <a:p>
            <a:pPr lvl="0">
              <a:defRPr b="0">
                <a:solidFill>
                  <a:srgbClr val="000000"/>
                </a:solidFill>
                <a:latin typeface="+mn-lt"/>
              </a:defRPr>
            </a:pPr>
          </a:p>
        </c:txPr>
        <c:crossAx val="1974002355"/>
      </c:catAx>
      <c:valAx>
        <c:axId val="1974002355"/>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1830574150"/>
      </c:valAx>
    </c:plotArea>
    <c:legend>
      <c:legendPos val="b"/>
      <c:overlay val="0"/>
      <c:txPr>
        <a:bodyPr/>
        <a:lstStyle/>
        <a:p>
          <a:pPr lvl="0">
            <a:defRPr b="0">
              <a:solidFill>
                <a:srgbClr val="1A1A1A"/>
              </a:solidFill>
              <a:latin typeface="+mn-lt"/>
            </a:defRPr>
          </a:pPr>
        </a:p>
      </c:txPr>
    </c:legend>
    <c:plotVisOnly val="1"/>
  </c:chart>
</c:chartSpace>
</file>

<file path=xl/charts/chart2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Misty Grouper</a:t>
            </a:r>
          </a:p>
        </c:rich>
      </c:tx>
      <c:overlay val="0"/>
    </c:title>
    <c:plotArea>
      <c:layout/>
      <c:lineChart>
        <c:ser>
          <c:idx val="0"/>
          <c:order val="0"/>
          <c:tx>
            <c:v>Total</c:v>
          </c:tx>
          <c:spPr>
            <a:ln cmpd="sng">
              <a:solidFill>
                <a:srgbClr val="4F81BD"/>
              </a:solidFill>
            </a:ln>
          </c:spPr>
          <c:marker>
            <c:symbol val="none"/>
          </c:marker>
          <c:cat>
            <c:strRef>
              <c:f>'Deepwater Complex'!$A$5:$A$37</c:f>
            </c:strRef>
          </c:cat>
          <c:val>
            <c:numRef>
              <c:f>'Deepwater Complex'!$D$5:$D$37</c:f>
              <c:numCache/>
            </c:numRef>
          </c:val>
          <c:smooth val="0"/>
        </c:ser>
        <c:ser>
          <c:idx val="1"/>
          <c:order val="1"/>
          <c:tx>
            <c:v>ABC/ACL</c:v>
          </c:tx>
          <c:spPr>
            <a:ln cmpd="sng" w="38100">
              <a:solidFill>
                <a:srgbClr val="C0504D"/>
              </a:solidFill>
            </a:ln>
          </c:spPr>
          <c:marker>
            <c:symbol val="none"/>
          </c:marker>
          <c:cat>
            <c:strRef>
              <c:f>'Deepwater Complex'!$A$5:$A$37</c:f>
            </c:strRef>
          </c:cat>
          <c:val>
            <c:numRef>
              <c:f>'Deepwater Complex'!$K$5:$K$37</c:f>
              <c:numCache/>
            </c:numRef>
          </c:val>
          <c:smooth val="0"/>
        </c:ser>
        <c:axId val="1081678021"/>
        <c:axId val="1537096335"/>
      </c:lineChart>
      <c:catAx>
        <c:axId val="1081678021"/>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out"/>
        <c:minorTickMark val="none"/>
        <c:spPr/>
        <c:txPr>
          <a:bodyPr/>
          <a:lstStyle/>
          <a:p>
            <a:pPr lvl="0">
              <a:defRPr b="0">
                <a:solidFill>
                  <a:srgbClr val="000000"/>
                </a:solidFill>
                <a:latin typeface="+mn-lt"/>
              </a:defRPr>
            </a:pPr>
          </a:p>
        </c:txPr>
        <c:crossAx val="1537096335"/>
      </c:catAx>
      <c:valAx>
        <c:axId val="1537096335"/>
        <c:scaling>
          <c:orientation val="minMax"/>
          <c:max val="4500.0"/>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1081678021"/>
      </c:valAx>
    </c:plotArea>
    <c:legend>
      <c:legendPos val="b"/>
      <c:overlay val="0"/>
      <c:txPr>
        <a:bodyPr/>
        <a:lstStyle/>
        <a:p>
          <a:pPr lvl="0">
            <a:defRPr b="0">
              <a:solidFill>
                <a:srgbClr val="1A1A1A"/>
              </a:solidFill>
              <a:latin typeface="+mn-lt"/>
            </a:defRPr>
          </a:pPr>
        </a:p>
      </c:txPr>
    </c:legend>
    <c:plotVisOnly val="1"/>
  </c:chart>
</c:chartSpace>
</file>

<file path=xl/charts/chart2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Queen Snapper</a:t>
            </a:r>
          </a:p>
        </c:rich>
      </c:tx>
      <c:overlay val="0"/>
    </c:title>
    <c:plotArea>
      <c:layout/>
      <c:lineChart>
        <c:ser>
          <c:idx val="0"/>
          <c:order val="0"/>
          <c:tx>
            <c:v>Total</c:v>
          </c:tx>
          <c:spPr>
            <a:ln cmpd="sng">
              <a:solidFill>
                <a:srgbClr val="4F81BD"/>
              </a:solidFill>
            </a:ln>
          </c:spPr>
          <c:marker>
            <c:symbol val="none"/>
          </c:marker>
          <c:cat>
            <c:strRef>
              <c:f>'Deepwater Complex'!$A$5:$A$37</c:f>
            </c:strRef>
          </c:cat>
          <c:val>
            <c:numRef>
              <c:f>'Deepwater Complex'!$E$5:$E$37</c:f>
              <c:numCache/>
            </c:numRef>
          </c:val>
          <c:smooth val="0"/>
        </c:ser>
        <c:ser>
          <c:idx val="1"/>
          <c:order val="1"/>
          <c:tx>
            <c:v>ABC/ACL</c:v>
          </c:tx>
          <c:spPr>
            <a:ln cmpd="sng" w="38100">
              <a:solidFill>
                <a:srgbClr val="C0504D"/>
              </a:solidFill>
            </a:ln>
          </c:spPr>
          <c:marker>
            <c:symbol val="none"/>
          </c:marker>
          <c:cat>
            <c:strRef>
              <c:f>'Deepwater Complex'!$A$5:$A$37</c:f>
            </c:strRef>
          </c:cat>
          <c:val>
            <c:numRef>
              <c:f>'Deepwater Complex'!$L$5:$L$37</c:f>
              <c:numCache/>
            </c:numRef>
          </c:val>
          <c:smooth val="0"/>
        </c:ser>
        <c:axId val="749817093"/>
        <c:axId val="213946186"/>
      </c:lineChart>
      <c:catAx>
        <c:axId val="749817093"/>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out"/>
        <c:minorTickMark val="none"/>
        <c:spPr/>
        <c:txPr>
          <a:bodyPr/>
          <a:lstStyle/>
          <a:p>
            <a:pPr lvl="0">
              <a:defRPr b="0">
                <a:solidFill>
                  <a:srgbClr val="000000"/>
                </a:solidFill>
                <a:latin typeface="+mn-lt"/>
              </a:defRPr>
            </a:pPr>
          </a:p>
        </c:txPr>
        <c:crossAx val="213946186"/>
      </c:catAx>
      <c:valAx>
        <c:axId val="213946186"/>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749817093"/>
      </c:valAx>
    </c:plotArea>
    <c:legend>
      <c:legendPos val="b"/>
      <c:overlay val="0"/>
      <c:txPr>
        <a:bodyPr/>
        <a:lstStyle/>
        <a:p>
          <a:pPr lvl="0">
            <a:defRPr b="0">
              <a:solidFill>
                <a:srgbClr val="1A1A1A"/>
              </a:solidFill>
              <a:latin typeface="+mn-lt"/>
            </a:defRPr>
          </a:pPr>
        </a:p>
      </c:txPr>
    </c:legend>
    <c:plotVisOnly val="1"/>
  </c:chart>
</c:chartSpace>
</file>

<file path=xl/charts/chart2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Sand Tilefish</a:t>
            </a:r>
          </a:p>
        </c:rich>
      </c:tx>
      <c:overlay val="0"/>
    </c:title>
    <c:plotArea>
      <c:layout/>
      <c:lineChart>
        <c:ser>
          <c:idx val="0"/>
          <c:order val="0"/>
          <c:tx>
            <c:v>Total</c:v>
          </c:tx>
          <c:spPr>
            <a:ln cmpd="sng">
              <a:solidFill>
                <a:srgbClr val="4F81BD"/>
              </a:solidFill>
            </a:ln>
          </c:spPr>
          <c:marker>
            <c:symbol val="none"/>
          </c:marker>
          <c:cat>
            <c:strRef>
              <c:f>'Deepwater Complex'!$A$5:$A$37</c:f>
            </c:strRef>
          </c:cat>
          <c:val>
            <c:numRef>
              <c:f>'Deepwater Complex'!$F$5:$F$37</c:f>
              <c:numCache/>
            </c:numRef>
          </c:val>
          <c:smooth val="0"/>
        </c:ser>
        <c:ser>
          <c:idx val="1"/>
          <c:order val="1"/>
          <c:tx>
            <c:v>ABC/ACL</c:v>
          </c:tx>
          <c:spPr>
            <a:ln cmpd="sng" w="38100">
              <a:solidFill>
                <a:srgbClr val="C0504D"/>
              </a:solidFill>
            </a:ln>
          </c:spPr>
          <c:marker>
            <c:symbol val="none"/>
          </c:marker>
          <c:cat>
            <c:strRef>
              <c:f>'Deepwater Complex'!$A$5:$A$37</c:f>
            </c:strRef>
          </c:cat>
          <c:val>
            <c:numRef>
              <c:f>'Deepwater Complex'!$M$5:$M$37</c:f>
              <c:numCache/>
            </c:numRef>
          </c:val>
          <c:smooth val="0"/>
        </c:ser>
        <c:axId val="727255582"/>
        <c:axId val="1157624941"/>
      </c:lineChart>
      <c:catAx>
        <c:axId val="727255582"/>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out"/>
        <c:minorTickMark val="none"/>
        <c:spPr/>
        <c:txPr>
          <a:bodyPr/>
          <a:lstStyle/>
          <a:p>
            <a:pPr lvl="0">
              <a:defRPr b="0">
                <a:solidFill>
                  <a:srgbClr val="000000"/>
                </a:solidFill>
                <a:latin typeface="+mn-lt"/>
              </a:defRPr>
            </a:pPr>
          </a:p>
        </c:txPr>
        <c:crossAx val="1157624941"/>
      </c:catAx>
      <c:valAx>
        <c:axId val="1157624941"/>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727255582"/>
      </c:valAx>
    </c:plotArea>
    <c:legend>
      <c:legendPos val="b"/>
      <c:overlay val="0"/>
      <c:txPr>
        <a:bodyPr/>
        <a:lstStyle/>
        <a:p>
          <a:pPr lvl="0">
            <a:defRPr b="0">
              <a:solidFill>
                <a:srgbClr val="1A1A1A"/>
              </a:solidFill>
              <a:latin typeface="+mn-lt"/>
            </a:defRPr>
          </a:pPr>
        </a:p>
      </c:txPr>
    </c:legend>
    <c:plotVisOnly val="1"/>
  </c:chart>
</c:chartSpace>
</file>

<file path=xl/charts/chart24.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Blackfin Snapper</a:t>
            </a:r>
          </a:p>
        </c:rich>
      </c:tx>
      <c:overlay val="0"/>
    </c:title>
    <c:plotArea>
      <c:layout/>
      <c:lineChart>
        <c:ser>
          <c:idx val="0"/>
          <c:order val="0"/>
          <c:tx>
            <c:v>Total</c:v>
          </c:tx>
          <c:spPr>
            <a:ln cmpd="sng">
              <a:solidFill>
                <a:srgbClr val="4F81BD"/>
              </a:solidFill>
            </a:ln>
          </c:spPr>
          <c:marker>
            <c:symbol val="none"/>
          </c:marker>
          <c:cat>
            <c:strRef>
              <c:f>'Deepwater Complex'!$A$5:$A$37</c:f>
            </c:strRef>
          </c:cat>
          <c:val>
            <c:numRef>
              <c:f>'Deepwater Complex'!$G$5:$G$37</c:f>
              <c:numCache/>
            </c:numRef>
          </c:val>
          <c:smooth val="0"/>
        </c:ser>
        <c:ser>
          <c:idx val="1"/>
          <c:order val="1"/>
          <c:tx>
            <c:v>ABC/ACL</c:v>
          </c:tx>
          <c:spPr>
            <a:ln cmpd="sng">
              <a:solidFill>
                <a:srgbClr val="C0504D"/>
              </a:solidFill>
            </a:ln>
          </c:spPr>
          <c:marker>
            <c:symbol val="none"/>
          </c:marker>
          <c:cat>
            <c:strRef>
              <c:f>'Deepwater Complex'!$A$5:$A$37</c:f>
            </c:strRef>
          </c:cat>
          <c:val>
            <c:numRef>
              <c:f>'Deepwater Complex'!$N$5:$N$37</c:f>
              <c:numCache/>
            </c:numRef>
          </c:val>
          <c:smooth val="0"/>
        </c:ser>
        <c:axId val="1131557992"/>
        <c:axId val="45147770"/>
      </c:lineChart>
      <c:catAx>
        <c:axId val="1131557992"/>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out"/>
        <c:minorTickMark val="none"/>
        <c:spPr/>
        <c:txPr>
          <a:bodyPr/>
          <a:lstStyle/>
          <a:p>
            <a:pPr lvl="0">
              <a:defRPr b="0">
                <a:solidFill>
                  <a:srgbClr val="000000"/>
                </a:solidFill>
                <a:latin typeface="+mn-lt"/>
              </a:defRPr>
            </a:pPr>
          </a:p>
        </c:txPr>
        <c:crossAx val="45147770"/>
      </c:catAx>
      <c:valAx>
        <c:axId val="45147770"/>
        <c:scaling>
          <c:orientation val="minMax"/>
          <c:max val="35000.0"/>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1131557992"/>
      </c:valAx>
    </c:plotArea>
    <c:legend>
      <c:legendPos val="b"/>
      <c:overlay val="0"/>
      <c:txPr>
        <a:bodyPr/>
        <a:lstStyle/>
        <a:p>
          <a:pPr lvl="0">
            <a:defRPr b="0">
              <a:solidFill>
                <a:srgbClr val="1A1A1A"/>
              </a:solidFill>
              <a:latin typeface="+mn-lt"/>
            </a:defRPr>
          </a:pPr>
        </a:p>
      </c:txPr>
    </c:legend>
    <c:plotVisOnly val="1"/>
  </c:chart>
</c:chartSpace>
</file>

<file path=xl/charts/chart25.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Misty Grouper</a:t>
            </a:r>
          </a:p>
        </c:rich>
      </c:tx>
      <c:overlay val="0"/>
    </c:title>
    <c:plotArea>
      <c:layout/>
      <c:lineChart>
        <c:ser>
          <c:idx val="0"/>
          <c:order val="0"/>
          <c:tx>
            <c:v>Total</c:v>
          </c:tx>
          <c:spPr>
            <a:ln cmpd="sng">
              <a:solidFill>
                <a:srgbClr val="4F81BD"/>
              </a:solidFill>
            </a:ln>
          </c:spPr>
          <c:marker>
            <c:symbol val="none"/>
          </c:marker>
          <c:cat>
            <c:strRef>
              <c:f>'Deepwater Complex'!$A$5:$A$37</c:f>
            </c:strRef>
          </c:cat>
          <c:val>
            <c:numRef>
              <c:f>'Deepwater Complex'!$D$5:$D$37</c:f>
              <c:numCache/>
            </c:numRef>
          </c:val>
          <c:smooth val="0"/>
        </c:ser>
        <c:ser>
          <c:idx val="1"/>
          <c:order val="1"/>
          <c:tx>
            <c:v>ABC/ACL</c:v>
          </c:tx>
          <c:spPr>
            <a:ln cmpd="sng" w="38100">
              <a:solidFill>
                <a:srgbClr val="C0504D"/>
              </a:solidFill>
            </a:ln>
          </c:spPr>
          <c:marker>
            <c:symbol val="none"/>
          </c:marker>
          <c:cat>
            <c:strRef>
              <c:f>'Deepwater Complex'!$A$5:$A$37</c:f>
            </c:strRef>
          </c:cat>
          <c:val>
            <c:numRef>
              <c:f>'Deepwater Complex'!$K$5:$K$37</c:f>
              <c:numCache/>
            </c:numRef>
          </c:val>
          <c:smooth val="0"/>
        </c:ser>
        <c:axId val="651917737"/>
        <c:axId val="829991484"/>
      </c:lineChart>
      <c:catAx>
        <c:axId val="651917737"/>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out"/>
        <c:minorTickMark val="none"/>
        <c:spPr/>
        <c:txPr>
          <a:bodyPr/>
          <a:lstStyle/>
          <a:p>
            <a:pPr lvl="0">
              <a:defRPr b="0">
                <a:solidFill>
                  <a:srgbClr val="000000"/>
                </a:solidFill>
                <a:latin typeface="+mn-lt"/>
              </a:defRPr>
            </a:pPr>
          </a:p>
        </c:txPr>
        <c:crossAx val="829991484"/>
      </c:catAx>
      <c:valAx>
        <c:axId val="829991484"/>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651917737"/>
      </c:valAx>
    </c:plotArea>
    <c:legend>
      <c:legendPos val="b"/>
      <c:overlay val="0"/>
      <c:txPr>
        <a:bodyPr/>
        <a:lstStyle/>
        <a:p>
          <a:pPr lvl="0">
            <a:defRPr b="0">
              <a:solidFill>
                <a:srgbClr val="1A1A1A"/>
              </a:solidFill>
              <a:latin typeface="+mn-lt"/>
            </a:defRPr>
          </a:pPr>
        </a:p>
      </c:txPr>
    </c:legend>
    <c:plotVisOnly val="1"/>
  </c:chart>
</c:chartSpace>
</file>

<file path=xl/charts/chart26.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lineChart>
        <c:ser>
          <c:idx val="0"/>
          <c:order val="0"/>
          <c:tx>
            <c:v>Almaco Jack</c:v>
          </c:tx>
          <c:spPr>
            <a:ln cmpd="sng">
              <a:solidFill>
                <a:srgbClr val="4F81BD"/>
              </a:solidFill>
            </a:ln>
          </c:spPr>
          <c:marker>
            <c:symbol val="none"/>
          </c:marker>
          <c:cat>
            <c:strRef>
              <c:f>'Jacks Complex'!$A$9:$A$36</c:f>
            </c:strRef>
          </c:cat>
          <c:val>
            <c:numRef>
              <c:f>'Jacks Complex'!$B$9:$B$36</c:f>
              <c:numCache/>
            </c:numRef>
          </c:val>
          <c:smooth val="0"/>
        </c:ser>
        <c:ser>
          <c:idx val="1"/>
          <c:order val="1"/>
          <c:tx>
            <c:v>Banded Rudderfish</c:v>
          </c:tx>
          <c:spPr>
            <a:ln cmpd="sng">
              <a:solidFill>
                <a:srgbClr val="C0504D"/>
              </a:solidFill>
            </a:ln>
          </c:spPr>
          <c:marker>
            <c:symbol val="none"/>
          </c:marker>
          <c:cat>
            <c:strRef>
              <c:f>'Jacks Complex'!$A$9:$A$36</c:f>
            </c:strRef>
          </c:cat>
          <c:val>
            <c:numRef>
              <c:f>'Jacks Complex'!$C$9:$C$36</c:f>
              <c:numCache/>
            </c:numRef>
          </c:val>
          <c:smooth val="0"/>
        </c:ser>
        <c:ser>
          <c:idx val="2"/>
          <c:order val="2"/>
          <c:tx>
            <c:v>Lesser Amberjack</c:v>
          </c:tx>
          <c:spPr>
            <a:ln cmpd="sng">
              <a:solidFill>
                <a:srgbClr val="9BBB59"/>
              </a:solidFill>
            </a:ln>
          </c:spPr>
          <c:marker>
            <c:symbol val="none"/>
          </c:marker>
          <c:cat>
            <c:strRef>
              <c:f>'Jacks Complex'!$A$9:$A$36</c:f>
            </c:strRef>
          </c:cat>
          <c:val>
            <c:numRef>
              <c:f>'Jacks Complex'!$D$9:$D$36</c:f>
              <c:numCache/>
            </c:numRef>
          </c:val>
          <c:smooth val="0"/>
        </c:ser>
        <c:ser>
          <c:idx val="3"/>
          <c:order val="3"/>
          <c:tx>
            <c:v>Total</c:v>
          </c:tx>
          <c:spPr>
            <a:ln cmpd="sng">
              <a:solidFill>
                <a:srgbClr val="8064A2"/>
              </a:solidFill>
            </a:ln>
          </c:spPr>
          <c:marker>
            <c:symbol val="none"/>
          </c:marker>
          <c:cat>
            <c:strRef>
              <c:f>'Jacks Complex'!$A$9:$A$36</c:f>
            </c:strRef>
          </c:cat>
          <c:val>
            <c:numRef>
              <c:f>'Jacks Complex'!$E$9:$E$36</c:f>
              <c:numCache/>
            </c:numRef>
          </c:val>
          <c:smooth val="0"/>
        </c:ser>
        <c:ser>
          <c:idx val="4"/>
          <c:order val="4"/>
          <c:tx>
            <c:v>ABC/ACL</c:v>
          </c:tx>
          <c:spPr>
            <a:ln cmpd="sng" w="38100">
              <a:solidFill>
                <a:srgbClr val="4BACC6"/>
              </a:solidFill>
            </a:ln>
          </c:spPr>
          <c:marker>
            <c:symbol val="none"/>
          </c:marker>
          <c:cat>
            <c:strRef>
              <c:f>'Jacks Complex'!$A$9:$A$36</c:f>
            </c:strRef>
          </c:cat>
          <c:val>
            <c:numRef>
              <c:f>'Jacks Complex'!$I$9:$I$36</c:f>
              <c:numCache/>
            </c:numRef>
          </c:val>
          <c:smooth val="0"/>
        </c:ser>
        <c:axId val="1886393347"/>
        <c:axId val="866510183"/>
      </c:lineChart>
      <c:catAx>
        <c:axId val="1886393347"/>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866510183"/>
      </c:catAx>
      <c:valAx>
        <c:axId val="866510183"/>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1886393347"/>
      </c:valAx>
    </c:plotArea>
    <c:legend>
      <c:legendPos val="r"/>
      <c:overlay val="0"/>
      <c:txPr>
        <a:bodyPr/>
        <a:lstStyle/>
        <a:p>
          <a:pPr lvl="0">
            <a:defRPr b="0">
              <a:solidFill>
                <a:srgbClr val="1A1A1A"/>
              </a:solidFill>
              <a:latin typeface="+mn-lt"/>
            </a:defRPr>
          </a:pPr>
        </a:p>
      </c:txPr>
    </c:legend>
    <c:plotVisOnly val="1"/>
  </c:chart>
</c:chartSpace>
</file>

<file path=xl/charts/chart27.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Almaco Jack</a:t>
            </a:r>
          </a:p>
        </c:rich>
      </c:tx>
      <c:overlay val="0"/>
    </c:title>
    <c:plotArea>
      <c:layout/>
      <c:lineChart>
        <c:ser>
          <c:idx val="0"/>
          <c:order val="0"/>
          <c:tx>
            <c:v>Rec</c:v>
          </c:tx>
          <c:spPr>
            <a:ln cmpd="sng">
              <a:solidFill>
                <a:srgbClr val="C0504D"/>
              </a:solidFill>
            </a:ln>
          </c:spPr>
          <c:marker>
            <c:symbol val="circle"/>
            <c:size val="7"/>
            <c:spPr>
              <a:solidFill>
                <a:srgbClr val="C0504D"/>
              </a:solidFill>
              <a:ln cmpd="sng">
                <a:solidFill>
                  <a:srgbClr val="C0504D"/>
                </a:solidFill>
              </a:ln>
            </c:spPr>
          </c:marker>
          <c:cat>
            <c:strRef>
              <c:f>'Jacks Complex'!$K$9:$K$36</c:f>
            </c:strRef>
          </c:cat>
          <c:val>
            <c:numRef>
              <c:f>'Jacks Complex'!$Q$9:$Q$36</c:f>
              <c:numCache/>
            </c:numRef>
          </c:val>
          <c:smooth val="0"/>
        </c:ser>
        <c:ser>
          <c:idx val="1"/>
          <c:order val="1"/>
          <c:tx>
            <c:v>Commercial</c:v>
          </c:tx>
          <c:spPr>
            <a:ln cmpd="sng">
              <a:solidFill>
                <a:srgbClr val="9BBB59"/>
              </a:solidFill>
            </a:ln>
          </c:spPr>
          <c:marker>
            <c:symbol val="circle"/>
            <c:size val="7"/>
            <c:spPr>
              <a:solidFill>
                <a:srgbClr val="9BBB59"/>
              </a:solidFill>
              <a:ln cmpd="sng">
                <a:solidFill>
                  <a:srgbClr val="9BBB59"/>
                </a:solidFill>
              </a:ln>
            </c:spPr>
          </c:marker>
          <c:cat>
            <c:strRef>
              <c:f>'Jacks Complex'!$K$9:$K$36</c:f>
            </c:strRef>
          </c:cat>
          <c:val>
            <c:numRef>
              <c:f>'Jacks Complex'!$L$9:$L$36</c:f>
              <c:numCache/>
            </c:numRef>
          </c:val>
          <c:smooth val="0"/>
        </c:ser>
        <c:axId val="2090728457"/>
        <c:axId val="221829497"/>
      </c:lineChart>
      <c:catAx>
        <c:axId val="2090728457"/>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out"/>
        <c:minorTickMark val="none"/>
        <c:spPr/>
        <c:txPr>
          <a:bodyPr rot="-2700000"/>
          <a:lstStyle/>
          <a:p>
            <a:pPr lvl="0">
              <a:defRPr b="1" i="0">
                <a:solidFill>
                  <a:srgbClr val="000000"/>
                </a:solidFill>
                <a:latin typeface="+mn-lt"/>
              </a:defRPr>
            </a:pPr>
          </a:p>
        </c:txPr>
        <c:crossAx val="221829497"/>
      </c:catAx>
      <c:valAx>
        <c:axId val="221829497"/>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2090728457"/>
      </c:valAx>
    </c:plotArea>
    <c:legend>
      <c:legendPos val="b"/>
      <c:overlay val="0"/>
      <c:txPr>
        <a:bodyPr/>
        <a:lstStyle/>
        <a:p>
          <a:pPr lvl="0">
            <a:defRPr b="0">
              <a:solidFill>
                <a:srgbClr val="1A1A1A"/>
              </a:solidFill>
              <a:latin typeface="+mn-lt"/>
            </a:defRPr>
          </a:pPr>
        </a:p>
      </c:txPr>
    </c:legend>
    <c:plotVisOnly val="1"/>
  </c:chart>
</c:chartSpace>
</file>

<file path=xl/charts/chart28.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Banded Rudderfish</a:t>
            </a:r>
          </a:p>
        </c:rich>
      </c:tx>
      <c:overlay val="0"/>
    </c:title>
    <c:plotArea>
      <c:layout/>
      <c:lineChart>
        <c:ser>
          <c:idx val="0"/>
          <c:order val="0"/>
          <c:tx>
            <c:v>Rec</c:v>
          </c:tx>
          <c:spPr>
            <a:ln cmpd="sng">
              <a:solidFill>
                <a:srgbClr val="C0504D"/>
              </a:solidFill>
            </a:ln>
          </c:spPr>
          <c:marker>
            <c:symbol val="circle"/>
            <c:size val="7"/>
            <c:spPr>
              <a:solidFill>
                <a:srgbClr val="C0504D"/>
              </a:solidFill>
              <a:ln cmpd="sng">
                <a:solidFill>
                  <a:srgbClr val="C0504D"/>
                </a:solidFill>
              </a:ln>
            </c:spPr>
          </c:marker>
          <c:cat>
            <c:strRef>
              <c:f>'Jacks Complex'!$K$9:$K$36</c:f>
            </c:strRef>
          </c:cat>
          <c:val>
            <c:numRef>
              <c:f>'Jacks Complex'!$R$9:$R$36</c:f>
              <c:numCache/>
            </c:numRef>
          </c:val>
          <c:smooth val="0"/>
        </c:ser>
        <c:ser>
          <c:idx val="1"/>
          <c:order val="1"/>
          <c:tx>
            <c:v>Commercial</c:v>
          </c:tx>
          <c:spPr>
            <a:ln cmpd="sng">
              <a:solidFill>
                <a:srgbClr val="9BBB59"/>
              </a:solidFill>
            </a:ln>
          </c:spPr>
          <c:marker>
            <c:symbol val="circle"/>
            <c:size val="7"/>
            <c:spPr>
              <a:solidFill>
                <a:srgbClr val="9BBB59"/>
              </a:solidFill>
              <a:ln cmpd="sng">
                <a:solidFill>
                  <a:srgbClr val="9BBB59"/>
                </a:solidFill>
              </a:ln>
            </c:spPr>
          </c:marker>
          <c:cat>
            <c:strRef>
              <c:f>'Jacks Complex'!$K$9:$K$36</c:f>
            </c:strRef>
          </c:cat>
          <c:val>
            <c:numRef>
              <c:f>'Jacks Complex'!$M$9:$M$36</c:f>
              <c:numCache/>
            </c:numRef>
          </c:val>
          <c:smooth val="0"/>
        </c:ser>
        <c:axId val="1453416281"/>
        <c:axId val="846204550"/>
      </c:lineChart>
      <c:catAx>
        <c:axId val="1453416281"/>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out"/>
        <c:minorTickMark val="none"/>
        <c:spPr/>
        <c:txPr>
          <a:bodyPr rot="-2700000"/>
          <a:lstStyle/>
          <a:p>
            <a:pPr lvl="0">
              <a:defRPr b="1" i="0">
                <a:solidFill>
                  <a:srgbClr val="000000"/>
                </a:solidFill>
                <a:latin typeface="+mn-lt"/>
              </a:defRPr>
            </a:pPr>
          </a:p>
        </c:txPr>
        <c:crossAx val="846204550"/>
      </c:catAx>
      <c:valAx>
        <c:axId val="846204550"/>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1453416281"/>
      </c:valAx>
    </c:plotArea>
    <c:legend>
      <c:legendPos val="b"/>
      <c:overlay val="0"/>
      <c:txPr>
        <a:bodyPr/>
        <a:lstStyle/>
        <a:p>
          <a:pPr lvl="0">
            <a:defRPr b="0">
              <a:solidFill>
                <a:srgbClr val="1A1A1A"/>
              </a:solidFill>
              <a:latin typeface="+mn-lt"/>
            </a:defRPr>
          </a:pPr>
        </a:p>
      </c:txPr>
    </c:legend>
    <c:plotVisOnly val="1"/>
  </c:chart>
</c:chartSpace>
</file>

<file path=xl/charts/chart29.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Lesser Amberjack</a:t>
            </a:r>
          </a:p>
        </c:rich>
      </c:tx>
      <c:overlay val="0"/>
    </c:title>
    <c:plotArea>
      <c:layout/>
      <c:lineChart>
        <c:ser>
          <c:idx val="0"/>
          <c:order val="0"/>
          <c:tx>
            <c:v>Rec</c:v>
          </c:tx>
          <c:spPr>
            <a:ln cmpd="sng">
              <a:solidFill>
                <a:srgbClr val="C0504D"/>
              </a:solidFill>
            </a:ln>
          </c:spPr>
          <c:marker>
            <c:symbol val="circle"/>
            <c:size val="7"/>
            <c:spPr>
              <a:solidFill>
                <a:srgbClr val="C0504D"/>
              </a:solidFill>
              <a:ln cmpd="sng">
                <a:solidFill>
                  <a:srgbClr val="C0504D"/>
                </a:solidFill>
              </a:ln>
            </c:spPr>
          </c:marker>
          <c:cat>
            <c:strRef>
              <c:f>'Jacks Complex'!$K$9:$K$36</c:f>
            </c:strRef>
          </c:cat>
          <c:val>
            <c:numRef>
              <c:f>'Jacks Complex'!$S$9:$S$36</c:f>
              <c:numCache/>
            </c:numRef>
          </c:val>
          <c:smooth val="0"/>
        </c:ser>
        <c:ser>
          <c:idx val="1"/>
          <c:order val="1"/>
          <c:tx>
            <c:v>Commercial</c:v>
          </c:tx>
          <c:spPr>
            <a:ln cmpd="sng">
              <a:solidFill>
                <a:srgbClr val="9BBB59"/>
              </a:solidFill>
            </a:ln>
          </c:spPr>
          <c:marker>
            <c:symbol val="circle"/>
            <c:size val="7"/>
            <c:spPr>
              <a:solidFill>
                <a:srgbClr val="9BBB59"/>
              </a:solidFill>
              <a:ln cmpd="sng">
                <a:solidFill>
                  <a:srgbClr val="9BBB59"/>
                </a:solidFill>
              </a:ln>
            </c:spPr>
          </c:marker>
          <c:cat>
            <c:strRef>
              <c:f>'Jacks Complex'!$K$9:$K$36</c:f>
            </c:strRef>
          </c:cat>
          <c:val>
            <c:numRef>
              <c:f>'Jacks Complex'!$N$9:$N$36</c:f>
              <c:numCache/>
            </c:numRef>
          </c:val>
          <c:smooth val="0"/>
        </c:ser>
        <c:axId val="995560899"/>
        <c:axId val="891431505"/>
      </c:lineChart>
      <c:catAx>
        <c:axId val="995560899"/>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out"/>
        <c:minorTickMark val="none"/>
        <c:spPr/>
        <c:txPr>
          <a:bodyPr rot="-2700000"/>
          <a:lstStyle/>
          <a:p>
            <a:pPr lvl="0">
              <a:defRPr b="1" i="0">
                <a:solidFill>
                  <a:srgbClr val="000000"/>
                </a:solidFill>
                <a:latin typeface="+mn-lt"/>
              </a:defRPr>
            </a:pPr>
          </a:p>
        </c:txPr>
        <c:crossAx val="891431505"/>
      </c:catAx>
      <c:valAx>
        <c:axId val="891431505"/>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995560899"/>
      </c:valAx>
    </c:plotArea>
    <c:legend>
      <c:legendPos val="b"/>
      <c:overlay val="0"/>
      <c:txPr>
        <a:bodyPr/>
        <a:lstStyle/>
        <a:p>
          <a:pPr lvl="0">
            <a:defRPr b="0">
              <a:solidFill>
                <a:srgbClr val="1A1A1A"/>
              </a:solidFill>
              <a:latin typeface="+mn-lt"/>
            </a:defRPr>
          </a:pPr>
        </a:p>
      </c:txPr>
    </c:legend>
    <c:plotVisOnly val="1"/>
  </c:chart>
</c:chartSpace>
</file>

<file path=xl/charts/chart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lineChart>
        <c:ser>
          <c:idx val="0"/>
          <c:order val="0"/>
          <c:tx>
            <c:v>Total</c:v>
          </c:tx>
          <c:spPr>
            <a:ln cmpd="sng">
              <a:solidFill>
                <a:srgbClr val="4F81BD"/>
              </a:solidFill>
            </a:ln>
          </c:spPr>
          <c:marker>
            <c:symbol val="none"/>
          </c:marker>
          <c:cat>
            <c:strRef>
              <c:f>'Bar Jack'!$B$4:$B$36</c:f>
            </c:strRef>
          </c:cat>
          <c:val>
            <c:numRef>
              <c:f>'Bar Jack'!$C$4:$C$36</c:f>
              <c:numCache/>
            </c:numRef>
          </c:val>
          <c:smooth val="0"/>
        </c:ser>
        <c:ser>
          <c:idx val="1"/>
          <c:order val="1"/>
          <c:tx>
            <c:v>ABC/ACL</c:v>
          </c:tx>
          <c:spPr>
            <a:ln cmpd="sng">
              <a:solidFill>
                <a:srgbClr val="C0504D"/>
              </a:solidFill>
            </a:ln>
          </c:spPr>
          <c:marker>
            <c:symbol val="none"/>
          </c:marker>
          <c:cat>
            <c:strRef>
              <c:f>'Bar Jack'!$B$4:$B$36</c:f>
            </c:strRef>
          </c:cat>
          <c:val>
            <c:numRef>
              <c:f>'Bar Jack'!$F$4:$F$36</c:f>
              <c:numCache/>
            </c:numRef>
          </c:val>
          <c:smooth val="0"/>
        </c:ser>
        <c:axId val="396750225"/>
        <c:axId val="1839789572"/>
      </c:lineChart>
      <c:catAx>
        <c:axId val="396750225"/>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1839789572"/>
      </c:catAx>
      <c:valAx>
        <c:axId val="1839789572"/>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396750225"/>
      </c:valAx>
    </c:plotArea>
    <c:legend>
      <c:legendPos val="r"/>
      <c:overlay val="0"/>
      <c:txPr>
        <a:bodyPr/>
        <a:lstStyle/>
        <a:p>
          <a:pPr lvl="0">
            <a:defRPr b="0">
              <a:solidFill>
                <a:srgbClr val="1A1A1A"/>
              </a:solidFill>
              <a:latin typeface="+mn-lt"/>
            </a:defRPr>
          </a:pPr>
        </a:p>
      </c:txPr>
    </c:legend>
    <c:plotVisOnly val="1"/>
  </c:chart>
</c:chartSpace>
</file>

<file path=xl/charts/chart30.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Almaco Jack</a:t>
            </a:r>
          </a:p>
        </c:rich>
      </c:tx>
      <c:overlay val="0"/>
    </c:title>
    <c:plotArea>
      <c:layout/>
      <c:lineChart>
        <c:ser>
          <c:idx val="0"/>
          <c:order val="0"/>
          <c:tx>
            <c:v>Total</c:v>
          </c:tx>
          <c:spPr>
            <a:ln cmpd="sng">
              <a:solidFill>
                <a:srgbClr val="4F81BD"/>
              </a:solidFill>
            </a:ln>
          </c:spPr>
          <c:marker>
            <c:symbol val="none"/>
          </c:marker>
          <c:cat>
            <c:strRef>
              <c:f>'Jacks Complex'!$A$8:$A$37</c:f>
            </c:strRef>
          </c:cat>
          <c:val>
            <c:numRef>
              <c:f>'Jacks Complex'!$B$8:$B$37</c:f>
              <c:numCache/>
            </c:numRef>
          </c:val>
          <c:smooth val="0"/>
        </c:ser>
        <c:ser>
          <c:idx val="1"/>
          <c:order val="1"/>
          <c:tx>
            <c:v>ABC/ACL</c:v>
          </c:tx>
          <c:spPr>
            <a:ln cmpd="sng" w="38100">
              <a:solidFill>
                <a:srgbClr val="C0504D"/>
              </a:solidFill>
            </a:ln>
          </c:spPr>
          <c:marker>
            <c:symbol val="none"/>
          </c:marker>
          <c:cat>
            <c:strRef>
              <c:f>'Jacks Complex'!$A$8:$A$37</c:f>
            </c:strRef>
          </c:cat>
          <c:val>
            <c:numRef>
              <c:f>'Jacks Complex'!$F$8:$F$37</c:f>
              <c:numCache/>
            </c:numRef>
          </c:val>
          <c:smooth val="0"/>
        </c:ser>
        <c:ser>
          <c:idx val="2"/>
          <c:order val="2"/>
          <c:tx>
            <c:v>Nom CPUE</c:v>
          </c:tx>
          <c:spPr>
            <a:ln cmpd="sng">
              <a:solidFill>
                <a:srgbClr val="00B050"/>
              </a:solidFill>
            </a:ln>
          </c:spPr>
          <c:marker>
            <c:symbol val="circle"/>
            <c:size val="7"/>
            <c:spPr>
              <a:solidFill>
                <a:srgbClr val="00B050"/>
              </a:solidFill>
              <a:ln cmpd="sng">
                <a:solidFill>
                  <a:srgbClr val="00B050"/>
                </a:solidFill>
              </a:ln>
            </c:spPr>
          </c:marker>
          <c:cat>
            <c:strRef>
              <c:f>'Jacks Complex'!$A$8:$A$37</c:f>
            </c:strRef>
          </c:cat>
          <c:val>
            <c:numRef>
              <c:f>'Jacks Complex'!$BT$1:$BT$31</c:f>
              <c:numCache/>
            </c:numRef>
          </c:val>
          <c:smooth val="0"/>
        </c:ser>
        <c:axId val="1203347360"/>
        <c:axId val="635821095"/>
      </c:lineChart>
      <c:catAx>
        <c:axId val="1203347360"/>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out"/>
        <c:minorTickMark val="none"/>
        <c:spPr/>
        <c:txPr>
          <a:bodyPr/>
          <a:lstStyle/>
          <a:p>
            <a:pPr lvl="0">
              <a:defRPr b="0">
                <a:solidFill>
                  <a:srgbClr val="000000"/>
                </a:solidFill>
                <a:latin typeface="+mn-lt"/>
              </a:defRPr>
            </a:pPr>
          </a:p>
        </c:txPr>
        <c:crossAx val="635821095"/>
      </c:catAx>
      <c:valAx>
        <c:axId val="635821095"/>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1203347360"/>
      </c:valAx>
    </c:plotArea>
    <c:legend>
      <c:legendPos val="b"/>
      <c:overlay val="0"/>
      <c:txPr>
        <a:bodyPr/>
        <a:lstStyle/>
        <a:p>
          <a:pPr lvl="0">
            <a:defRPr b="0">
              <a:solidFill>
                <a:srgbClr val="1A1A1A"/>
              </a:solidFill>
              <a:latin typeface="+mn-lt"/>
            </a:defRPr>
          </a:pPr>
        </a:p>
      </c:txPr>
    </c:legend>
    <c:plotVisOnly val="1"/>
  </c:chart>
</c:chartSpace>
</file>

<file path=xl/charts/chart3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Banded Rudderfish</a:t>
            </a:r>
          </a:p>
        </c:rich>
      </c:tx>
      <c:overlay val="0"/>
    </c:title>
    <c:plotArea>
      <c:layout/>
      <c:lineChart>
        <c:ser>
          <c:idx val="0"/>
          <c:order val="0"/>
          <c:tx>
            <c:v>Total</c:v>
          </c:tx>
          <c:spPr>
            <a:ln cmpd="sng">
              <a:solidFill>
                <a:srgbClr val="4F81BD"/>
              </a:solidFill>
            </a:ln>
          </c:spPr>
          <c:marker>
            <c:symbol val="none"/>
          </c:marker>
          <c:cat>
            <c:strRef>
              <c:f>'Jacks Complex'!$A$9:$A$36</c:f>
            </c:strRef>
          </c:cat>
          <c:val>
            <c:numRef>
              <c:f>'Jacks Complex'!$C$9:$C$36</c:f>
              <c:numCache/>
            </c:numRef>
          </c:val>
          <c:smooth val="0"/>
        </c:ser>
        <c:ser>
          <c:idx val="1"/>
          <c:order val="1"/>
          <c:tx>
            <c:v>ABC/ACL</c:v>
          </c:tx>
          <c:spPr>
            <a:ln cmpd="sng" w="38100">
              <a:solidFill>
                <a:srgbClr val="C0504D"/>
              </a:solidFill>
            </a:ln>
          </c:spPr>
          <c:marker>
            <c:symbol val="none"/>
          </c:marker>
          <c:cat>
            <c:strRef>
              <c:f>'Jacks Complex'!$A$9:$A$36</c:f>
            </c:strRef>
          </c:cat>
          <c:val>
            <c:numRef>
              <c:f>'Jacks Complex'!$G$9:$G$36</c:f>
              <c:numCache/>
            </c:numRef>
          </c:val>
          <c:smooth val="0"/>
        </c:ser>
        <c:axId val="515768263"/>
        <c:axId val="582592155"/>
      </c:lineChart>
      <c:catAx>
        <c:axId val="515768263"/>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out"/>
        <c:minorTickMark val="none"/>
        <c:spPr/>
        <c:txPr>
          <a:bodyPr rot="-2700000"/>
          <a:lstStyle/>
          <a:p>
            <a:pPr lvl="0">
              <a:defRPr b="1" i="0">
                <a:solidFill>
                  <a:srgbClr val="000000"/>
                </a:solidFill>
                <a:latin typeface="+mn-lt"/>
              </a:defRPr>
            </a:pPr>
          </a:p>
        </c:txPr>
        <c:crossAx val="582592155"/>
      </c:catAx>
      <c:valAx>
        <c:axId val="582592155"/>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515768263"/>
      </c:valAx>
    </c:plotArea>
    <c:legend>
      <c:legendPos val="b"/>
      <c:overlay val="0"/>
      <c:txPr>
        <a:bodyPr/>
        <a:lstStyle/>
        <a:p>
          <a:pPr lvl="0">
            <a:defRPr b="0">
              <a:solidFill>
                <a:srgbClr val="1A1A1A"/>
              </a:solidFill>
              <a:latin typeface="+mn-lt"/>
            </a:defRPr>
          </a:pPr>
        </a:p>
      </c:txPr>
    </c:legend>
    <c:plotVisOnly val="1"/>
  </c:chart>
</c:chartSpace>
</file>

<file path=xl/charts/chart3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Lesser Amberjack</a:t>
            </a:r>
          </a:p>
        </c:rich>
      </c:tx>
      <c:overlay val="0"/>
    </c:title>
    <c:plotArea>
      <c:layout/>
      <c:lineChart>
        <c:ser>
          <c:idx val="0"/>
          <c:order val="0"/>
          <c:tx>
            <c:v>Total</c:v>
          </c:tx>
          <c:spPr>
            <a:ln cmpd="sng">
              <a:solidFill>
                <a:srgbClr val="4F81BD"/>
              </a:solidFill>
            </a:ln>
          </c:spPr>
          <c:marker>
            <c:symbol val="none"/>
          </c:marker>
          <c:cat>
            <c:strRef>
              <c:f>'Jacks Complex'!$A$9:$A$36</c:f>
            </c:strRef>
          </c:cat>
          <c:val>
            <c:numRef>
              <c:f>'Jacks Complex'!$D$9:$D$36</c:f>
              <c:numCache/>
            </c:numRef>
          </c:val>
          <c:smooth val="0"/>
        </c:ser>
        <c:ser>
          <c:idx val="1"/>
          <c:order val="1"/>
          <c:tx>
            <c:v>ABC/ACL</c:v>
          </c:tx>
          <c:spPr>
            <a:ln cmpd="sng" w="38100">
              <a:solidFill>
                <a:srgbClr val="C0504D"/>
              </a:solidFill>
            </a:ln>
          </c:spPr>
          <c:marker>
            <c:symbol val="none"/>
          </c:marker>
          <c:cat>
            <c:strRef>
              <c:f>'Jacks Complex'!$A$9:$A$36</c:f>
            </c:strRef>
          </c:cat>
          <c:val>
            <c:numRef>
              <c:f>'Jacks Complex'!$H$9:$H$36</c:f>
              <c:numCache/>
            </c:numRef>
          </c:val>
          <c:smooth val="0"/>
        </c:ser>
        <c:axId val="1240509438"/>
        <c:axId val="1775142107"/>
      </c:lineChart>
      <c:catAx>
        <c:axId val="1240509438"/>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out"/>
        <c:minorTickMark val="none"/>
        <c:spPr/>
        <c:txPr>
          <a:bodyPr/>
          <a:lstStyle/>
          <a:p>
            <a:pPr lvl="0">
              <a:defRPr b="0">
                <a:solidFill>
                  <a:srgbClr val="000000"/>
                </a:solidFill>
                <a:latin typeface="+mn-lt"/>
              </a:defRPr>
            </a:pPr>
          </a:p>
        </c:txPr>
        <c:crossAx val="1775142107"/>
      </c:catAx>
      <c:valAx>
        <c:axId val="1775142107"/>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1240509438"/>
      </c:valAx>
    </c:plotArea>
    <c:legend>
      <c:legendPos val="b"/>
      <c:overlay val="0"/>
      <c:txPr>
        <a:bodyPr/>
        <a:lstStyle/>
        <a:p>
          <a:pPr lvl="0">
            <a:defRPr b="0">
              <a:solidFill>
                <a:srgbClr val="1A1A1A"/>
              </a:solidFill>
              <a:latin typeface="+mn-lt"/>
            </a:defRPr>
          </a:pPr>
        </a:p>
      </c:txPr>
    </c:legend>
    <c:plotVisOnly val="1"/>
  </c:chart>
</c:chartSpace>
</file>

<file path=xl/charts/chart3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Snappers Landings</a:t>
            </a:r>
          </a:p>
        </c:rich>
      </c:tx>
      <c:overlay val="0"/>
    </c:title>
    <c:plotArea>
      <c:layout/>
      <c:lineChart>
        <c:ser>
          <c:idx val="0"/>
          <c:order val="0"/>
          <c:tx>
            <c:v>Gray Snapper</c:v>
          </c:tx>
          <c:spPr>
            <a:ln cmpd="sng">
              <a:solidFill>
                <a:srgbClr val="4F81BD"/>
              </a:solidFill>
            </a:ln>
          </c:spPr>
          <c:marker>
            <c:symbol val="none"/>
          </c:marker>
          <c:cat>
            <c:strRef>
              <c:f>'Snappers Complex'!$A$4:$A$36</c:f>
            </c:strRef>
          </c:cat>
          <c:val>
            <c:numRef>
              <c:f>'Snappers Complex'!$B$4:$B$36</c:f>
              <c:numCache/>
            </c:numRef>
          </c:val>
          <c:smooth val="0"/>
        </c:ser>
        <c:ser>
          <c:idx val="1"/>
          <c:order val="1"/>
          <c:tx>
            <c:v>Lane Snapper</c:v>
          </c:tx>
          <c:spPr>
            <a:ln cmpd="sng">
              <a:solidFill>
                <a:srgbClr val="C0504D"/>
              </a:solidFill>
            </a:ln>
          </c:spPr>
          <c:marker>
            <c:symbol val="none"/>
          </c:marker>
          <c:cat>
            <c:strRef>
              <c:f>'Snappers Complex'!$A$4:$A$36</c:f>
            </c:strRef>
          </c:cat>
          <c:val>
            <c:numRef>
              <c:f>'Snappers Complex'!$C$4:$C$36</c:f>
              <c:numCache/>
            </c:numRef>
          </c:val>
          <c:smooth val="0"/>
        </c:ser>
        <c:ser>
          <c:idx val="2"/>
          <c:order val="2"/>
          <c:tx>
            <c:v>Cubera Snapper</c:v>
          </c:tx>
          <c:spPr>
            <a:ln cmpd="sng">
              <a:solidFill>
                <a:srgbClr val="9BBB59"/>
              </a:solidFill>
            </a:ln>
          </c:spPr>
          <c:marker>
            <c:symbol val="none"/>
          </c:marker>
          <c:cat>
            <c:strRef>
              <c:f>'Snappers Complex'!$A$4:$A$36</c:f>
            </c:strRef>
          </c:cat>
          <c:val>
            <c:numRef>
              <c:f>'Snappers Complex'!$D$4:$D$36</c:f>
              <c:numCache/>
            </c:numRef>
          </c:val>
          <c:smooth val="0"/>
        </c:ser>
        <c:ser>
          <c:idx val="3"/>
          <c:order val="3"/>
          <c:tx>
            <c:v>Total</c:v>
          </c:tx>
          <c:spPr>
            <a:ln cmpd="sng">
              <a:solidFill>
                <a:srgbClr val="8064A2"/>
              </a:solidFill>
            </a:ln>
          </c:spPr>
          <c:marker>
            <c:symbol val="circle"/>
            <c:size val="7"/>
            <c:spPr>
              <a:solidFill>
                <a:srgbClr val="8064A2"/>
              </a:solidFill>
              <a:ln cmpd="sng">
                <a:solidFill>
                  <a:srgbClr val="8064A2"/>
                </a:solidFill>
              </a:ln>
            </c:spPr>
          </c:marker>
          <c:cat>
            <c:strRef>
              <c:f>'Snappers Complex'!$A$4:$A$36</c:f>
            </c:strRef>
          </c:cat>
          <c:val>
            <c:numRef>
              <c:f>'Snappers Complex'!$E$3:$E$36</c:f>
              <c:numCache/>
            </c:numRef>
          </c:val>
          <c:smooth val="0"/>
        </c:ser>
        <c:ser>
          <c:idx val="4"/>
          <c:order val="4"/>
          <c:tx>
            <c:v>ABC/ACL</c:v>
          </c:tx>
          <c:spPr>
            <a:ln cmpd="sng" w="38100">
              <a:solidFill>
                <a:srgbClr val="4BACC6"/>
              </a:solidFill>
            </a:ln>
          </c:spPr>
          <c:marker>
            <c:symbol val="none"/>
          </c:marker>
          <c:cat>
            <c:strRef>
              <c:f>'Snappers Complex'!$A$4:$A$36</c:f>
            </c:strRef>
          </c:cat>
          <c:val>
            <c:numRef>
              <c:f>'Snappers Complex'!$I$3:$I$36</c:f>
              <c:numCache/>
            </c:numRef>
          </c:val>
          <c:smooth val="0"/>
        </c:ser>
        <c:axId val="1873687772"/>
        <c:axId val="1683674025"/>
      </c:lineChart>
      <c:catAx>
        <c:axId val="1873687772"/>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1683674025"/>
      </c:catAx>
      <c:valAx>
        <c:axId val="1683674025"/>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1873687772"/>
      </c:valAx>
    </c:plotArea>
    <c:legend>
      <c:legendPos val="r"/>
      <c:overlay val="0"/>
      <c:txPr>
        <a:bodyPr/>
        <a:lstStyle/>
        <a:p>
          <a:pPr lvl="0">
            <a:defRPr b="0">
              <a:solidFill>
                <a:srgbClr val="1A1A1A"/>
              </a:solidFill>
              <a:latin typeface="+mn-lt"/>
            </a:defRPr>
          </a:pPr>
        </a:p>
      </c:txPr>
    </c:legend>
    <c:plotVisOnly val="1"/>
  </c:chart>
</c:chartSpace>
</file>

<file path=xl/charts/chart34.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Gray Snapper</a:t>
            </a:r>
          </a:p>
        </c:rich>
      </c:tx>
      <c:overlay val="0"/>
    </c:title>
    <c:plotArea>
      <c:layout/>
      <c:lineChart>
        <c:ser>
          <c:idx val="0"/>
          <c:order val="0"/>
          <c:tx>
            <c:v>Rec</c:v>
          </c:tx>
          <c:spPr>
            <a:ln cmpd="sng">
              <a:solidFill>
                <a:srgbClr val="C0504D"/>
              </a:solidFill>
            </a:ln>
          </c:spPr>
          <c:marker>
            <c:symbol val="circle"/>
            <c:size val="7"/>
            <c:spPr>
              <a:solidFill>
                <a:srgbClr val="C0504D"/>
              </a:solidFill>
              <a:ln cmpd="sng">
                <a:solidFill>
                  <a:srgbClr val="C0504D"/>
                </a:solidFill>
              </a:ln>
            </c:spPr>
          </c:marker>
          <c:cat>
            <c:strRef>
              <c:f>'Snappers Complex'!$K$4:$K$36</c:f>
            </c:strRef>
          </c:cat>
          <c:val>
            <c:numRef>
              <c:f>'Snappers Complex'!$R$4:$R$36</c:f>
              <c:numCache/>
            </c:numRef>
          </c:val>
          <c:smooth val="0"/>
        </c:ser>
        <c:ser>
          <c:idx val="1"/>
          <c:order val="1"/>
          <c:tx>
            <c:v>Commercial</c:v>
          </c:tx>
          <c:spPr>
            <a:ln cmpd="sng">
              <a:solidFill>
                <a:srgbClr val="9BBB59"/>
              </a:solidFill>
            </a:ln>
          </c:spPr>
          <c:marker>
            <c:symbol val="circle"/>
            <c:size val="7"/>
            <c:spPr>
              <a:solidFill>
                <a:srgbClr val="9BBB59"/>
              </a:solidFill>
              <a:ln cmpd="sng">
                <a:solidFill>
                  <a:srgbClr val="9BBB59"/>
                </a:solidFill>
              </a:ln>
            </c:spPr>
          </c:marker>
          <c:cat>
            <c:strRef>
              <c:f>'Snappers Complex'!$K$4:$K$36</c:f>
            </c:strRef>
          </c:cat>
          <c:val>
            <c:numRef>
              <c:f>'Snappers Complex'!$L$4:$L$36</c:f>
              <c:numCache/>
            </c:numRef>
          </c:val>
          <c:smooth val="0"/>
        </c:ser>
        <c:axId val="1213619772"/>
        <c:axId val="1103743082"/>
      </c:lineChart>
      <c:catAx>
        <c:axId val="1213619772"/>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1103743082"/>
      </c:catAx>
      <c:valAx>
        <c:axId val="1103743082"/>
        <c:scaling>
          <c:orientation val="minMax"/>
          <c:max val="4000000.0"/>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1213619772"/>
      </c:valAx>
    </c:plotArea>
    <c:legend>
      <c:legendPos val="b"/>
      <c:overlay val="0"/>
      <c:txPr>
        <a:bodyPr/>
        <a:lstStyle/>
        <a:p>
          <a:pPr lvl="0">
            <a:defRPr b="0">
              <a:solidFill>
                <a:srgbClr val="1A1A1A"/>
              </a:solidFill>
              <a:latin typeface="+mn-lt"/>
            </a:defRPr>
          </a:pPr>
        </a:p>
      </c:txPr>
    </c:legend>
    <c:plotVisOnly val="1"/>
  </c:chart>
</c:chartSpace>
</file>

<file path=xl/charts/chart35.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Lane Snapper</a:t>
            </a:r>
          </a:p>
        </c:rich>
      </c:tx>
      <c:overlay val="0"/>
    </c:title>
    <c:plotArea>
      <c:layout/>
      <c:lineChart>
        <c:ser>
          <c:idx val="0"/>
          <c:order val="0"/>
          <c:tx>
            <c:v>Rec</c:v>
          </c:tx>
          <c:spPr>
            <a:ln cmpd="sng">
              <a:solidFill>
                <a:srgbClr val="C0504D"/>
              </a:solidFill>
            </a:ln>
          </c:spPr>
          <c:marker>
            <c:symbol val="circle"/>
            <c:size val="7"/>
            <c:spPr>
              <a:solidFill>
                <a:srgbClr val="C0504D"/>
              </a:solidFill>
              <a:ln cmpd="sng">
                <a:solidFill>
                  <a:srgbClr val="C0504D"/>
                </a:solidFill>
              </a:ln>
            </c:spPr>
          </c:marker>
          <c:cat>
            <c:strRef>
              <c:f>'Snappers Complex'!$K$4:$K$36</c:f>
            </c:strRef>
          </c:cat>
          <c:val>
            <c:numRef>
              <c:f>'Snappers Complex'!$S$4:$S$36</c:f>
              <c:numCache/>
            </c:numRef>
          </c:val>
          <c:smooth val="0"/>
        </c:ser>
        <c:ser>
          <c:idx val="1"/>
          <c:order val="1"/>
          <c:tx>
            <c:v>Commercial</c:v>
          </c:tx>
          <c:spPr>
            <a:ln cmpd="sng">
              <a:solidFill>
                <a:srgbClr val="9BBB59"/>
              </a:solidFill>
            </a:ln>
          </c:spPr>
          <c:marker>
            <c:symbol val="circle"/>
            <c:size val="7"/>
            <c:spPr>
              <a:solidFill>
                <a:srgbClr val="9BBB59"/>
              </a:solidFill>
              <a:ln cmpd="sng">
                <a:solidFill>
                  <a:srgbClr val="9BBB59"/>
                </a:solidFill>
              </a:ln>
            </c:spPr>
          </c:marker>
          <c:cat>
            <c:strRef>
              <c:f>'Snappers Complex'!$K$4:$K$36</c:f>
            </c:strRef>
          </c:cat>
          <c:val>
            <c:numRef>
              <c:f>'Snappers Complex'!$M$4:$M$36</c:f>
              <c:numCache/>
            </c:numRef>
          </c:val>
          <c:smooth val="0"/>
        </c:ser>
        <c:axId val="748687864"/>
        <c:axId val="1888338238"/>
      </c:lineChart>
      <c:catAx>
        <c:axId val="748687864"/>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1888338238"/>
      </c:catAx>
      <c:valAx>
        <c:axId val="1888338238"/>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748687864"/>
      </c:valAx>
    </c:plotArea>
    <c:legend>
      <c:legendPos val="b"/>
      <c:overlay val="0"/>
      <c:txPr>
        <a:bodyPr/>
        <a:lstStyle/>
        <a:p>
          <a:pPr lvl="0">
            <a:defRPr b="0">
              <a:solidFill>
                <a:srgbClr val="1A1A1A"/>
              </a:solidFill>
              <a:latin typeface="+mn-lt"/>
            </a:defRPr>
          </a:pPr>
        </a:p>
      </c:txPr>
    </c:legend>
    <c:plotVisOnly val="1"/>
  </c:chart>
</c:chartSpace>
</file>

<file path=xl/charts/chart36.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Cubera Snapper</a:t>
            </a:r>
          </a:p>
        </c:rich>
      </c:tx>
      <c:overlay val="0"/>
    </c:title>
    <c:plotArea>
      <c:layout/>
      <c:lineChart>
        <c:ser>
          <c:idx val="0"/>
          <c:order val="0"/>
          <c:tx>
            <c:v>Rec</c:v>
          </c:tx>
          <c:spPr>
            <a:ln cmpd="sng">
              <a:solidFill>
                <a:srgbClr val="C0504D"/>
              </a:solidFill>
            </a:ln>
          </c:spPr>
          <c:marker>
            <c:symbol val="circle"/>
            <c:size val="7"/>
            <c:spPr>
              <a:solidFill>
                <a:srgbClr val="C0504D"/>
              </a:solidFill>
              <a:ln cmpd="sng">
                <a:solidFill>
                  <a:srgbClr val="C0504D"/>
                </a:solidFill>
              </a:ln>
            </c:spPr>
          </c:marker>
          <c:cat>
            <c:strRef>
              <c:f>'Snappers Complex'!$K$4:$K$36</c:f>
            </c:strRef>
          </c:cat>
          <c:val>
            <c:numRef>
              <c:f>'Snappers Complex'!$T$4:$T$36</c:f>
              <c:numCache/>
            </c:numRef>
          </c:val>
          <c:smooth val="0"/>
        </c:ser>
        <c:ser>
          <c:idx val="1"/>
          <c:order val="1"/>
          <c:tx>
            <c:v>Commercial</c:v>
          </c:tx>
          <c:spPr>
            <a:ln cmpd="sng">
              <a:solidFill>
                <a:srgbClr val="9BBB59"/>
              </a:solidFill>
            </a:ln>
          </c:spPr>
          <c:marker>
            <c:symbol val="circle"/>
            <c:size val="7"/>
            <c:spPr>
              <a:solidFill>
                <a:srgbClr val="9BBB59"/>
              </a:solidFill>
              <a:ln cmpd="sng">
                <a:solidFill>
                  <a:srgbClr val="9BBB59"/>
                </a:solidFill>
              </a:ln>
            </c:spPr>
          </c:marker>
          <c:cat>
            <c:strRef>
              <c:f>'Snappers Complex'!$K$4:$K$36</c:f>
            </c:strRef>
          </c:cat>
          <c:val>
            <c:numRef>
              <c:f>'Snappers Complex'!$N$4:$N$36</c:f>
              <c:numCache/>
            </c:numRef>
          </c:val>
          <c:smooth val="0"/>
        </c:ser>
        <c:axId val="1902834597"/>
        <c:axId val="2088998248"/>
      </c:lineChart>
      <c:catAx>
        <c:axId val="1902834597"/>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2088998248"/>
      </c:catAx>
      <c:valAx>
        <c:axId val="2088998248"/>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1902834597"/>
      </c:valAx>
    </c:plotArea>
    <c:legend>
      <c:legendPos val="b"/>
      <c:overlay val="0"/>
      <c:txPr>
        <a:bodyPr/>
        <a:lstStyle/>
        <a:p>
          <a:pPr lvl="0">
            <a:defRPr b="0">
              <a:solidFill>
                <a:srgbClr val="1A1A1A"/>
              </a:solidFill>
              <a:latin typeface="+mn-lt"/>
            </a:defRPr>
          </a:pPr>
        </a:p>
      </c:txPr>
    </c:legend>
    <c:plotVisOnly val="1"/>
  </c:chart>
</c:chartSpace>
</file>

<file path=xl/charts/chart37.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Gray Snapper</a:t>
            </a:r>
          </a:p>
        </c:rich>
      </c:tx>
      <c:overlay val="0"/>
    </c:title>
    <c:plotArea>
      <c:layout/>
      <c:lineChart>
        <c:ser>
          <c:idx val="0"/>
          <c:order val="0"/>
          <c:tx>
            <c:v>Total</c:v>
          </c:tx>
          <c:spPr>
            <a:ln cmpd="sng">
              <a:solidFill>
                <a:srgbClr val="4F81BD"/>
              </a:solidFill>
            </a:ln>
          </c:spPr>
          <c:marker>
            <c:symbol val="none"/>
          </c:marker>
          <c:cat>
            <c:strRef>
              <c:f>'Snappers Complex'!$A$4:$A$36</c:f>
            </c:strRef>
          </c:cat>
          <c:val>
            <c:numRef>
              <c:f>'Snappers Complex'!$B$4:$B$36</c:f>
              <c:numCache/>
            </c:numRef>
          </c:val>
          <c:smooth val="0"/>
        </c:ser>
        <c:ser>
          <c:idx val="1"/>
          <c:order val="1"/>
          <c:tx>
            <c:v>ABC/ACL</c:v>
          </c:tx>
          <c:spPr>
            <a:ln cmpd="sng" w="38100">
              <a:solidFill>
                <a:srgbClr val="C0504D"/>
              </a:solidFill>
            </a:ln>
          </c:spPr>
          <c:marker>
            <c:symbol val="none"/>
          </c:marker>
          <c:cat>
            <c:strRef>
              <c:f>'Snappers Complex'!$A$4:$A$36</c:f>
            </c:strRef>
          </c:cat>
          <c:val>
            <c:numRef>
              <c:f>'Snappers Complex'!$F$4:$F$36</c:f>
              <c:numCache/>
            </c:numRef>
          </c:val>
          <c:smooth val="0"/>
        </c:ser>
        <c:axId val="1926176866"/>
        <c:axId val="1569152284"/>
      </c:lineChart>
      <c:catAx>
        <c:axId val="1926176866"/>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1569152284"/>
      </c:catAx>
      <c:valAx>
        <c:axId val="1569152284"/>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1926176866"/>
      </c:valAx>
    </c:plotArea>
    <c:legend>
      <c:legendPos val="b"/>
      <c:overlay val="0"/>
      <c:txPr>
        <a:bodyPr/>
        <a:lstStyle/>
        <a:p>
          <a:pPr lvl="0">
            <a:defRPr b="0">
              <a:solidFill>
                <a:srgbClr val="1A1A1A"/>
              </a:solidFill>
              <a:latin typeface="+mn-lt"/>
            </a:defRPr>
          </a:pPr>
        </a:p>
      </c:txPr>
    </c:legend>
    <c:plotVisOnly val="1"/>
  </c:chart>
</c:chartSpace>
</file>

<file path=xl/charts/chart38.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Lane Snapper</a:t>
            </a:r>
          </a:p>
        </c:rich>
      </c:tx>
      <c:overlay val="0"/>
    </c:title>
    <c:plotArea>
      <c:layout/>
      <c:lineChart>
        <c:ser>
          <c:idx val="0"/>
          <c:order val="0"/>
          <c:tx>
            <c:v>Total</c:v>
          </c:tx>
          <c:spPr>
            <a:ln cmpd="sng">
              <a:solidFill>
                <a:srgbClr val="4F81BD"/>
              </a:solidFill>
            </a:ln>
          </c:spPr>
          <c:marker>
            <c:symbol val="none"/>
          </c:marker>
          <c:cat>
            <c:strRef>
              <c:f>'Snappers Complex'!$A$4:$A$36</c:f>
            </c:strRef>
          </c:cat>
          <c:val>
            <c:numRef>
              <c:f>'Snappers Complex'!$C$4:$C$36</c:f>
              <c:numCache/>
            </c:numRef>
          </c:val>
          <c:smooth val="0"/>
        </c:ser>
        <c:ser>
          <c:idx val="1"/>
          <c:order val="1"/>
          <c:tx>
            <c:v>ABC/ACL</c:v>
          </c:tx>
          <c:spPr>
            <a:ln cmpd="sng" w="38100">
              <a:solidFill>
                <a:srgbClr val="C0504D"/>
              </a:solidFill>
            </a:ln>
          </c:spPr>
          <c:marker>
            <c:symbol val="none"/>
          </c:marker>
          <c:cat>
            <c:strRef>
              <c:f>'Snappers Complex'!$A$4:$A$36</c:f>
            </c:strRef>
          </c:cat>
          <c:val>
            <c:numRef>
              <c:f>'Snappers Complex'!$G$4:$G$36</c:f>
              <c:numCache/>
            </c:numRef>
          </c:val>
          <c:smooth val="0"/>
        </c:ser>
        <c:axId val="1597927954"/>
        <c:axId val="1444165976"/>
      </c:lineChart>
      <c:catAx>
        <c:axId val="1597927954"/>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1444165976"/>
      </c:catAx>
      <c:valAx>
        <c:axId val="1444165976"/>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1597927954"/>
      </c:valAx>
    </c:plotArea>
    <c:legend>
      <c:legendPos val="b"/>
      <c:overlay val="0"/>
      <c:txPr>
        <a:bodyPr/>
        <a:lstStyle/>
        <a:p>
          <a:pPr lvl="0">
            <a:defRPr b="0">
              <a:solidFill>
                <a:srgbClr val="1A1A1A"/>
              </a:solidFill>
              <a:latin typeface="+mn-lt"/>
            </a:defRPr>
          </a:pPr>
        </a:p>
      </c:txPr>
    </c:legend>
    <c:plotVisOnly val="1"/>
  </c:chart>
</c:chartSpace>
</file>

<file path=xl/charts/chart39.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Cubera Snapper</a:t>
            </a:r>
          </a:p>
        </c:rich>
      </c:tx>
      <c:overlay val="0"/>
    </c:title>
    <c:plotArea>
      <c:layout/>
      <c:lineChart>
        <c:ser>
          <c:idx val="0"/>
          <c:order val="0"/>
          <c:tx>
            <c:v>Total</c:v>
          </c:tx>
          <c:spPr>
            <a:ln cmpd="sng">
              <a:solidFill>
                <a:srgbClr val="4F81BD"/>
              </a:solidFill>
            </a:ln>
          </c:spPr>
          <c:marker>
            <c:symbol val="none"/>
          </c:marker>
          <c:cat>
            <c:strRef>
              <c:f>'Snappers Complex'!$A$4:$A$36</c:f>
            </c:strRef>
          </c:cat>
          <c:val>
            <c:numRef>
              <c:f>'Snappers Complex'!$D$4:$D$36</c:f>
              <c:numCache/>
            </c:numRef>
          </c:val>
          <c:smooth val="0"/>
        </c:ser>
        <c:ser>
          <c:idx val="1"/>
          <c:order val="1"/>
          <c:tx>
            <c:v>ABC/ACL</c:v>
          </c:tx>
          <c:spPr>
            <a:ln cmpd="sng" w="38100">
              <a:solidFill>
                <a:srgbClr val="C0504D"/>
              </a:solidFill>
            </a:ln>
          </c:spPr>
          <c:marker>
            <c:symbol val="none"/>
          </c:marker>
          <c:cat>
            <c:strRef>
              <c:f>'Snappers Complex'!$A$4:$A$36</c:f>
            </c:strRef>
          </c:cat>
          <c:val>
            <c:numRef>
              <c:f>'Snappers Complex'!$H$4:$H$36</c:f>
              <c:numCache/>
            </c:numRef>
          </c:val>
          <c:smooth val="0"/>
        </c:ser>
        <c:axId val="1186787711"/>
        <c:axId val="1309718151"/>
      </c:lineChart>
      <c:catAx>
        <c:axId val="1186787711"/>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1309718151"/>
      </c:catAx>
      <c:valAx>
        <c:axId val="1309718151"/>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1186787711"/>
      </c:valAx>
    </c:plotArea>
    <c:legend>
      <c:legendPos val="b"/>
      <c:overlay val="0"/>
      <c:txPr>
        <a:bodyPr/>
        <a:lstStyle/>
        <a:p>
          <a:pPr lvl="0">
            <a:defRPr b="0">
              <a:solidFill>
                <a:srgbClr val="1A1A1A"/>
              </a:solidFill>
              <a:latin typeface="+mn-lt"/>
            </a:defRPr>
          </a:pPr>
        </a:p>
      </c:txPr>
    </c:legend>
    <c:plotVisOnly val="1"/>
  </c:chart>
</c:chartSpace>
</file>

<file path=xl/charts/chart4.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lineChart>
        <c:ser>
          <c:idx val="0"/>
          <c:order val="0"/>
          <c:tx>
            <c:v>Rec</c:v>
          </c:tx>
          <c:spPr>
            <a:ln cmpd="sng">
              <a:solidFill>
                <a:srgbClr val="C0504D"/>
              </a:solidFill>
            </a:ln>
          </c:spPr>
          <c:marker>
            <c:symbol val="none"/>
          </c:marker>
          <c:cat>
            <c:strRef>
              <c:f>'Bar Jack'!$B$4:$B$36</c:f>
            </c:strRef>
          </c:cat>
          <c:val>
            <c:numRef>
              <c:f>'Bar Jack'!$D$4:$D$36</c:f>
              <c:numCache/>
            </c:numRef>
          </c:val>
          <c:smooth val="0"/>
        </c:ser>
        <c:ser>
          <c:idx val="1"/>
          <c:order val="1"/>
          <c:tx>
            <c:v>Commercial</c:v>
          </c:tx>
          <c:spPr>
            <a:ln cmpd="sng">
              <a:solidFill>
                <a:srgbClr val="C0504D"/>
              </a:solidFill>
            </a:ln>
          </c:spPr>
          <c:marker>
            <c:symbol val="none"/>
          </c:marker>
          <c:cat>
            <c:strRef>
              <c:f>'Bar Jack'!$B$4:$B$36</c:f>
            </c:strRef>
          </c:cat>
          <c:val>
            <c:numRef>
              <c:f>'Bar Jack'!$E$4:$E$36</c:f>
              <c:numCache/>
            </c:numRef>
          </c:val>
          <c:smooth val="0"/>
        </c:ser>
        <c:axId val="1662061621"/>
        <c:axId val="91642262"/>
      </c:lineChart>
      <c:catAx>
        <c:axId val="1662061621"/>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91642262"/>
      </c:catAx>
      <c:valAx>
        <c:axId val="91642262"/>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1662061621"/>
      </c:valAx>
    </c:plotArea>
    <c:legend>
      <c:legendPos val="r"/>
      <c:overlay val="0"/>
      <c:txPr>
        <a:bodyPr/>
        <a:lstStyle/>
        <a:p>
          <a:pPr lvl="0">
            <a:defRPr b="0">
              <a:solidFill>
                <a:srgbClr val="1A1A1A"/>
              </a:solidFill>
              <a:latin typeface="+mn-lt"/>
            </a:defRPr>
          </a:pPr>
        </a:p>
      </c:txPr>
    </c:legend>
    <c:plotVisOnly val="1"/>
  </c:chart>
</c:chartSpace>
</file>

<file path=xl/charts/chart40.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Grunts Landings</a:t>
            </a:r>
          </a:p>
        </c:rich>
      </c:tx>
      <c:overlay val="0"/>
    </c:title>
    <c:plotArea>
      <c:layout/>
      <c:lineChart>
        <c:ser>
          <c:idx val="0"/>
          <c:order val="0"/>
          <c:tx>
            <c:v>White Grunt</c:v>
          </c:tx>
          <c:spPr>
            <a:ln cmpd="sng">
              <a:solidFill>
                <a:srgbClr val="4F81BD"/>
              </a:solidFill>
            </a:ln>
          </c:spPr>
          <c:marker>
            <c:symbol val="none"/>
          </c:marker>
          <c:cat>
            <c:strRef>
              <c:f>'Grunts Complex'!$A$4:$A$36</c:f>
            </c:strRef>
          </c:cat>
          <c:val>
            <c:numRef>
              <c:f>'Grunts Complex'!$B$4:$B$36</c:f>
              <c:numCache/>
            </c:numRef>
          </c:val>
          <c:smooth val="0"/>
        </c:ser>
        <c:ser>
          <c:idx val="1"/>
          <c:order val="1"/>
          <c:tx>
            <c:v>Sailor's Choice</c:v>
          </c:tx>
          <c:spPr>
            <a:ln cmpd="sng">
              <a:solidFill>
                <a:srgbClr val="C0504D"/>
              </a:solidFill>
            </a:ln>
          </c:spPr>
          <c:marker>
            <c:symbol val="none"/>
          </c:marker>
          <c:cat>
            <c:strRef>
              <c:f>'Grunts Complex'!$A$4:$A$36</c:f>
            </c:strRef>
          </c:cat>
          <c:val>
            <c:numRef>
              <c:f>'Grunts Complex'!$C$4:$C$36</c:f>
              <c:numCache/>
            </c:numRef>
          </c:val>
          <c:smooth val="0"/>
        </c:ser>
        <c:ser>
          <c:idx val="2"/>
          <c:order val="2"/>
          <c:tx>
            <c:v>Tomtate</c:v>
          </c:tx>
          <c:spPr>
            <a:ln cmpd="sng">
              <a:solidFill>
                <a:srgbClr val="9BBB59"/>
              </a:solidFill>
            </a:ln>
          </c:spPr>
          <c:marker>
            <c:symbol val="none"/>
          </c:marker>
          <c:cat>
            <c:strRef>
              <c:f>'Grunts Complex'!$A$4:$A$36</c:f>
            </c:strRef>
          </c:cat>
          <c:val>
            <c:numRef>
              <c:f>'Grunts Complex'!$D$4:$D$36</c:f>
              <c:numCache/>
            </c:numRef>
          </c:val>
          <c:smooth val="0"/>
        </c:ser>
        <c:ser>
          <c:idx val="3"/>
          <c:order val="3"/>
          <c:tx>
            <c:v>Margate</c:v>
          </c:tx>
          <c:spPr>
            <a:ln cmpd="sng">
              <a:solidFill>
                <a:srgbClr val="8064A2"/>
              </a:solidFill>
            </a:ln>
          </c:spPr>
          <c:marker>
            <c:symbol val="none"/>
          </c:marker>
          <c:cat>
            <c:strRef>
              <c:f>'Grunts Complex'!$A$4:$A$36</c:f>
            </c:strRef>
          </c:cat>
          <c:val>
            <c:numRef>
              <c:f>'Grunts Complex'!$E$4:$E$36</c:f>
              <c:numCache/>
            </c:numRef>
          </c:val>
          <c:smooth val="0"/>
        </c:ser>
        <c:ser>
          <c:idx val="4"/>
          <c:order val="4"/>
          <c:tx>
            <c:v>Total</c:v>
          </c:tx>
          <c:spPr>
            <a:ln cmpd="sng">
              <a:solidFill>
                <a:srgbClr val="4BACC6"/>
              </a:solidFill>
            </a:ln>
          </c:spPr>
          <c:marker>
            <c:symbol val="none"/>
          </c:marker>
          <c:cat>
            <c:strRef>
              <c:f>'Grunts Complex'!$A$4:$A$36</c:f>
            </c:strRef>
          </c:cat>
          <c:val>
            <c:numRef>
              <c:f>'Grunts Complex'!$F$3:$F$36</c:f>
              <c:numCache/>
            </c:numRef>
          </c:val>
          <c:smooth val="0"/>
        </c:ser>
        <c:ser>
          <c:idx val="5"/>
          <c:order val="5"/>
          <c:tx>
            <c:v>ABC/ACL</c:v>
          </c:tx>
          <c:spPr>
            <a:ln cmpd="sng" w="38100">
              <a:solidFill>
                <a:srgbClr val="F79646"/>
              </a:solidFill>
            </a:ln>
          </c:spPr>
          <c:marker>
            <c:symbol val="none"/>
          </c:marker>
          <c:cat>
            <c:strRef>
              <c:f>'Grunts Complex'!$A$4:$A$36</c:f>
            </c:strRef>
          </c:cat>
          <c:val>
            <c:numRef>
              <c:f>'Grunts Complex'!$K$3:$K$36</c:f>
              <c:numCache/>
            </c:numRef>
          </c:val>
          <c:smooth val="0"/>
        </c:ser>
        <c:axId val="1652417185"/>
        <c:axId val="1344734283"/>
      </c:lineChart>
      <c:catAx>
        <c:axId val="1652417185"/>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1344734283"/>
      </c:catAx>
      <c:valAx>
        <c:axId val="1344734283"/>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1652417185"/>
      </c:valAx>
    </c:plotArea>
    <c:legend>
      <c:legendPos val="r"/>
      <c:overlay val="0"/>
      <c:txPr>
        <a:bodyPr/>
        <a:lstStyle/>
        <a:p>
          <a:pPr lvl="0">
            <a:defRPr b="0">
              <a:solidFill>
                <a:srgbClr val="1A1A1A"/>
              </a:solidFill>
              <a:latin typeface="+mn-lt"/>
            </a:defRPr>
          </a:pPr>
        </a:p>
      </c:txPr>
    </c:legend>
    <c:plotVisOnly val="1"/>
  </c:chart>
</c:chartSpace>
</file>

<file path=xl/charts/chart4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White Grunt</a:t>
            </a:r>
          </a:p>
        </c:rich>
      </c:tx>
      <c:overlay val="0"/>
    </c:title>
    <c:plotArea>
      <c:layout/>
      <c:lineChart>
        <c:ser>
          <c:idx val="0"/>
          <c:order val="0"/>
          <c:tx>
            <c:v>Rec</c:v>
          </c:tx>
          <c:spPr>
            <a:ln cmpd="sng">
              <a:solidFill>
                <a:srgbClr val="C0504D"/>
              </a:solidFill>
            </a:ln>
          </c:spPr>
          <c:marker>
            <c:symbol val="circle"/>
            <c:size val="7"/>
            <c:spPr>
              <a:solidFill>
                <a:srgbClr val="C0504D"/>
              </a:solidFill>
              <a:ln cmpd="sng">
                <a:solidFill>
                  <a:srgbClr val="C0504D"/>
                </a:solidFill>
              </a:ln>
            </c:spPr>
          </c:marker>
          <c:cat>
            <c:strRef>
              <c:f>'Grunts Complex'!$M$4:$M$36</c:f>
            </c:strRef>
          </c:cat>
          <c:val>
            <c:numRef>
              <c:f>'Grunts Complex'!$U$4:$U$36</c:f>
              <c:numCache/>
            </c:numRef>
          </c:val>
          <c:smooth val="0"/>
        </c:ser>
        <c:ser>
          <c:idx val="1"/>
          <c:order val="1"/>
          <c:tx>
            <c:v>Commercial</c:v>
          </c:tx>
          <c:spPr>
            <a:ln cmpd="sng">
              <a:solidFill>
                <a:srgbClr val="9BBB59"/>
              </a:solidFill>
            </a:ln>
          </c:spPr>
          <c:marker>
            <c:symbol val="circle"/>
            <c:size val="7"/>
            <c:spPr>
              <a:solidFill>
                <a:srgbClr val="9BBB59"/>
              </a:solidFill>
              <a:ln cmpd="sng">
                <a:solidFill>
                  <a:srgbClr val="9BBB59"/>
                </a:solidFill>
              </a:ln>
            </c:spPr>
          </c:marker>
          <c:cat>
            <c:strRef>
              <c:f>'Grunts Complex'!$M$4:$M$36</c:f>
            </c:strRef>
          </c:cat>
          <c:val>
            <c:numRef>
              <c:f>'Grunts Complex'!$N$4:$N$36</c:f>
              <c:numCache/>
            </c:numRef>
          </c:val>
          <c:smooth val="0"/>
        </c:ser>
        <c:axId val="541814975"/>
        <c:axId val="1606627763"/>
      </c:lineChart>
      <c:catAx>
        <c:axId val="541814975"/>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1606627763"/>
      </c:catAx>
      <c:valAx>
        <c:axId val="1606627763"/>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541814975"/>
      </c:valAx>
    </c:plotArea>
    <c:legend>
      <c:legendPos val="b"/>
      <c:overlay val="0"/>
      <c:txPr>
        <a:bodyPr/>
        <a:lstStyle/>
        <a:p>
          <a:pPr lvl="0">
            <a:defRPr b="0">
              <a:solidFill>
                <a:srgbClr val="1A1A1A"/>
              </a:solidFill>
              <a:latin typeface="+mn-lt"/>
            </a:defRPr>
          </a:pPr>
        </a:p>
      </c:txPr>
    </c:legend>
    <c:plotVisOnly val="1"/>
  </c:chart>
</c:chartSpace>
</file>

<file path=xl/charts/chart4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Tomtate</a:t>
            </a:r>
          </a:p>
        </c:rich>
      </c:tx>
      <c:overlay val="0"/>
    </c:title>
    <c:plotArea>
      <c:layout/>
      <c:lineChart>
        <c:ser>
          <c:idx val="0"/>
          <c:order val="0"/>
          <c:tx>
            <c:v>Total</c:v>
          </c:tx>
          <c:spPr>
            <a:ln cmpd="sng">
              <a:solidFill>
                <a:srgbClr val="4F81BD"/>
              </a:solidFill>
            </a:ln>
          </c:spPr>
          <c:marker>
            <c:symbol val="none"/>
          </c:marker>
          <c:cat>
            <c:strRef>
              <c:f>'Grunts Complex'!$A$4:$A$37</c:f>
            </c:strRef>
          </c:cat>
          <c:val>
            <c:numRef>
              <c:f>'Grunts Complex'!$D$4:$D$37</c:f>
              <c:numCache/>
            </c:numRef>
          </c:val>
          <c:smooth val="0"/>
        </c:ser>
        <c:ser>
          <c:idx val="1"/>
          <c:order val="1"/>
          <c:tx>
            <c:v>ABC/ACL</c:v>
          </c:tx>
          <c:spPr>
            <a:ln cmpd="sng" w="38100">
              <a:solidFill>
                <a:srgbClr val="C0504D"/>
              </a:solidFill>
            </a:ln>
          </c:spPr>
          <c:marker>
            <c:symbol val="none"/>
          </c:marker>
          <c:cat>
            <c:strRef>
              <c:f>'Grunts Complex'!$A$4:$A$37</c:f>
            </c:strRef>
          </c:cat>
          <c:val>
            <c:numRef>
              <c:f>'Grunts Complex'!$I$4:$I$37</c:f>
              <c:numCache/>
            </c:numRef>
          </c:val>
          <c:smooth val="0"/>
        </c:ser>
        <c:ser>
          <c:idx val="2"/>
          <c:order val="2"/>
          <c:tx>
            <c:v>Stand CPUE</c:v>
          </c:tx>
          <c:spPr>
            <a:ln cmpd="sng">
              <a:solidFill>
                <a:srgbClr val="00B050"/>
              </a:solidFill>
            </a:ln>
          </c:spPr>
          <c:marker>
            <c:symbol val="circle"/>
            <c:size val="7"/>
            <c:spPr>
              <a:solidFill>
                <a:srgbClr val="00B050"/>
              </a:solidFill>
              <a:ln cmpd="sng">
                <a:solidFill>
                  <a:srgbClr val="00B050"/>
                </a:solidFill>
              </a:ln>
            </c:spPr>
          </c:marker>
          <c:cat>
            <c:strRef>
              <c:f>'Grunts Complex'!$A$4:$A$37</c:f>
            </c:strRef>
          </c:cat>
          <c:val>
            <c:numRef>
              <c:f>'Grunts Complex'!$AC$3:$AC$36</c:f>
              <c:numCache/>
            </c:numRef>
          </c:val>
          <c:smooth val="0"/>
        </c:ser>
        <c:axId val="737650020"/>
        <c:axId val="1519264369"/>
      </c:lineChart>
      <c:catAx>
        <c:axId val="737650020"/>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1519264369"/>
      </c:catAx>
      <c:valAx>
        <c:axId val="1519264369"/>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737650020"/>
      </c:valAx>
    </c:plotArea>
    <c:legend>
      <c:legendPos val="b"/>
      <c:overlay val="0"/>
      <c:txPr>
        <a:bodyPr/>
        <a:lstStyle/>
        <a:p>
          <a:pPr lvl="0">
            <a:defRPr b="0">
              <a:solidFill>
                <a:srgbClr val="1A1A1A"/>
              </a:solidFill>
              <a:latin typeface="+mn-lt"/>
            </a:defRPr>
          </a:pPr>
        </a:p>
      </c:txPr>
    </c:legend>
    <c:plotVisOnly val="1"/>
  </c:chart>
</c:chartSpace>
</file>

<file path=xl/charts/chart4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Sailor's Choice</a:t>
            </a:r>
          </a:p>
        </c:rich>
      </c:tx>
      <c:overlay val="0"/>
    </c:title>
    <c:plotArea>
      <c:layout/>
      <c:lineChart>
        <c:ser>
          <c:idx val="0"/>
          <c:order val="0"/>
          <c:tx>
            <c:v>Total</c:v>
          </c:tx>
          <c:spPr>
            <a:ln cmpd="sng">
              <a:solidFill>
                <a:srgbClr val="4F81BD"/>
              </a:solidFill>
            </a:ln>
          </c:spPr>
          <c:marker>
            <c:symbol val="none"/>
          </c:marker>
          <c:cat>
            <c:strRef>
              <c:f>'Grunts Complex'!$A$4:$A$36</c:f>
            </c:strRef>
          </c:cat>
          <c:val>
            <c:numRef>
              <c:f>'Grunts Complex'!$C$4:$C$36</c:f>
              <c:numCache/>
            </c:numRef>
          </c:val>
          <c:smooth val="0"/>
        </c:ser>
        <c:ser>
          <c:idx val="1"/>
          <c:order val="1"/>
          <c:tx>
            <c:v>ABC/ACL</c:v>
          </c:tx>
          <c:spPr>
            <a:ln cmpd="sng" w="38100">
              <a:solidFill>
                <a:srgbClr val="C0504D"/>
              </a:solidFill>
            </a:ln>
          </c:spPr>
          <c:marker>
            <c:symbol val="none"/>
          </c:marker>
          <c:cat>
            <c:strRef>
              <c:f>'Grunts Complex'!$A$4:$A$36</c:f>
            </c:strRef>
          </c:cat>
          <c:val>
            <c:numRef>
              <c:f>'Grunts Complex'!$H$4:$H$36</c:f>
              <c:numCache/>
            </c:numRef>
          </c:val>
          <c:smooth val="0"/>
        </c:ser>
        <c:axId val="580449168"/>
        <c:axId val="910666586"/>
      </c:lineChart>
      <c:catAx>
        <c:axId val="580449168"/>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910666586"/>
      </c:catAx>
      <c:valAx>
        <c:axId val="910666586"/>
        <c:scaling>
          <c:orientation val="minMax"/>
          <c:max val="500000.0"/>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580449168"/>
      </c:valAx>
    </c:plotArea>
    <c:legend>
      <c:legendPos val="b"/>
      <c:overlay val="0"/>
      <c:txPr>
        <a:bodyPr/>
        <a:lstStyle/>
        <a:p>
          <a:pPr lvl="0">
            <a:defRPr b="0">
              <a:solidFill>
                <a:srgbClr val="1A1A1A"/>
              </a:solidFill>
              <a:latin typeface="+mn-lt"/>
            </a:defRPr>
          </a:pPr>
        </a:p>
      </c:txPr>
    </c:legend>
    <c:plotVisOnly val="1"/>
  </c:chart>
</c:chartSpace>
</file>

<file path=xl/charts/chart44.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Margate</a:t>
            </a:r>
          </a:p>
        </c:rich>
      </c:tx>
      <c:overlay val="0"/>
    </c:title>
    <c:plotArea>
      <c:layout/>
      <c:lineChart>
        <c:ser>
          <c:idx val="0"/>
          <c:order val="0"/>
          <c:tx>
            <c:v>Rec</c:v>
          </c:tx>
          <c:spPr>
            <a:ln cmpd="sng">
              <a:solidFill>
                <a:srgbClr val="C0504D"/>
              </a:solidFill>
            </a:ln>
          </c:spPr>
          <c:marker>
            <c:symbol val="circle"/>
            <c:size val="7"/>
            <c:spPr>
              <a:solidFill>
                <a:srgbClr val="C0504D"/>
              </a:solidFill>
              <a:ln cmpd="sng">
                <a:solidFill>
                  <a:srgbClr val="C0504D"/>
                </a:solidFill>
              </a:ln>
            </c:spPr>
          </c:marker>
          <c:cat>
            <c:strRef>
              <c:f>'Grunts Complex'!$M$4:$M$36</c:f>
            </c:strRef>
          </c:cat>
          <c:val>
            <c:numRef>
              <c:f>'Grunts Complex'!$X$4:$X$36</c:f>
              <c:numCache/>
            </c:numRef>
          </c:val>
          <c:smooth val="0"/>
        </c:ser>
        <c:ser>
          <c:idx val="1"/>
          <c:order val="1"/>
          <c:tx>
            <c:v>Commercial</c:v>
          </c:tx>
          <c:spPr>
            <a:ln cmpd="sng">
              <a:solidFill>
                <a:srgbClr val="9BBB59"/>
              </a:solidFill>
            </a:ln>
          </c:spPr>
          <c:marker>
            <c:symbol val="circle"/>
            <c:size val="7"/>
            <c:spPr>
              <a:solidFill>
                <a:srgbClr val="9BBB59"/>
              </a:solidFill>
              <a:ln cmpd="sng">
                <a:solidFill>
                  <a:srgbClr val="9BBB59"/>
                </a:solidFill>
              </a:ln>
            </c:spPr>
          </c:marker>
          <c:cat>
            <c:strRef>
              <c:f>'Grunts Complex'!$M$4:$M$36</c:f>
            </c:strRef>
          </c:cat>
          <c:val>
            <c:numRef>
              <c:f>'Grunts Complex'!$Q$4:$Q$36</c:f>
              <c:numCache/>
            </c:numRef>
          </c:val>
          <c:smooth val="0"/>
        </c:ser>
        <c:axId val="139895213"/>
        <c:axId val="1351345191"/>
      </c:lineChart>
      <c:catAx>
        <c:axId val="139895213"/>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1351345191"/>
      </c:catAx>
      <c:valAx>
        <c:axId val="1351345191"/>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139895213"/>
      </c:valAx>
    </c:plotArea>
    <c:legend>
      <c:legendPos val="b"/>
      <c:overlay val="0"/>
      <c:txPr>
        <a:bodyPr/>
        <a:lstStyle/>
        <a:p>
          <a:pPr lvl="0">
            <a:defRPr b="0">
              <a:solidFill>
                <a:srgbClr val="1A1A1A"/>
              </a:solidFill>
              <a:latin typeface="+mn-lt"/>
            </a:defRPr>
          </a:pPr>
        </a:p>
      </c:txPr>
    </c:legend>
    <c:plotVisOnly val="1"/>
  </c:chart>
</c:chartSpace>
</file>

<file path=xl/charts/chart45.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White Grunt</a:t>
            </a:r>
          </a:p>
        </c:rich>
      </c:tx>
      <c:overlay val="0"/>
    </c:title>
    <c:plotArea>
      <c:layout/>
      <c:lineChart>
        <c:ser>
          <c:idx val="0"/>
          <c:order val="0"/>
          <c:tx>
            <c:v>Total</c:v>
          </c:tx>
          <c:spPr>
            <a:ln cmpd="sng">
              <a:solidFill>
                <a:srgbClr val="4F81BD"/>
              </a:solidFill>
            </a:ln>
          </c:spPr>
          <c:marker>
            <c:symbol val="none"/>
          </c:marker>
          <c:cat>
            <c:strRef>
              <c:f>'Grunts Complex'!$A$4:$A$37</c:f>
            </c:strRef>
          </c:cat>
          <c:val>
            <c:numRef>
              <c:f>'Grunts Complex'!$B$4:$B$37</c:f>
              <c:numCache/>
            </c:numRef>
          </c:val>
          <c:smooth val="0"/>
        </c:ser>
        <c:ser>
          <c:idx val="1"/>
          <c:order val="1"/>
          <c:tx>
            <c:v>ABC/ACL</c:v>
          </c:tx>
          <c:spPr>
            <a:ln cmpd="sng" w="38100">
              <a:solidFill>
                <a:srgbClr val="C0504D"/>
              </a:solidFill>
            </a:ln>
          </c:spPr>
          <c:marker>
            <c:symbol val="none"/>
          </c:marker>
          <c:cat>
            <c:strRef>
              <c:f>'Grunts Complex'!$A$4:$A$37</c:f>
            </c:strRef>
          </c:cat>
          <c:val>
            <c:numRef>
              <c:f>'Grunts Complex'!$G$4:$G$37</c:f>
              <c:numCache/>
            </c:numRef>
          </c:val>
          <c:smooth val="0"/>
        </c:ser>
        <c:ser>
          <c:idx val="2"/>
          <c:order val="2"/>
          <c:tx>
            <c:v>Stand CPUE</c:v>
          </c:tx>
          <c:spPr>
            <a:ln cmpd="sng">
              <a:solidFill>
                <a:srgbClr val="00B050"/>
              </a:solidFill>
            </a:ln>
          </c:spPr>
          <c:marker>
            <c:symbol val="circle"/>
            <c:size val="7"/>
            <c:spPr>
              <a:solidFill>
                <a:srgbClr val="00B050"/>
              </a:solidFill>
              <a:ln cmpd="sng">
                <a:solidFill>
                  <a:srgbClr val="00B050"/>
                </a:solidFill>
              </a:ln>
            </c:spPr>
          </c:marker>
          <c:cat>
            <c:strRef>
              <c:f>'Grunts Complex'!$A$4:$A$37</c:f>
            </c:strRef>
          </c:cat>
          <c:val>
            <c:numRef>
              <c:f>'Grunts Complex'!$AB$3:$AB$36</c:f>
              <c:numCache/>
            </c:numRef>
          </c:val>
          <c:smooth val="0"/>
        </c:ser>
        <c:axId val="571849635"/>
        <c:axId val="955872212"/>
      </c:lineChart>
      <c:catAx>
        <c:axId val="571849635"/>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955872212"/>
      </c:catAx>
      <c:valAx>
        <c:axId val="955872212"/>
        <c:scaling>
          <c:orientation val="minMax"/>
          <c:max val="2000000.0"/>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571849635"/>
      </c:valAx>
    </c:plotArea>
    <c:legend>
      <c:legendPos val="b"/>
      <c:overlay val="0"/>
      <c:txPr>
        <a:bodyPr/>
        <a:lstStyle/>
        <a:p>
          <a:pPr lvl="0">
            <a:defRPr b="0">
              <a:solidFill>
                <a:srgbClr val="1A1A1A"/>
              </a:solidFill>
              <a:latin typeface="+mn-lt"/>
            </a:defRPr>
          </a:pPr>
        </a:p>
      </c:txPr>
    </c:legend>
    <c:plotVisOnly val="1"/>
  </c:chart>
</c:chartSpace>
</file>

<file path=xl/charts/chart46.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Margate</a:t>
            </a:r>
          </a:p>
        </c:rich>
      </c:tx>
      <c:overlay val="0"/>
    </c:title>
    <c:plotArea>
      <c:layout/>
      <c:lineChart>
        <c:ser>
          <c:idx val="0"/>
          <c:order val="0"/>
          <c:tx>
            <c:v>Total</c:v>
          </c:tx>
          <c:spPr>
            <a:ln cmpd="sng">
              <a:solidFill>
                <a:srgbClr val="4F81BD"/>
              </a:solidFill>
            </a:ln>
          </c:spPr>
          <c:marker>
            <c:symbol val="none"/>
          </c:marker>
          <c:cat>
            <c:strRef>
              <c:f>'Grunts Complex'!$A$4:$A$36</c:f>
            </c:strRef>
          </c:cat>
          <c:val>
            <c:numRef>
              <c:f>'Grunts Complex'!$E$4:$E$36</c:f>
              <c:numCache/>
            </c:numRef>
          </c:val>
          <c:smooth val="0"/>
        </c:ser>
        <c:ser>
          <c:idx val="1"/>
          <c:order val="1"/>
          <c:tx>
            <c:v>ABC/ACL</c:v>
          </c:tx>
          <c:spPr>
            <a:ln cmpd="sng" w="38100">
              <a:solidFill>
                <a:srgbClr val="C0504D"/>
              </a:solidFill>
            </a:ln>
          </c:spPr>
          <c:marker>
            <c:symbol val="none"/>
          </c:marker>
          <c:cat>
            <c:strRef>
              <c:f>'Grunts Complex'!$A$4:$A$36</c:f>
            </c:strRef>
          </c:cat>
          <c:val>
            <c:numRef>
              <c:f>'Grunts Complex'!$J$4:$J$36</c:f>
              <c:numCache/>
            </c:numRef>
          </c:val>
          <c:smooth val="0"/>
        </c:ser>
        <c:axId val="1139189222"/>
        <c:axId val="13558908"/>
      </c:lineChart>
      <c:catAx>
        <c:axId val="1139189222"/>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13558908"/>
      </c:catAx>
      <c:valAx>
        <c:axId val="13558908"/>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1139189222"/>
      </c:valAx>
    </c:plotArea>
    <c:legend>
      <c:legendPos val="b"/>
      <c:overlay val="0"/>
      <c:txPr>
        <a:bodyPr/>
        <a:lstStyle/>
        <a:p>
          <a:pPr lvl="0">
            <a:defRPr b="0">
              <a:solidFill>
                <a:srgbClr val="1A1A1A"/>
              </a:solidFill>
              <a:latin typeface="+mn-lt"/>
            </a:defRPr>
          </a:pPr>
        </a:p>
      </c:txPr>
    </c:legend>
    <c:plotVisOnly val="1"/>
  </c:chart>
</c:chartSpace>
</file>

<file path=xl/charts/chart47.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Red Hind</a:t>
            </a:r>
          </a:p>
        </c:rich>
      </c:tx>
      <c:overlay val="0"/>
    </c:title>
    <c:plotArea>
      <c:layout/>
      <c:lineChart>
        <c:ser>
          <c:idx val="0"/>
          <c:order val="0"/>
          <c:tx>
            <c:v>Rec</c:v>
          </c:tx>
          <c:spPr>
            <a:ln cmpd="sng">
              <a:solidFill>
                <a:srgbClr val="C0504D"/>
              </a:solidFill>
            </a:ln>
          </c:spPr>
          <c:marker>
            <c:symbol val="circle"/>
            <c:size val="7"/>
            <c:spPr>
              <a:solidFill>
                <a:srgbClr val="C0504D"/>
              </a:solidFill>
              <a:ln cmpd="sng">
                <a:solidFill>
                  <a:srgbClr val="C0504D"/>
                </a:solidFill>
              </a:ln>
            </c:spPr>
          </c:marker>
          <c:cat>
            <c:strRef>
              <c:f>'Shallow-Water Complex'!$Q$4:$Q$36</c:f>
            </c:strRef>
          </c:cat>
          <c:val>
            <c:numRef>
              <c:f>'Shallow-Water Complex'!$AA$4:$AA$36</c:f>
              <c:numCache/>
            </c:numRef>
          </c:val>
          <c:smooth val="0"/>
        </c:ser>
        <c:ser>
          <c:idx val="1"/>
          <c:order val="1"/>
          <c:tx>
            <c:v>Comm</c:v>
          </c:tx>
          <c:spPr>
            <a:ln cmpd="sng">
              <a:solidFill>
                <a:srgbClr val="9BBB59"/>
              </a:solidFill>
            </a:ln>
          </c:spPr>
          <c:marker>
            <c:symbol val="circle"/>
            <c:size val="7"/>
            <c:spPr>
              <a:solidFill>
                <a:srgbClr val="9BBB59"/>
              </a:solidFill>
              <a:ln cmpd="sng">
                <a:solidFill>
                  <a:srgbClr val="9BBB59"/>
                </a:solidFill>
              </a:ln>
            </c:spPr>
          </c:marker>
          <c:cat>
            <c:strRef>
              <c:f>'Shallow-Water Complex'!$Q$4:$Q$36</c:f>
            </c:strRef>
          </c:cat>
          <c:val>
            <c:numRef>
              <c:f>'Shallow-Water Complex'!$R$4:$R$36</c:f>
              <c:numCache/>
            </c:numRef>
          </c:val>
          <c:smooth val="0"/>
        </c:ser>
        <c:axId val="1504451482"/>
        <c:axId val="1215745119"/>
      </c:lineChart>
      <c:catAx>
        <c:axId val="1504451482"/>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1215745119"/>
      </c:catAx>
      <c:valAx>
        <c:axId val="1215745119"/>
        <c:scaling>
          <c:orientation val="minMax"/>
          <c:max val="45000.0"/>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1504451482"/>
      </c:valAx>
    </c:plotArea>
    <c:legend>
      <c:legendPos val="b"/>
      <c:overlay val="0"/>
      <c:txPr>
        <a:bodyPr/>
        <a:lstStyle/>
        <a:p>
          <a:pPr lvl="0">
            <a:defRPr b="0">
              <a:solidFill>
                <a:srgbClr val="1A1A1A"/>
              </a:solidFill>
              <a:latin typeface="+mn-lt"/>
            </a:defRPr>
          </a:pPr>
        </a:p>
      </c:txPr>
    </c:legend>
    <c:plotVisOnly val="1"/>
  </c:chart>
</c:chartSpace>
</file>

<file path=xl/charts/chart48.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Shallow-Water Complex Landings</a:t>
            </a:r>
          </a:p>
        </c:rich>
      </c:tx>
      <c:overlay val="0"/>
    </c:title>
    <c:plotArea>
      <c:layout/>
      <c:lineChart>
        <c:ser>
          <c:idx val="0"/>
          <c:order val="0"/>
          <c:tx>
            <c:v>Red Hind</c:v>
          </c:tx>
          <c:spPr>
            <a:ln cmpd="sng">
              <a:solidFill>
                <a:srgbClr val="4F81BD"/>
              </a:solidFill>
            </a:ln>
          </c:spPr>
          <c:marker>
            <c:symbol val="none"/>
          </c:marker>
          <c:cat>
            <c:strRef>
              <c:f>'Shallow-Water Complex'!$A$4:$A$36</c:f>
            </c:strRef>
          </c:cat>
          <c:val>
            <c:numRef>
              <c:f>'Shallow-Water Complex'!$B$4:$B$36</c:f>
              <c:numCache/>
            </c:numRef>
          </c:val>
          <c:smooth val="0"/>
        </c:ser>
        <c:ser>
          <c:idx val="1"/>
          <c:order val="1"/>
          <c:tx>
            <c:v>Rock Hind</c:v>
          </c:tx>
          <c:spPr>
            <a:ln cmpd="sng">
              <a:solidFill>
                <a:srgbClr val="C0504D"/>
              </a:solidFill>
            </a:ln>
          </c:spPr>
          <c:marker>
            <c:symbol val="none"/>
          </c:marker>
          <c:cat>
            <c:strRef>
              <c:f>'Shallow-Water Complex'!$A$4:$A$36</c:f>
            </c:strRef>
          </c:cat>
          <c:val>
            <c:numRef>
              <c:f>'Shallow-Water Complex'!$C$4:$C$36</c:f>
              <c:numCache/>
            </c:numRef>
          </c:val>
          <c:smooth val="0"/>
        </c:ser>
        <c:ser>
          <c:idx val="2"/>
          <c:order val="2"/>
          <c:tx>
            <c:v>Yellowmouth Grouper</c:v>
          </c:tx>
          <c:spPr>
            <a:ln cmpd="sng">
              <a:solidFill>
                <a:srgbClr val="9BBB59"/>
              </a:solidFill>
            </a:ln>
          </c:spPr>
          <c:marker>
            <c:symbol val="none"/>
          </c:marker>
          <c:cat>
            <c:strRef>
              <c:f>'Shallow-Water Complex'!$A$4:$A$36</c:f>
            </c:strRef>
          </c:cat>
          <c:val>
            <c:numRef>
              <c:f>'Shallow-Water Complex'!$D$4:$D$36</c:f>
              <c:numCache/>
            </c:numRef>
          </c:val>
          <c:smooth val="0"/>
        </c:ser>
        <c:ser>
          <c:idx val="3"/>
          <c:order val="3"/>
          <c:tx>
            <c:v>Yellowfin Grouper</c:v>
          </c:tx>
          <c:spPr>
            <a:ln cmpd="sng">
              <a:solidFill>
                <a:srgbClr val="8064A2"/>
              </a:solidFill>
            </a:ln>
          </c:spPr>
          <c:marker>
            <c:symbol val="none"/>
          </c:marker>
          <c:cat>
            <c:strRef>
              <c:f>'Shallow-Water Complex'!$A$4:$A$36</c:f>
            </c:strRef>
          </c:cat>
          <c:val>
            <c:numRef>
              <c:f>'Shallow-Water Complex'!$E$4:$E$36</c:f>
              <c:numCache/>
            </c:numRef>
          </c:val>
          <c:smooth val="0"/>
        </c:ser>
        <c:ser>
          <c:idx val="4"/>
          <c:order val="4"/>
          <c:tx>
            <c:v>Coney</c:v>
          </c:tx>
          <c:spPr>
            <a:ln cmpd="sng">
              <a:solidFill>
                <a:srgbClr val="4BACC6"/>
              </a:solidFill>
            </a:ln>
          </c:spPr>
          <c:marker>
            <c:symbol val="none"/>
          </c:marker>
          <c:cat>
            <c:strRef>
              <c:f>'Shallow-Water Complex'!$A$4:$A$36</c:f>
            </c:strRef>
          </c:cat>
          <c:val>
            <c:numRef>
              <c:f>'Shallow-Water Complex'!$F$4:$F$36</c:f>
              <c:numCache/>
            </c:numRef>
          </c:val>
          <c:smooth val="0"/>
        </c:ser>
        <c:ser>
          <c:idx val="5"/>
          <c:order val="5"/>
          <c:tx>
            <c:v>Graysby</c:v>
          </c:tx>
          <c:spPr>
            <a:ln cmpd="sng">
              <a:solidFill>
                <a:srgbClr val="F79646"/>
              </a:solidFill>
            </a:ln>
          </c:spPr>
          <c:marker>
            <c:symbol val="none"/>
          </c:marker>
          <c:cat>
            <c:strRef>
              <c:f>'Shallow-Water Complex'!$A$4:$A$36</c:f>
            </c:strRef>
          </c:cat>
          <c:val>
            <c:numRef>
              <c:f>'Shallow-Water Complex'!$G$4:$G$36</c:f>
              <c:numCache/>
            </c:numRef>
          </c:val>
          <c:smooth val="0"/>
        </c:ser>
        <c:ser>
          <c:idx val="6"/>
          <c:order val="6"/>
          <c:tx>
            <c:v>Total</c:v>
          </c:tx>
          <c:spPr>
            <a:ln cmpd="sng">
              <a:solidFill>
                <a:srgbClr val="84A7D1"/>
              </a:solidFill>
            </a:ln>
          </c:spPr>
          <c:marker>
            <c:symbol val="circle"/>
            <c:size val="7"/>
            <c:spPr>
              <a:solidFill>
                <a:srgbClr val="84A7D1"/>
              </a:solidFill>
              <a:ln cmpd="sng">
                <a:solidFill>
                  <a:srgbClr val="84A7D1"/>
                </a:solidFill>
              </a:ln>
            </c:spPr>
          </c:marker>
          <c:cat>
            <c:strRef>
              <c:f>'Shallow-Water Complex'!$A$4:$A$36</c:f>
            </c:strRef>
          </c:cat>
          <c:val>
            <c:numRef>
              <c:f>'Shallow-Water Complex'!$H$3:$H$36</c:f>
              <c:numCache/>
            </c:numRef>
          </c:val>
          <c:smooth val="0"/>
        </c:ser>
        <c:ser>
          <c:idx val="7"/>
          <c:order val="7"/>
          <c:tx>
            <c:v>ABC/ACL</c:v>
          </c:tx>
          <c:spPr>
            <a:ln cmpd="sng" w="38100">
              <a:solidFill>
                <a:srgbClr val="D38582"/>
              </a:solidFill>
            </a:ln>
          </c:spPr>
          <c:marker>
            <c:symbol val="none"/>
          </c:marker>
          <c:cat>
            <c:strRef>
              <c:f>'Shallow-Water Complex'!$A$4:$A$36</c:f>
            </c:strRef>
          </c:cat>
          <c:val>
            <c:numRef>
              <c:f>'Shallow-Water Complex'!$O$3:$O$36</c:f>
              <c:numCache/>
            </c:numRef>
          </c:val>
          <c:smooth val="0"/>
        </c:ser>
        <c:axId val="1974859964"/>
        <c:axId val="1939259705"/>
      </c:lineChart>
      <c:catAx>
        <c:axId val="1974859964"/>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rot="-2700000"/>
          <a:lstStyle/>
          <a:p>
            <a:pPr lvl="0">
              <a:defRPr b="1" i="0">
                <a:solidFill>
                  <a:srgbClr val="000000"/>
                </a:solidFill>
                <a:latin typeface="+mn-lt"/>
              </a:defRPr>
            </a:pPr>
          </a:p>
        </c:txPr>
        <c:crossAx val="1939259705"/>
      </c:catAx>
      <c:valAx>
        <c:axId val="1939259705"/>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1974859964"/>
      </c:valAx>
    </c:plotArea>
    <c:legend>
      <c:legendPos val="r"/>
      <c:overlay val="0"/>
      <c:txPr>
        <a:bodyPr/>
        <a:lstStyle/>
        <a:p>
          <a:pPr lvl="0">
            <a:defRPr b="0">
              <a:solidFill>
                <a:srgbClr val="1A1A1A"/>
              </a:solidFill>
              <a:latin typeface="+mn-lt"/>
            </a:defRPr>
          </a:pPr>
        </a:p>
      </c:txPr>
    </c:legend>
    <c:plotVisOnly val="1"/>
  </c:chart>
</c:chartSpace>
</file>

<file path=xl/charts/chart49.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Rock Hind</a:t>
            </a:r>
          </a:p>
        </c:rich>
      </c:tx>
      <c:overlay val="0"/>
    </c:title>
    <c:plotArea>
      <c:layout/>
      <c:lineChart>
        <c:ser>
          <c:idx val="0"/>
          <c:order val="0"/>
          <c:tx>
            <c:v>Rec</c:v>
          </c:tx>
          <c:spPr>
            <a:ln cmpd="sng">
              <a:solidFill>
                <a:srgbClr val="C0504D"/>
              </a:solidFill>
            </a:ln>
          </c:spPr>
          <c:marker>
            <c:symbol val="circle"/>
            <c:size val="7"/>
            <c:spPr>
              <a:solidFill>
                <a:srgbClr val="C0504D"/>
              </a:solidFill>
              <a:ln cmpd="sng">
                <a:solidFill>
                  <a:srgbClr val="C0504D"/>
                </a:solidFill>
              </a:ln>
            </c:spPr>
          </c:marker>
          <c:cat>
            <c:strRef>
              <c:f>'Shallow-Water Complex'!$Q$4:$Q$36</c:f>
            </c:strRef>
          </c:cat>
          <c:val>
            <c:numRef>
              <c:f>'Shallow-Water Complex'!$AB$4:$AB$36</c:f>
              <c:numCache/>
            </c:numRef>
          </c:val>
          <c:smooth val="0"/>
        </c:ser>
        <c:ser>
          <c:idx val="1"/>
          <c:order val="1"/>
          <c:tx>
            <c:v>Comm</c:v>
          </c:tx>
          <c:spPr>
            <a:ln cmpd="sng">
              <a:solidFill>
                <a:srgbClr val="9BBB59"/>
              </a:solidFill>
            </a:ln>
          </c:spPr>
          <c:marker>
            <c:symbol val="circle"/>
            <c:size val="7"/>
            <c:spPr>
              <a:solidFill>
                <a:srgbClr val="9BBB59"/>
              </a:solidFill>
              <a:ln cmpd="sng">
                <a:solidFill>
                  <a:srgbClr val="9BBB59"/>
                </a:solidFill>
              </a:ln>
            </c:spPr>
          </c:marker>
          <c:cat>
            <c:strRef>
              <c:f>'Shallow-Water Complex'!$Q$4:$Q$36</c:f>
            </c:strRef>
          </c:cat>
          <c:val>
            <c:numRef>
              <c:f>'Shallow-Water Complex'!$S$4:$S$36</c:f>
              <c:numCache/>
            </c:numRef>
          </c:val>
          <c:smooth val="0"/>
        </c:ser>
        <c:axId val="2000511099"/>
        <c:axId val="1611012327"/>
      </c:lineChart>
      <c:catAx>
        <c:axId val="2000511099"/>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1611012327"/>
      </c:catAx>
      <c:valAx>
        <c:axId val="1611012327"/>
        <c:scaling>
          <c:orientation val="minMax"/>
          <c:max val="45000.0"/>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2000511099"/>
      </c:valAx>
    </c:plotArea>
    <c:legend>
      <c:legendPos val="b"/>
      <c:overlay val="0"/>
      <c:txPr>
        <a:bodyPr/>
        <a:lstStyle/>
        <a:p>
          <a:pPr lvl="0">
            <a:defRPr b="0">
              <a:solidFill>
                <a:srgbClr val="1A1A1A"/>
              </a:solidFill>
              <a:latin typeface="+mn-lt"/>
            </a:defRPr>
          </a:pPr>
        </a:p>
      </c:txPr>
    </c:legend>
    <c:plotVisOnly val="1"/>
  </c:chart>
</c:chartSpace>
</file>

<file path=xl/charts/chart5.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lineChart>
        <c:ser>
          <c:idx val="0"/>
          <c:order val="0"/>
          <c:tx>
            <c:v>Total</c:v>
          </c:tx>
          <c:spPr>
            <a:ln cmpd="sng">
              <a:solidFill>
                <a:srgbClr val="4F81BD"/>
              </a:solidFill>
            </a:ln>
          </c:spPr>
          <c:marker>
            <c:symbol val="none"/>
          </c:marker>
          <c:cat>
            <c:strRef>
              <c:f>'Black Grouper'!$B$3:$B$35</c:f>
            </c:strRef>
          </c:cat>
          <c:val>
            <c:numRef>
              <c:f>'Black Grouper'!$C$3:$C$35</c:f>
              <c:numCache/>
            </c:numRef>
          </c:val>
          <c:smooth val="0"/>
        </c:ser>
        <c:ser>
          <c:idx val="1"/>
          <c:order val="1"/>
          <c:tx>
            <c:v>3rd Highest</c:v>
          </c:tx>
          <c:spPr>
            <a:ln cmpd="sng">
              <a:solidFill>
                <a:srgbClr val="00B0F0"/>
              </a:solidFill>
            </a:ln>
          </c:spPr>
          <c:marker>
            <c:symbol val="none"/>
          </c:marker>
          <c:cat>
            <c:strRef>
              <c:f>'Black Grouper'!$B$3:$B$35</c:f>
            </c:strRef>
          </c:cat>
          <c:val>
            <c:numRef>
              <c:f>'Black Grouper'!$F$3:$F$35</c:f>
              <c:numCache/>
            </c:numRef>
          </c:val>
          <c:smooth val="0"/>
        </c:ser>
        <c:ser>
          <c:idx val="2"/>
          <c:order val="2"/>
          <c:tx>
            <c:v>FL RVC</c:v>
          </c:tx>
          <c:spPr>
            <a:ln cmpd="sng">
              <a:solidFill>
                <a:srgbClr val="00B050"/>
              </a:solidFill>
            </a:ln>
          </c:spPr>
          <c:marker>
            <c:symbol val="circle"/>
            <c:size val="7"/>
            <c:spPr>
              <a:solidFill>
                <a:srgbClr val="00B050"/>
              </a:solidFill>
              <a:ln cmpd="sng">
                <a:solidFill>
                  <a:srgbClr val="00B050"/>
                </a:solidFill>
              </a:ln>
            </c:spPr>
          </c:marker>
          <c:cat>
            <c:strRef>
              <c:f>'Black Grouper'!$B$3:$B$35</c:f>
            </c:strRef>
          </c:cat>
          <c:val>
            <c:numRef>
              <c:f>'Black Grouper'!$AG$37:$AG$64</c:f>
              <c:numCache/>
            </c:numRef>
          </c:val>
          <c:smooth val="0"/>
        </c:ser>
        <c:axId val="1230762526"/>
        <c:axId val="1297863853"/>
      </c:lineChart>
      <c:catAx>
        <c:axId val="1230762526"/>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1297863853"/>
      </c:catAx>
      <c:valAx>
        <c:axId val="1297863853"/>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1230762526"/>
      </c:valAx>
    </c:plotArea>
    <c:legend>
      <c:legendPos val="r"/>
      <c:overlay val="0"/>
      <c:txPr>
        <a:bodyPr/>
        <a:lstStyle/>
        <a:p>
          <a:pPr lvl="0">
            <a:defRPr b="0">
              <a:solidFill>
                <a:srgbClr val="1A1A1A"/>
              </a:solidFill>
              <a:latin typeface="+mn-lt"/>
            </a:defRPr>
          </a:pPr>
        </a:p>
      </c:txPr>
    </c:legend>
    <c:plotVisOnly val="1"/>
  </c:chart>
</c:chartSpace>
</file>

<file path=xl/charts/chart50.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Yellowmouth Grouper</a:t>
            </a:r>
          </a:p>
        </c:rich>
      </c:tx>
      <c:overlay val="0"/>
    </c:title>
    <c:plotArea>
      <c:layout/>
      <c:lineChart>
        <c:ser>
          <c:idx val="0"/>
          <c:order val="0"/>
          <c:tx>
            <c:v>Rec</c:v>
          </c:tx>
          <c:spPr>
            <a:ln cmpd="sng">
              <a:solidFill>
                <a:srgbClr val="C0504D"/>
              </a:solidFill>
            </a:ln>
          </c:spPr>
          <c:marker>
            <c:symbol val="circle"/>
            <c:size val="7"/>
            <c:spPr>
              <a:solidFill>
                <a:srgbClr val="C0504D"/>
              </a:solidFill>
              <a:ln cmpd="sng">
                <a:solidFill>
                  <a:srgbClr val="C0504D"/>
                </a:solidFill>
              </a:ln>
            </c:spPr>
          </c:marker>
          <c:cat>
            <c:strRef>
              <c:f>'Shallow-Water Complex'!$Q$4:$Q$36</c:f>
            </c:strRef>
          </c:cat>
          <c:val>
            <c:numRef>
              <c:f>'Shallow-Water Complex'!$AC$4:$AC$36</c:f>
              <c:numCache/>
            </c:numRef>
          </c:val>
          <c:smooth val="0"/>
        </c:ser>
        <c:ser>
          <c:idx val="1"/>
          <c:order val="1"/>
          <c:tx>
            <c:v>Comm</c:v>
          </c:tx>
          <c:spPr>
            <a:ln cmpd="sng">
              <a:solidFill>
                <a:srgbClr val="9BBB59"/>
              </a:solidFill>
            </a:ln>
          </c:spPr>
          <c:marker>
            <c:symbol val="circle"/>
            <c:size val="7"/>
            <c:spPr>
              <a:solidFill>
                <a:srgbClr val="9BBB59"/>
              </a:solidFill>
              <a:ln cmpd="sng">
                <a:solidFill>
                  <a:srgbClr val="9BBB59"/>
                </a:solidFill>
              </a:ln>
            </c:spPr>
          </c:marker>
          <c:cat>
            <c:strRef>
              <c:f>'Shallow-Water Complex'!$Q$4:$Q$36</c:f>
            </c:strRef>
          </c:cat>
          <c:val>
            <c:numRef>
              <c:f>'Shallow-Water Complex'!$T$4:$T$36</c:f>
              <c:numCache/>
            </c:numRef>
          </c:val>
          <c:smooth val="0"/>
        </c:ser>
        <c:axId val="1797261533"/>
        <c:axId val="1794668025"/>
      </c:lineChart>
      <c:catAx>
        <c:axId val="1797261533"/>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1794668025"/>
      </c:catAx>
      <c:valAx>
        <c:axId val="1794668025"/>
        <c:scaling>
          <c:orientation val="minMax"/>
          <c:max val="35000.0"/>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1797261533"/>
      </c:valAx>
    </c:plotArea>
    <c:legend>
      <c:legendPos val="b"/>
      <c:overlay val="0"/>
      <c:txPr>
        <a:bodyPr/>
        <a:lstStyle/>
        <a:p>
          <a:pPr lvl="0">
            <a:defRPr b="0">
              <a:solidFill>
                <a:srgbClr val="1A1A1A"/>
              </a:solidFill>
              <a:latin typeface="+mn-lt"/>
            </a:defRPr>
          </a:pPr>
        </a:p>
      </c:txPr>
    </c:legend>
    <c:plotVisOnly val="1"/>
  </c:chart>
</c:chartSpace>
</file>

<file path=xl/charts/chart5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Yellowfin Grouper</a:t>
            </a:r>
          </a:p>
        </c:rich>
      </c:tx>
      <c:overlay val="0"/>
    </c:title>
    <c:plotArea>
      <c:layout/>
      <c:lineChart>
        <c:ser>
          <c:idx val="0"/>
          <c:order val="0"/>
          <c:tx>
            <c:v>Rec</c:v>
          </c:tx>
          <c:spPr>
            <a:ln cmpd="sng">
              <a:solidFill>
                <a:srgbClr val="C0504D"/>
              </a:solidFill>
            </a:ln>
          </c:spPr>
          <c:marker>
            <c:symbol val="circle"/>
            <c:size val="7"/>
            <c:spPr>
              <a:solidFill>
                <a:srgbClr val="C0504D"/>
              </a:solidFill>
              <a:ln cmpd="sng">
                <a:solidFill>
                  <a:srgbClr val="C0504D"/>
                </a:solidFill>
              </a:ln>
            </c:spPr>
          </c:marker>
          <c:cat>
            <c:strRef>
              <c:f>'Shallow-Water Complex'!$Q$4:$Q$36</c:f>
            </c:strRef>
          </c:cat>
          <c:val>
            <c:numRef>
              <c:f>'Shallow-Water Complex'!$AD$4:$AD$36</c:f>
              <c:numCache/>
            </c:numRef>
          </c:val>
          <c:smooth val="0"/>
        </c:ser>
        <c:ser>
          <c:idx val="1"/>
          <c:order val="1"/>
          <c:tx>
            <c:v>Comm</c:v>
          </c:tx>
          <c:spPr>
            <a:ln cmpd="sng">
              <a:solidFill>
                <a:srgbClr val="9BBB59"/>
              </a:solidFill>
            </a:ln>
          </c:spPr>
          <c:marker>
            <c:symbol val="circle"/>
            <c:size val="7"/>
            <c:spPr>
              <a:solidFill>
                <a:srgbClr val="9BBB59"/>
              </a:solidFill>
              <a:ln cmpd="sng">
                <a:solidFill>
                  <a:srgbClr val="9BBB59"/>
                </a:solidFill>
              </a:ln>
            </c:spPr>
          </c:marker>
          <c:cat>
            <c:strRef>
              <c:f>'Shallow-Water Complex'!$Q$4:$Q$36</c:f>
            </c:strRef>
          </c:cat>
          <c:val>
            <c:numRef>
              <c:f>'Shallow-Water Complex'!$U$4:$U$36</c:f>
              <c:numCache/>
            </c:numRef>
          </c:val>
          <c:smooth val="0"/>
        </c:ser>
        <c:axId val="1029035186"/>
        <c:axId val="655180286"/>
      </c:lineChart>
      <c:catAx>
        <c:axId val="1029035186"/>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655180286"/>
      </c:catAx>
      <c:valAx>
        <c:axId val="655180286"/>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1029035186"/>
      </c:valAx>
    </c:plotArea>
    <c:legend>
      <c:legendPos val="b"/>
      <c:overlay val="0"/>
      <c:txPr>
        <a:bodyPr/>
        <a:lstStyle/>
        <a:p>
          <a:pPr lvl="0">
            <a:defRPr b="0">
              <a:solidFill>
                <a:srgbClr val="1A1A1A"/>
              </a:solidFill>
              <a:latin typeface="+mn-lt"/>
            </a:defRPr>
          </a:pPr>
        </a:p>
      </c:txPr>
    </c:legend>
    <c:plotVisOnly val="1"/>
  </c:chart>
</c:chartSpace>
</file>

<file path=xl/charts/chart5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Coney</a:t>
            </a:r>
          </a:p>
        </c:rich>
      </c:tx>
      <c:overlay val="0"/>
    </c:title>
    <c:plotArea>
      <c:layout/>
      <c:lineChart>
        <c:ser>
          <c:idx val="0"/>
          <c:order val="0"/>
          <c:tx>
            <c:v>Rec</c:v>
          </c:tx>
          <c:spPr>
            <a:ln cmpd="sng">
              <a:solidFill>
                <a:srgbClr val="C0504D"/>
              </a:solidFill>
            </a:ln>
          </c:spPr>
          <c:marker>
            <c:symbol val="circle"/>
            <c:size val="7"/>
            <c:spPr>
              <a:solidFill>
                <a:srgbClr val="C0504D"/>
              </a:solidFill>
              <a:ln cmpd="sng">
                <a:solidFill>
                  <a:srgbClr val="C0504D"/>
                </a:solidFill>
              </a:ln>
            </c:spPr>
          </c:marker>
          <c:cat>
            <c:strRef>
              <c:f>'Shallow-Water Complex'!$Q$4:$Q$36</c:f>
            </c:strRef>
          </c:cat>
          <c:val>
            <c:numRef>
              <c:f>'Shallow-Water Complex'!$AE$4:$AE$36</c:f>
              <c:numCache/>
            </c:numRef>
          </c:val>
          <c:smooth val="0"/>
        </c:ser>
        <c:ser>
          <c:idx val="1"/>
          <c:order val="1"/>
          <c:tx>
            <c:v>Comm</c:v>
          </c:tx>
          <c:spPr>
            <a:ln cmpd="sng">
              <a:solidFill>
                <a:srgbClr val="9BBB59"/>
              </a:solidFill>
            </a:ln>
          </c:spPr>
          <c:marker>
            <c:symbol val="circle"/>
            <c:size val="7"/>
            <c:spPr>
              <a:solidFill>
                <a:srgbClr val="9BBB59"/>
              </a:solidFill>
              <a:ln cmpd="sng">
                <a:solidFill>
                  <a:srgbClr val="9BBB59"/>
                </a:solidFill>
              </a:ln>
            </c:spPr>
          </c:marker>
          <c:cat>
            <c:strRef>
              <c:f>'Shallow-Water Complex'!$Q$4:$Q$36</c:f>
            </c:strRef>
          </c:cat>
          <c:val>
            <c:numRef>
              <c:f>'Shallow-Water Complex'!$V$4:$V$36</c:f>
              <c:numCache/>
            </c:numRef>
          </c:val>
          <c:smooth val="0"/>
        </c:ser>
        <c:axId val="1612416946"/>
        <c:axId val="147206007"/>
      </c:lineChart>
      <c:catAx>
        <c:axId val="1612416946"/>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147206007"/>
      </c:catAx>
      <c:valAx>
        <c:axId val="147206007"/>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1612416946"/>
      </c:valAx>
    </c:plotArea>
    <c:legend>
      <c:legendPos val="b"/>
      <c:overlay val="0"/>
      <c:txPr>
        <a:bodyPr/>
        <a:lstStyle/>
        <a:p>
          <a:pPr lvl="0">
            <a:defRPr b="0">
              <a:solidFill>
                <a:srgbClr val="1A1A1A"/>
              </a:solidFill>
              <a:latin typeface="+mn-lt"/>
            </a:defRPr>
          </a:pPr>
        </a:p>
      </c:txPr>
    </c:legend>
    <c:plotVisOnly val="1"/>
  </c:chart>
</c:chartSpace>
</file>

<file path=xl/charts/chart5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Graysby</a:t>
            </a:r>
          </a:p>
        </c:rich>
      </c:tx>
      <c:overlay val="0"/>
    </c:title>
    <c:plotArea>
      <c:layout/>
      <c:lineChart>
        <c:ser>
          <c:idx val="0"/>
          <c:order val="0"/>
          <c:tx>
            <c:v>Rec</c:v>
          </c:tx>
          <c:spPr>
            <a:ln cmpd="sng">
              <a:solidFill>
                <a:srgbClr val="C0504D"/>
              </a:solidFill>
            </a:ln>
          </c:spPr>
          <c:marker>
            <c:symbol val="circle"/>
            <c:size val="7"/>
            <c:spPr>
              <a:solidFill>
                <a:srgbClr val="C0504D"/>
              </a:solidFill>
              <a:ln cmpd="sng">
                <a:solidFill>
                  <a:srgbClr val="C0504D"/>
                </a:solidFill>
              </a:ln>
            </c:spPr>
          </c:marker>
          <c:cat>
            <c:strRef>
              <c:f>'Shallow-Water Complex'!$Q$4:$Q$36</c:f>
            </c:strRef>
          </c:cat>
          <c:val>
            <c:numRef>
              <c:f>'Shallow-Water Complex'!$AF$4:$AF$36</c:f>
              <c:numCache/>
            </c:numRef>
          </c:val>
          <c:smooth val="0"/>
        </c:ser>
        <c:ser>
          <c:idx val="1"/>
          <c:order val="1"/>
          <c:tx>
            <c:v>Comm</c:v>
          </c:tx>
          <c:spPr>
            <a:ln cmpd="sng">
              <a:solidFill>
                <a:srgbClr val="9BBB59"/>
              </a:solidFill>
            </a:ln>
          </c:spPr>
          <c:marker>
            <c:symbol val="circle"/>
            <c:size val="7"/>
            <c:spPr>
              <a:solidFill>
                <a:srgbClr val="9BBB59"/>
              </a:solidFill>
              <a:ln cmpd="sng">
                <a:solidFill>
                  <a:srgbClr val="9BBB59"/>
                </a:solidFill>
              </a:ln>
            </c:spPr>
          </c:marker>
          <c:cat>
            <c:strRef>
              <c:f>'Shallow-Water Complex'!$Q$4:$Q$36</c:f>
            </c:strRef>
          </c:cat>
          <c:val>
            <c:numRef>
              <c:f>'Shallow-Water Complex'!$W$4:$W$36</c:f>
              <c:numCache/>
            </c:numRef>
          </c:val>
          <c:smooth val="0"/>
        </c:ser>
        <c:axId val="541820809"/>
        <c:axId val="1752863556"/>
      </c:lineChart>
      <c:catAx>
        <c:axId val="541820809"/>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1752863556"/>
      </c:catAx>
      <c:valAx>
        <c:axId val="1752863556"/>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541820809"/>
      </c:valAx>
    </c:plotArea>
    <c:legend>
      <c:legendPos val="b"/>
      <c:overlay val="0"/>
      <c:txPr>
        <a:bodyPr/>
        <a:lstStyle/>
        <a:p>
          <a:pPr lvl="0">
            <a:defRPr b="0">
              <a:solidFill>
                <a:srgbClr val="1A1A1A"/>
              </a:solidFill>
              <a:latin typeface="+mn-lt"/>
            </a:defRPr>
          </a:pPr>
        </a:p>
      </c:txPr>
    </c:legend>
    <c:plotVisOnly val="1"/>
  </c:chart>
</c:chartSpace>
</file>

<file path=xl/charts/chart54.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Red Hind</a:t>
            </a:r>
          </a:p>
        </c:rich>
      </c:tx>
      <c:overlay val="0"/>
    </c:title>
    <c:plotArea>
      <c:layout/>
      <c:lineChart>
        <c:ser>
          <c:idx val="0"/>
          <c:order val="0"/>
          <c:tx>
            <c:v>Total</c:v>
          </c:tx>
          <c:spPr>
            <a:ln cmpd="sng">
              <a:solidFill>
                <a:srgbClr val="4F81BD"/>
              </a:solidFill>
            </a:ln>
          </c:spPr>
          <c:marker>
            <c:symbol val="none"/>
          </c:marker>
          <c:cat>
            <c:strRef>
              <c:f>'Shallow-Water Complex'!$A$4:$A$36</c:f>
            </c:strRef>
          </c:cat>
          <c:val>
            <c:numRef>
              <c:f>'Shallow-Water Complex'!$B$4:$B$36</c:f>
              <c:numCache/>
            </c:numRef>
          </c:val>
          <c:smooth val="0"/>
        </c:ser>
        <c:ser>
          <c:idx val="1"/>
          <c:order val="1"/>
          <c:tx>
            <c:v>ABC/ACL</c:v>
          </c:tx>
          <c:spPr>
            <a:ln cmpd="sng" w="38100">
              <a:solidFill>
                <a:srgbClr val="C0504D"/>
              </a:solidFill>
            </a:ln>
          </c:spPr>
          <c:marker>
            <c:symbol val="none"/>
          </c:marker>
          <c:cat>
            <c:strRef>
              <c:f>'Shallow-Water Complex'!$A$4:$A$36</c:f>
            </c:strRef>
          </c:cat>
          <c:val>
            <c:numRef>
              <c:f>'Shallow-Water Complex'!$I$4:$I$36</c:f>
              <c:numCache/>
            </c:numRef>
          </c:val>
          <c:smooth val="0"/>
        </c:ser>
        <c:axId val="175401852"/>
        <c:axId val="898959884"/>
      </c:lineChart>
      <c:catAx>
        <c:axId val="175401852"/>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898959884"/>
      </c:catAx>
      <c:valAx>
        <c:axId val="898959884"/>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175401852"/>
      </c:valAx>
    </c:plotArea>
    <c:legend>
      <c:legendPos val="b"/>
      <c:overlay val="0"/>
      <c:txPr>
        <a:bodyPr/>
        <a:lstStyle/>
        <a:p>
          <a:pPr lvl="0">
            <a:defRPr b="0">
              <a:solidFill>
                <a:srgbClr val="1A1A1A"/>
              </a:solidFill>
              <a:latin typeface="+mn-lt"/>
            </a:defRPr>
          </a:pPr>
        </a:p>
      </c:txPr>
    </c:legend>
    <c:plotVisOnly val="1"/>
  </c:chart>
</c:chartSpace>
</file>

<file path=xl/charts/chart55.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Rock Hind</a:t>
            </a:r>
          </a:p>
        </c:rich>
      </c:tx>
      <c:overlay val="0"/>
    </c:title>
    <c:plotArea>
      <c:layout/>
      <c:lineChart>
        <c:ser>
          <c:idx val="0"/>
          <c:order val="0"/>
          <c:tx>
            <c:v>Total</c:v>
          </c:tx>
          <c:spPr>
            <a:ln cmpd="sng">
              <a:solidFill>
                <a:srgbClr val="4F81BD"/>
              </a:solidFill>
            </a:ln>
          </c:spPr>
          <c:marker>
            <c:symbol val="none"/>
          </c:marker>
          <c:cat>
            <c:strRef>
              <c:f>'Shallow-Water Complex'!$A$4:$A$36</c:f>
            </c:strRef>
          </c:cat>
          <c:val>
            <c:numRef>
              <c:f>'Shallow-Water Complex'!$C$4:$C$36</c:f>
              <c:numCache/>
            </c:numRef>
          </c:val>
          <c:smooth val="0"/>
        </c:ser>
        <c:ser>
          <c:idx val="1"/>
          <c:order val="1"/>
          <c:tx>
            <c:v>ABC/ACL</c:v>
          </c:tx>
          <c:spPr>
            <a:ln cmpd="sng" w="38100">
              <a:solidFill>
                <a:srgbClr val="C0504D"/>
              </a:solidFill>
            </a:ln>
          </c:spPr>
          <c:marker>
            <c:symbol val="none"/>
          </c:marker>
          <c:cat>
            <c:strRef>
              <c:f>'Shallow-Water Complex'!$A$4:$A$36</c:f>
            </c:strRef>
          </c:cat>
          <c:val>
            <c:numRef>
              <c:f>'Shallow-Water Complex'!$J$4:$J$36</c:f>
              <c:numCache/>
            </c:numRef>
          </c:val>
          <c:smooth val="0"/>
        </c:ser>
        <c:axId val="319901026"/>
        <c:axId val="422448234"/>
      </c:lineChart>
      <c:catAx>
        <c:axId val="319901026"/>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422448234"/>
      </c:catAx>
      <c:valAx>
        <c:axId val="422448234"/>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319901026"/>
      </c:valAx>
    </c:plotArea>
    <c:legend>
      <c:legendPos val="b"/>
      <c:overlay val="0"/>
      <c:txPr>
        <a:bodyPr/>
        <a:lstStyle/>
        <a:p>
          <a:pPr lvl="0">
            <a:defRPr b="0">
              <a:solidFill>
                <a:srgbClr val="1A1A1A"/>
              </a:solidFill>
              <a:latin typeface="+mn-lt"/>
            </a:defRPr>
          </a:pPr>
        </a:p>
      </c:txPr>
    </c:legend>
    <c:plotVisOnly val="1"/>
  </c:chart>
</c:chartSpace>
</file>

<file path=xl/charts/chart56.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Yellowmouth Grouper</a:t>
            </a:r>
          </a:p>
        </c:rich>
      </c:tx>
      <c:overlay val="0"/>
    </c:title>
    <c:plotArea>
      <c:layout/>
      <c:lineChart>
        <c:ser>
          <c:idx val="0"/>
          <c:order val="0"/>
          <c:tx>
            <c:v>Total</c:v>
          </c:tx>
          <c:spPr>
            <a:ln cmpd="sng">
              <a:solidFill>
                <a:srgbClr val="4F81BD"/>
              </a:solidFill>
            </a:ln>
          </c:spPr>
          <c:marker>
            <c:symbol val="none"/>
          </c:marker>
          <c:cat>
            <c:strRef>
              <c:f>'Shallow-Water Complex'!$A$4:$A$36</c:f>
            </c:strRef>
          </c:cat>
          <c:val>
            <c:numRef>
              <c:f>'Shallow-Water Complex'!$D$4:$D$36</c:f>
              <c:numCache/>
            </c:numRef>
          </c:val>
          <c:smooth val="0"/>
        </c:ser>
        <c:ser>
          <c:idx val="1"/>
          <c:order val="1"/>
          <c:tx>
            <c:v>ABC/ACL</c:v>
          </c:tx>
          <c:spPr>
            <a:ln cmpd="sng" w="38100">
              <a:solidFill>
                <a:srgbClr val="C0504D"/>
              </a:solidFill>
            </a:ln>
          </c:spPr>
          <c:marker>
            <c:symbol val="none"/>
          </c:marker>
          <c:cat>
            <c:strRef>
              <c:f>'Shallow-Water Complex'!$A$4:$A$36</c:f>
            </c:strRef>
          </c:cat>
          <c:val>
            <c:numRef>
              <c:f>'Shallow-Water Complex'!$K$4:$K$36</c:f>
              <c:numCache/>
            </c:numRef>
          </c:val>
          <c:smooth val="0"/>
        </c:ser>
        <c:axId val="975166231"/>
        <c:axId val="940278335"/>
      </c:lineChart>
      <c:catAx>
        <c:axId val="975166231"/>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940278335"/>
      </c:catAx>
      <c:valAx>
        <c:axId val="940278335"/>
        <c:scaling>
          <c:orientation val="minMax"/>
          <c:max val="35000.0"/>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975166231"/>
      </c:valAx>
    </c:plotArea>
    <c:legend>
      <c:legendPos val="b"/>
      <c:overlay val="0"/>
      <c:txPr>
        <a:bodyPr/>
        <a:lstStyle/>
        <a:p>
          <a:pPr lvl="0">
            <a:defRPr b="0">
              <a:solidFill>
                <a:srgbClr val="1A1A1A"/>
              </a:solidFill>
              <a:latin typeface="+mn-lt"/>
            </a:defRPr>
          </a:pPr>
        </a:p>
      </c:txPr>
    </c:legend>
    <c:plotVisOnly val="1"/>
  </c:chart>
</c:chartSpace>
</file>

<file path=xl/charts/chart57.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Yellowfin Grouper</a:t>
            </a:r>
          </a:p>
        </c:rich>
      </c:tx>
      <c:overlay val="0"/>
    </c:title>
    <c:plotArea>
      <c:layout/>
      <c:lineChart>
        <c:ser>
          <c:idx val="0"/>
          <c:order val="0"/>
          <c:tx>
            <c:v>Total</c:v>
          </c:tx>
          <c:spPr>
            <a:ln cmpd="sng">
              <a:solidFill>
                <a:srgbClr val="4F81BD"/>
              </a:solidFill>
            </a:ln>
          </c:spPr>
          <c:marker>
            <c:symbol val="none"/>
          </c:marker>
          <c:cat>
            <c:strRef>
              <c:f>'Shallow-Water Complex'!$A$4:$A$36</c:f>
            </c:strRef>
          </c:cat>
          <c:val>
            <c:numRef>
              <c:f>'Shallow-Water Complex'!$E$4:$E$36</c:f>
              <c:numCache/>
            </c:numRef>
          </c:val>
          <c:smooth val="0"/>
        </c:ser>
        <c:ser>
          <c:idx val="1"/>
          <c:order val="1"/>
          <c:tx>
            <c:v>ABC/ACL</c:v>
          </c:tx>
          <c:spPr>
            <a:ln cmpd="sng" w="38100">
              <a:solidFill>
                <a:srgbClr val="C0504D"/>
              </a:solidFill>
            </a:ln>
          </c:spPr>
          <c:marker>
            <c:symbol val="none"/>
          </c:marker>
          <c:cat>
            <c:strRef>
              <c:f>'Shallow-Water Complex'!$A$4:$A$36</c:f>
            </c:strRef>
          </c:cat>
          <c:val>
            <c:numRef>
              <c:f>'Shallow-Water Complex'!$L$4:$L$36</c:f>
              <c:numCache/>
            </c:numRef>
          </c:val>
          <c:smooth val="0"/>
        </c:ser>
        <c:axId val="2056141172"/>
        <c:axId val="1390647527"/>
      </c:lineChart>
      <c:catAx>
        <c:axId val="2056141172"/>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1390647527"/>
      </c:catAx>
      <c:valAx>
        <c:axId val="1390647527"/>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2056141172"/>
      </c:valAx>
    </c:plotArea>
    <c:legend>
      <c:legendPos val="b"/>
      <c:overlay val="0"/>
      <c:txPr>
        <a:bodyPr/>
        <a:lstStyle/>
        <a:p>
          <a:pPr lvl="0">
            <a:defRPr b="0">
              <a:solidFill>
                <a:srgbClr val="1A1A1A"/>
              </a:solidFill>
              <a:latin typeface="+mn-lt"/>
            </a:defRPr>
          </a:pPr>
        </a:p>
      </c:txPr>
    </c:legend>
    <c:plotVisOnly val="1"/>
  </c:chart>
</c:chartSpace>
</file>

<file path=xl/charts/chart58.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Coney</a:t>
            </a:r>
          </a:p>
        </c:rich>
      </c:tx>
      <c:overlay val="0"/>
    </c:title>
    <c:plotArea>
      <c:layout/>
      <c:lineChart>
        <c:ser>
          <c:idx val="0"/>
          <c:order val="0"/>
          <c:tx>
            <c:v>Total</c:v>
          </c:tx>
          <c:spPr>
            <a:ln cmpd="sng">
              <a:solidFill>
                <a:srgbClr val="4F81BD"/>
              </a:solidFill>
            </a:ln>
          </c:spPr>
          <c:marker>
            <c:symbol val="none"/>
          </c:marker>
          <c:cat>
            <c:strRef>
              <c:f>'Shallow-Water Complex'!$A$4:$A$36</c:f>
            </c:strRef>
          </c:cat>
          <c:val>
            <c:numRef>
              <c:f>'Shallow-Water Complex'!$F$4:$F$36</c:f>
              <c:numCache/>
            </c:numRef>
          </c:val>
          <c:smooth val="0"/>
        </c:ser>
        <c:ser>
          <c:idx val="1"/>
          <c:order val="1"/>
          <c:tx>
            <c:v>ABC/ACL</c:v>
          </c:tx>
          <c:spPr>
            <a:ln cmpd="sng" w="38100">
              <a:solidFill>
                <a:srgbClr val="C0504D"/>
              </a:solidFill>
            </a:ln>
          </c:spPr>
          <c:marker>
            <c:symbol val="none"/>
          </c:marker>
          <c:cat>
            <c:strRef>
              <c:f>'Shallow-Water Complex'!$A$4:$A$36</c:f>
            </c:strRef>
          </c:cat>
          <c:val>
            <c:numRef>
              <c:f>'Shallow-Water Complex'!$M$4:$M$36</c:f>
              <c:numCache/>
            </c:numRef>
          </c:val>
          <c:smooth val="0"/>
        </c:ser>
        <c:axId val="1703828027"/>
        <c:axId val="632443977"/>
      </c:lineChart>
      <c:catAx>
        <c:axId val="1703828027"/>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632443977"/>
      </c:catAx>
      <c:valAx>
        <c:axId val="632443977"/>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1703828027"/>
      </c:valAx>
    </c:plotArea>
    <c:legend>
      <c:legendPos val="b"/>
      <c:overlay val="0"/>
      <c:txPr>
        <a:bodyPr/>
        <a:lstStyle/>
        <a:p>
          <a:pPr lvl="0">
            <a:defRPr b="0">
              <a:solidFill>
                <a:srgbClr val="1A1A1A"/>
              </a:solidFill>
              <a:latin typeface="+mn-lt"/>
            </a:defRPr>
          </a:pPr>
        </a:p>
      </c:txPr>
    </c:legend>
    <c:plotVisOnly val="1"/>
  </c:chart>
</c:chartSpace>
</file>

<file path=xl/charts/chart59.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Graysby</a:t>
            </a:r>
          </a:p>
        </c:rich>
      </c:tx>
      <c:overlay val="0"/>
    </c:title>
    <c:plotArea>
      <c:layout/>
      <c:lineChart>
        <c:ser>
          <c:idx val="0"/>
          <c:order val="0"/>
          <c:tx>
            <c:v>Total</c:v>
          </c:tx>
          <c:spPr>
            <a:ln cmpd="sng">
              <a:solidFill>
                <a:srgbClr val="4F81BD"/>
              </a:solidFill>
            </a:ln>
          </c:spPr>
          <c:marker>
            <c:symbol val="none"/>
          </c:marker>
          <c:cat>
            <c:strRef>
              <c:f>'Shallow-Water Complex'!$A$4:$A$36</c:f>
            </c:strRef>
          </c:cat>
          <c:val>
            <c:numRef>
              <c:f>'Shallow-Water Complex'!$G$4:$G$36</c:f>
              <c:numCache/>
            </c:numRef>
          </c:val>
          <c:smooth val="0"/>
        </c:ser>
        <c:ser>
          <c:idx val="1"/>
          <c:order val="1"/>
          <c:tx>
            <c:v>ABC/ACL</c:v>
          </c:tx>
          <c:spPr>
            <a:ln cmpd="sng" w="38100">
              <a:solidFill>
                <a:srgbClr val="C0504D"/>
              </a:solidFill>
            </a:ln>
          </c:spPr>
          <c:marker>
            <c:symbol val="none"/>
          </c:marker>
          <c:cat>
            <c:strRef>
              <c:f>'Shallow-Water Complex'!$A$4:$A$36</c:f>
            </c:strRef>
          </c:cat>
          <c:val>
            <c:numRef>
              <c:f>'Shallow-Water Complex'!$N$4:$N$36</c:f>
              <c:numCache/>
            </c:numRef>
          </c:val>
          <c:smooth val="0"/>
        </c:ser>
        <c:axId val="1894965315"/>
        <c:axId val="503487351"/>
      </c:lineChart>
      <c:catAx>
        <c:axId val="1894965315"/>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503487351"/>
      </c:catAx>
      <c:valAx>
        <c:axId val="503487351"/>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1894965315"/>
      </c:valAx>
    </c:plotArea>
    <c:legend>
      <c:legendPos val="b"/>
      <c:overlay val="0"/>
      <c:txPr>
        <a:bodyPr/>
        <a:lstStyle/>
        <a:p>
          <a:pPr lvl="0">
            <a:defRPr b="0">
              <a:solidFill>
                <a:srgbClr val="1A1A1A"/>
              </a:solidFill>
              <a:latin typeface="+mn-lt"/>
            </a:defRPr>
          </a:pPr>
        </a:p>
      </c:txPr>
    </c:legend>
    <c:plotVisOnly val="1"/>
  </c:chart>
</c:chartSpace>
</file>

<file path=xl/charts/chart6.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lineChart>
        <c:ser>
          <c:idx val="0"/>
          <c:order val="0"/>
          <c:tx>
            <c:v>Commercial</c:v>
          </c:tx>
          <c:spPr>
            <a:ln cmpd="sng">
              <a:solidFill>
                <a:srgbClr val="9BBB59"/>
              </a:solidFill>
            </a:ln>
          </c:spPr>
          <c:marker>
            <c:symbol val="none"/>
          </c:marker>
          <c:cat>
            <c:strRef>
              <c:f>'Black Grouper'!$B$3:$B$35</c:f>
            </c:strRef>
          </c:cat>
          <c:val>
            <c:numRef>
              <c:f>'Black Grouper'!$E$3:$E$35</c:f>
              <c:numCache/>
            </c:numRef>
          </c:val>
          <c:smooth val="0"/>
        </c:ser>
        <c:ser>
          <c:idx val="1"/>
          <c:order val="1"/>
          <c:tx>
            <c:v>Rec</c:v>
          </c:tx>
          <c:spPr>
            <a:ln cmpd="sng">
              <a:solidFill>
                <a:srgbClr val="C0504D"/>
              </a:solidFill>
            </a:ln>
          </c:spPr>
          <c:marker>
            <c:symbol val="none"/>
          </c:marker>
          <c:cat>
            <c:strRef>
              <c:f>'Black Grouper'!$B$3:$B$35</c:f>
            </c:strRef>
          </c:cat>
          <c:val>
            <c:numRef>
              <c:f>'Black Grouper'!$D$3:$D$35</c:f>
              <c:numCache/>
            </c:numRef>
          </c:val>
          <c:smooth val="0"/>
        </c:ser>
        <c:axId val="2031356646"/>
        <c:axId val="1679704585"/>
      </c:lineChart>
      <c:catAx>
        <c:axId val="2031356646"/>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rot="-2700000"/>
          <a:lstStyle/>
          <a:p>
            <a:pPr lvl="0">
              <a:defRPr b="1" i="0">
                <a:solidFill>
                  <a:srgbClr val="000000"/>
                </a:solidFill>
                <a:latin typeface="+mn-lt"/>
              </a:defRPr>
            </a:pPr>
          </a:p>
        </c:txPr>
        <c:crossAx val="1679704585"/>
      </c:catAx>
      <c:valAx>
        <c:axId val="1679704585"/>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2031356646"/>
      </c:valAx>
    </c:plotArea>
    <c:legend>
      <c:legendPos val="r"/>
      <c:overlay val="0"/>
      <c:txPr>
        <a:bodyPr/>
        <a:lstStyle/>
        <a:p>
          <a:pPr lvl="0">
            <a:defRPr b="0">
              <a:solidFill>
                <a:srgbClr val="1A1A1A"/>
              </a:solidFill>
              <a:latin typeface="+mn-lt"/>
            </a:defRPr>
          </a:pPr>
        </a:p>
      </c:txPr>
    </c:legend>
    <c:plotVisOnly val="1"/>
  </c:chart>
</c:chartSpace>
</file>

<file path=xl/charts/chart60.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Porgy Complex Landings</a:t>
            </a:r>
          </a:p>
        </c:rich>
      </c:tx>
      <c:overlay val="0"/>
    </c:title>
    <c:plotArea>
      <c:layout/>
      <c:lineChart>
        <c:ser>
          <c:idx val="0"/>
          <c:order val="0"/>
          <c:tx>
            <c:v>Jolthead Porgy</c:v>
          </c:tx>
          <c:spPr>
            <a:ln cmpd="sng">
              <a:solidFill>
                <a:srgbClr val="4F81BD"/>
              </a:solidFill>
            </a:ln>
          </c:spPr>
          <c:marker>
            <c:symbol val="none"/>
          </c:marker>
          <c:cat>
            <c:strRef>
              <c:f>'Porgy Complex'!$A$4:$A$36</c:f>
            </c:strRef>
          </c:cat>
          <c:val>
            <c:numRef>
              <c:f>'Porgy Complex'!$B$4:$B$36</c:f>
              <c:numCache/>
            </c:numRef>
          </c:val>
          <c:smooth val="0"/>
        </c:ser>
        <c:ser>
          <c:idx val="1"/>
          <c:order val="1"/>
          <c:tx>
            <c:v>Knobbed Porgy</c:v>
          </c:tx>
          <c:spPr>
            <a:ln cmpd="sng">
              <a:solidFill>
                <a:srgbClr val="C0504D"/>
              </a:solidFill>
            </a:ln>
          </c:spPr>
          <c:marker>
            <c:symbol val="none"/>
          </c:marker>
          <c:cat>
            <c:strRef>
              <c:f>'Porgy Complex'!$A$4:$A$36</c:f>
            </c:strRef>
          </c:cat>
          <c:val>
            <c:numRef>
              <c:f>'Porgy Complex'!$C$4:$C$36</c:f>
              <c:numCache/>
            </c:numRef>
          </c:val>
          <c:smooth val="0"/>
        </c:ser>
        <c:ser>
          <c:idx val="2"/>
          <c:order val="2"/>
          <c:tx>
            <c:v>Saucereye Porgy</c:v>
          </c:tx>
          <c:spPr>
            <a:ln cmpd="sng">
              <a:solidFill>
                <a:srgbClr val="9BBB59"/>
              </a:solidFill>
            </a:ln>
          </c:spPr>
          <c:marker>
            <c:symbol val="none"/>
          </c:marker>
          <c:cat>
            <c:strRef>
              <c:f>'Porgy Complex'!$A$4:$A$36</c:f>
            </c:strRef>
          </c:cat>
          <c:val>
            <c:numRef>
              <c:f>'Porgy Complex'!$D$4:$D$36</c:f>
              <c:numCache/>
            </c:numRef>
          </c:val>
          <c:smooth val="0"/>
        </c:ser>
        <c:ser>
          <c:idx val="3"/>
          <c:order val="3"/>
          <c:tx>
            <c:v>Scup</c:v>
          </c:tx>
          <c:spPr>
            <a:ln cmpd="sng">
              <a:solidFill>
                <a:srgbClr val="8064A2"/>
              </a:solidFill>
            </a:ln>
          </c:spPr>
          <c:marker>
            <c:symbol val="none"/>
          </c:marker>
          <c:cat>
            <c:strRef>
              <c:f>'Porgy Complex'!$A$4:$A$36</c:f>
            </c:strRef>
          </c:cat>
          <c:val>
            <c:numRef>
              <c:f>'Porgy Complex'!$E$4:$E$36</c:f>
              <c:numCache/>
            </c:numRef>
          </c:val>
          <c:smooth val="0"/>
        </c:ser>
        <c:ser>
          <c:idx val="4"/>
          <c:order val="4"/>
          <c:tx>
            <c:v>Whitebone Porgy</c:v>
          </c:tx>
          <c:spPr>
            <a:ln cmpd="sng">
              <a:solidFill>
                <a:srgbClr val="4BACC6"/>
              </a:solidFill>
            </a:ln>
          </c:spPr>
          <c:marker>
            <c:symbol val="none"/>
          </c:marker>
          <c:cat>
            <c:strRef>
              <c:f>'Porgy Complex'!$A$4:$A$36</c:f>
            </c:strRef>
          </c:cat>
          <c:val>
            <c:numRef>
              <c:f>'Porgy Complex'!$F$4:$F$36</c:f>
              <c:numCache/>
            </c:numRef>
          </c:val>
          <c:smooth val="0"/>
        </c:ser>
        <c:ser>
          <c:idx val="5"/>
          <c:order val="5"/>
          <c:tx>
            <c:v>Total</c:v>
          </c:tx>
          <c:spPr>
            <a:ln cmpd="sng">
              <a:solidFill>
                <a:srgbClr val="F79646"/>
              </a:solidFill>
            </a:ln>
          </c:spPr>
          <c:marker>
            <c:symbol val="circle"/>
            <c:size val="7"/>
            <c:spPr>
              <a:solidFill>
                <a:srgbClr val="F79646"/>
              </a:solidFill>
              <a:ln cmpd="sng">
                <a:solidFill>
                  <a:srgbClr val="F79646"/>
                </a:solidFill>
              </a:ln>
            </c:spPr>
          </c:marker>
          <c:cat>
            <c:strRef>
              <c:f>'Porgy Complex'!$A$4:$A$36</c:f>
            </c:strRef>
          </c:cat>
          <c:val>
            <c:numRef>
              <c:f>'Porgy Complex'!$G$3:$G$36</c:f>
              <c:numCache/>
            </c:numRef>
          </c:val>
          <c:smooth val="0"/>
        </c:ser>
        <c:ser>
          <c:idx val="6"/>
          <c:order val="6"/>
          <c:tx>
            <c:v>ABC/ACL</c:v>
          </c:tx>
          <c:spPr>
            <a:ln cmpd="sng" w="38100">
              <a:solidFill>
                <a:srgbClr val="84A7D1"/>
              </a:solidFill>
            </a:ln>
          </c:spPr>
          <c:marker>
            <c:symbol val="none"/>
          </c:marker>
          <c:cat>
            <c:strRef>
              <c:f>'Porgy Complex'!$A$4:$A$36</c:f>
            </c:strRef>
          </c:cat>
          <c:val>
            <c:numRef>
              <c:f>'Porgy Complex'!$M$3:$M$36</c:f>
              <c:numCache/>
            </c:numRef>
          </c:val>
          <c:smooth val="0"/>
        </c:ser>
        <c:axId val="779968178"/>
        <c:axId val="1800207099"/>
      </c:lineChart>
      <c:catAx>
        <c:axId val="779968178"/>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1800207099"/>
      </c:catAx>
      <c:valAx>
        <c:axId val="1800207099"/>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779968178"/>
      </c:valAx>
    </c:plotArea>
    <c:legend>
      <c:legendPos val="r"/>
      <c:overlay val="0"/>
      <c:txPr>
        <a:bodyPr/>
        <a:lstStyle/>
        <a:p>
          <a:pPr lvl="0">
            <a:defRPr b="0">
              <a:solidFill>
                <a:srgbClr val="1A1A1A"/>
              </a:solidFill>
              <a:latin typeface="+mn-lt"/>
            </a:defRPr>
          </a:pPr>
        </a:p>
      </c:txPr>
    </c:legend>
    <c:plotVisOnly val="1"/>
  </c:chart>
</c:chartSpace>
</file>

<file path=xl/charts/chart6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Jolthead Porgy</a:t>
            </a:r>
          </a:p>
        </c:rich>
      </c:tx>
      <c:overlay val="0"/>
    </c:title>
    <c:plotArea>
      <c:layout/>
      <c:lineChart>
        <c:ser>
          <c:idx val="0"/>
          <c:order val="0"/>
          <c:tx>
            <c:v>Rec</c:v>
          </c:tx>
          <c:spPr>
            <a:ln cmpd="sng">
              <a:solidFill>
                <a:srgbClr val="C0504D"/>
              </a:solidFill>
            </a:ln>
          </c:spPr>
          <c:marker>
            <c:symbol val="circle"/>
            <c:size val="7"/>
            <c:spPr>
              <a:solidFill>
                <a:srgbClr val="C0504D"/>
              </a:solidFill>
              <a:ln cmpd="sng">
                <a:solidFill>
                  <a:srgbClr val="C0504D"/>
                </a:solidFill>
              </a:ln>
            </c:spPr>
          </c:marker>
          <c:cat>
            <c:strRef>
              <c:f>'Porgy Complex'!$O$4:$O$36</c:f>
            </c:strRef>
          </c:cat>
          <c:val>
            <c:numRef>
              <c:f>'Porgy Complex'!$X$4:$X$36</c:f>
              <c:numCache/>
            </c:numRef>
          </c:val>
          <c:smooth val="0"/>
        </c:ser>
        <c:ser>
          <c:idx val="1"/>
          <c:order val="1"/>
          <c:tx>
            <c:v>Comm</c:v>
          </c:tx>
          <c:spPr>
            <a:ln cmpd="sng">
              <a:solidFill>
                <a:srgbClr val="9BBB59"/>
              </a:solidFill>
            </a:ln>
          </c:spPr>
          <c:marker>
            <c:symbol val="circle"/>
            <c:size val="7"/>
            <c:spPr>
              <a:solidFill>
                <a:srgbClr val="9BBB59"/>
              </a:solidFill>
              <a:ln cmpd="sng">
                <a:solidFill>
                  <a:srgbClr val="9BBB59"/>
                </a:solidFill>
              </a:ln>
            </c:spPr>
          </c:marker>
          <c:cat>
            <c:strRef>
              <c:f>'Porgy Complex'!$O$4:$O$36</c:f>
            </c:strRef>
          </c:cat>
          <c:val>
            <c:numRef>
              <c:f>'Porgy Complex'!$P$4:$P$36</c:f>
              <c:numCache/>
            </c:numRef>
          </c:val>
          <c:smooth val="0"/>
        </c:ser>
        <c:axId val="236017825"/>
        <c:axId val="825970688"/>
      </c:lineChart>
      <c:catAx>
        <c:axId val="236017825"/>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825970688"/>
      </c:catAx>
      <c:valAx>
        <c:axId val="825970688"/>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236017825"/>
      </c:valAx>
    </c:plotArea>
    <c:legend>
      <c:legendPos val="b"/>
      <c:overlay val="0"/>
      <c:txPr>
        <a:bodyPr/>
        <a:lstStyle/>
        <a:p>
          <a:pPr lvl="0">
            <a:defRPr b="0">
              <a:solidFill>
                <a:srgbClr val="1A1A1A"/>
              </a:solidFill>
              <a:latin typeface="+mn-lt"/>
            </a:defRPr>
          </a:pPr>
        </a:p>
      </c:txPr>
    </c:legend>
    <c:plotVisOnly val="1"/>
  </c:chart>
</c:chartSpace>
</file>

<file path=xl/charts/chart6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Knobbed Porgy</a:t>
            </a:r>
          </a:p>
        </c:rich>
      </c:tx>
      <c:overlay val="0"/>
    </c:title>
    <c:plotArea>
      <c:layout/>
      <c:lineChart>
        <c:ser>
          <c:idx val="0"/>
          <c:order val="0"/>
          <c:tx>
            <c:v>Rec</c:v>
          </c:tx>
          <c:spPr>
            <a:ln cmpd="sng">
              <a:solidFill>
                <a:srgbClr val="C0504D"/>
              </a:solidFill>
            </a:ln>
          </c:spPr>
          <c:marker>
            <c:symbol val="circle"/>
            <c:size val="7"/>
            <c:spPr>
              <a:solidFill>
                <a:srgbClr val="C0504D"/>
              </a:solidFill>
              <a:ln cmpd="sng">
                <a:solidFill>
                  <a:srgbClr val="C0504D"/>
                </a:solidFill>
              </a:ln>
            </c:spPr>
          </c:marker>
          <c:cat>
            <c:strRef>
              <c:f>'Porgy Complex'!$O$4:$O$36</c:f>
            </c:strRef>
          </c:cat>
          <c:val>
            <c:numRef>
              <c:f>'Porgy Complex'!$Y$4:$Y$36</c:f>
              <c:numCache/>
            </c:numRef>
          </c:val>
          <c:smooth val="0"/>
        </c:ser>
        <c:ser>
          <c:idx val="1"/>
          <c:order val="1"/>
          <c:tx>
            <c:v>Comm</c:v>
          </c:tx>
          <c:spPr>
            <a:ln cmpd="sng">
              <a:solidFill>
                <a:srgbClr val="9BBB59"/>
              </a:solidFill>
            </a:ln>
          </c:spPr>
          <c:marker>
            <c:symbol val="circle"/>
            <c:size val="7"/>
            <c:spPr>
              <a:solidFill>
                <a:srgbClr val="9BBB59"/>
              </a:solidFill>
              <a:ln cmpd="sng">
                <a:solidFill>
                  <a:srgbClr val="9BBB59"/>
                </a:solidFill>
              </a:ln>
            </c:spPr>
          </c:marker>
          <c:cat>
            <c:strRef>
              <c:f>'Porgy Complex'!$O$4:$O$36</c:f>
            </c:strRef>
          </c:cat>
          <c:val>
            <c:numRef>
              <c:f>'Porgy Complex'!$Q$4:$Q$36</c:f>
              <c:numCache/>
            </c:numRef>
          </c:val>
          <c:smooth val="0"/>
        </c:ser>
        <c:axId val="1235239258"/>
        <c:axId val="773323403"/>
      </c:lineChart>
      <c:catAx>
        <c:axId val="1235239258"/>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773323403"/>
      </c:catAx>
      <c:valAx>
        <c:axId val="773323403"/>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0" sourceLinked="0"/>
        <c:majorTickMark val="out"/>
        <c:minorTickMark val="none"/>
        <c:tickLblPos val="nextTo"/>
        <c:spPr>
          <a:ln/>
        </c:spPr>
        <c:txPr>
          <a:bodyPr/>
          <a:lstStyle/>
          <a:p>
            <a:pPr lvl="0">
              <a:defRPr b="0">
                <a:solidFill>
                  <a:srgbClr val="000000"/>
                </a:solidFill>
                <a:latin typeface="+mn-lt"/>
              </a:defRPr>
            </a:pPr>
          </a:p>
        </c:txPr>
        <c:crossAx val="1235239258"/>
      </c:valAx>
    </c:plotArea>
    <c:legend>
      <c:legendPos val="b"/>
      <c:overlay val="0"/>
      <c:txPr>
        <a:bodyPr/>
        <a:lstStyle/>
        <a:p>
          <a:pPr lvl="0">
            <a:defRPr b="0">
              <a:solidFill>
                <a:srgbClr val="1A1A1A"/>
              </a:solidFill>
              <a:latin typeface="+mn-lt"/>
            </a:defRPr>
          </a:pPr>
        </a:p>
      </c:txPr>
    </c:legend>
    <c:plotVisOnly val="1"/>
  </c:chart>
</c:chartSpace>
</file>

<file path=xl/charts/chart6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Scup</a:t>
            </a:r>
          </a:p>
        </c:rich>
      </c:tx>
      <c:overlay val="0"/>
    </c:title>
    <c:plotArea>
      <c:layout/>
      <c:lineChart>
        <c:ser>
          <c:idx val="0"/>
          <c:order val="0"/>
          <c:tx>
            <c:v>Rec</c:v>
          </c:tx>
          <c:spPr>
            <a:ln cmpd="sng">
              <a:solidFill>
                <a:srgbClr val="C0504D"/>
              </a:solidFill>
            </a:ln>
          </c:spPr>
          <c:marker>
            <c:symbol val="circle"/>
            <c:size val="7"/>
            <c:spPr>
              <a:solidFill>
                <a:srgbClr val="C0504D"/>
              </a:solidFill>
              <a:ln cmpd="sng">
                <a:solidFill>
                  <a:srgbClr val="C0504D"/>
                </a:solidFill>
              </a:ln>
            </c:spPr>
          </c:marker>
          <c:cat>
            <c:strRef>
              <c:f>'Porgy Complex'!$O$4:$O$36</c:f>
            </c:strRef>
          </c:cat>
          <c:val>
            <c:numRef>
              <c:f>'Porgy Complex'!$AA$4:$AA$36</c:f>
              <c:numCache/>
            </c:numRef>
          </c:val>
          <c:smooth val="0"/>
        </c:ser>
        <c:ser>
          <c:idx val="1"/>
          <c:order val="1"/>
          <c:tx>
            <c:v>Comm</c:v>
          </c:tx>
          <c:spPr>
            <a:ln cmpd="sng">
              <a:solidFill>
                <a:srgbClr val="9BBB59"/>
              </a:solidFill>
            </a:ln>
          </c:spPr>
          <c:marker>
            <c:symbol val="circle"/>
            <c:size val="7"/>
            <c:spPr>
              <a:solidFill>
                <a:srgbClr val="9BBB59"/>
              </a:solidFill>
              <a:ln cmpd="sng">
                <a:solidFill>
                  <a:srgbClr val="9BBB59"/>
                </a:solidFill>
              </a:ln>
            </c:spPr>
          </c:marker>
          <c:cat>
            <c:strRef>
              <c:f>'Porgy Complex'!$O$4:$O$36</c:f>
            </c:strRef>
          </c:cat>
          <c:val>
            <c:numRef>
              <c:f>'Porgy Complex'!$S$4:$S$36</c:f>
              <c:numCache/>
            </c:numRef>
          </c:val>
          <c:smooth val="0"/>
        </c:ser>
        <c:axId val="2038746907"/>
        <c:axId val="885582128"/>
      </c:lineChart>
      <c:catAx>
        <c:axId val="2038746907"/>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885582128"/>
      </c:catAx>
      <c:valAx>
        <c:axId val="885582128"/>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0" sourceLinked="0"/>
        <c:majorTickMark val="out"/>
        <c:minorTickMark val="none"/>
        <c:tickLblPos val="nextTo"/>
        <c:spPr>
          <a:ln/>
        </c:spPr>
        <c:txPr>
          <a:bodyPr/>
          <a:lstStyle/>
          <a:p>
            <a:pPr lvl="0">
              <a:defRPr b="0">
                <a:solidFill>
                  <a:srgbClr val="000000"/>
                </a:solidFill>
                <a:latin typeface="+mn-lt"/>
              </a:defRPr>
            </a:pPr>
          </a:p>
        </c:txPr>
        <c:crossAx val="2038746907"/>
      </c:valAx>
    </c:plotArea>
    <c:legend>
      <c:legendPos val="b"/>
      <c:overlay val="0"/>
      <c:txPr>
        <a:bodyPr/>
        <a:lstStyle/>
        <a:p>
          <a:pPr lvl="0">
            <a:defRPr b="0">
              <a:solidFill>
                <a:srgbClr val="1A1A1A"/>
              </a:solidFill>
              <a:latin typeface="+mn-lt"/>
            </a:defRPr>
          </a:pPr>
        </a:p>
      </c:txPr>
    </c:legend>
    <c:plotVisOnly val="1"/>
  </c:chart>
</c:chartSpace>
</file>

<file path=xl/charts/chart64.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Whitebone Porgy</a:t>
            </a:r>
          </a:p>
        </c:rich>
      </c:tx>
      <c:overlay val="0"/>
    </c:title>
    <c:plotArea>
      <c:layout/>
      <c:lineChart>
        <c:ser>
          <c:idx val="0"/>
          <c:order val="0"/>
          <c:tx>
            <c:v>Rec</c:v>
          </c:tx>
          <c:spPr>
            <a:ln cmpd="sng">
              <a:solidFill>
                <a:srgbClr val="C0504D"/>
              </a:solidFill>
            </a:ln>
          </c:spPr>
          <c:marker>
            <c:symbol val="circle"/>
            <c:size val="7"/>
            <c:spPr>
              <a:solidFill>
                <a:srgbClr val="C0504D"/>
              </a:solidFill>
              <a:ln cmpd="sng">
                <a:solidFill>
                  <a:srgbClr val="C0504D"/>
                </a:solidFill>
              </a:ln>
            </c:spPr>
          </c:marker>
          <c:cat>
            <c:strRef>
              <c:f>'Porgy Complex'!$O$4:$O$36</c:f>
            </c:strRef>
          </c:cat>
          <c:val>
            <c:numRef>
              <c:f>'Porgy Complex'!$AB$4:$AB$36</c:f>
              <c:numCache/>
            </c:numRef>
          </c:val>
          <c:smooth val="0"/>
        </c:ser>
        <c:ser>
          <c:idx val="1"/>
          <c:order val="1"/>
          <c:tx>
            <c:v>Comm</c:v>
          </c:tx>
          <c:spPr>
            <a:ln cmpd="sng">
              <a:solidFill>
                <a:srgbClr val="9BBB59"/>
              </a:solidFill>
            </a:ln>
          </c:spPr>
          <c:marker>
            <c:symbol val="circle"/>
            <c:size val="7"/>
            <c:spPr>
              <a:solidFill>
                <a:srgbClr val="9BBB59"/>
              </a:solidFill>
              <a:ln cmpd="sng">
                <a:solidFill>
                  <a:srgbClr val="9BBB59"/>
                </a:solidFill>
              </a:ln>
            </c:spPr>
          </c:marker>
          <c:cat>
            <c:strRef>
              <c:f>'Porgy Complex'!$O$4:$O$36</c:f>
            </c:strRef>
          </c:cat>
          <c:val>
            <c:numRef>
              <c:f>'Porgy Complex'!$T$4:$T$36</c:f>
              <c:numCache/>
            </c:numRef>
          </c:val>
          <c:smooth val="0"/>
        </c:ser>
        <c:axId val="1815862656"/>
        <c:axId val="1788486749"/>
      </c:lineChart>
      <c:catAx>
        <c:axId val="1815862656"/>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1788486749"/>
      </c:catAx>
      <c:valAx>
        <c:axId val="1788486749"/>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0" sourceLinked="0"/>
        <c:majorTickMark val="out"/>
        <c:minorTickMark val="none"/>
        <c:tickLblPos val="nextTo"/>
        <c:spPr>
          <a:ln/>
        </c:spPr>
        <c:txPr>
          <a:bodyPr/>
          <a:lstStyle/>
          <a:p>
            <a:pPr lvl="0">
              <a:defRPr b="0">
                <a:solidFill>
                  <a:srgbClr val="000000"/>
                </a:solidFill>
                <a:latin typeface="+mn-lt"/>
              </a:defRPr>
            </a:pPr>
          </a:p>
        </c:txPr>
        <c:crossAx val="1815862656"/>
        <c:majorUnit val="15000.0"/>
      </c:valAx>
    </c:plotArea>
    <c:legend>
      <c:legendPos val="b"/>
      <c:overlay val="0"/>
      <c:txPr>
        <a:bodyPr/>
        <a:lstStyle/>
        <a:p>
          <a:pPr lvl="0">
            <a:defRPr b="0">
              <a:solidFill>
                <a:srgbClr val="1A1A1A"/>
              </a:solidFill>
              <a:latin typeface="+mn-lt"/>
            </a:defRPr>
          </a:pPr>
        </a:p>
      </c:txPr>
    </c:legend>
    <c:plotVisOnly val="1"/>
  </c:chart>
</c:chartSpace>
</file>

<file path=xl/charts/chart65.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Jolthead Porgy</a:t>
            </a:r>
          </a:p>
        </c:rich>
      </c:tx>
      <c:overlay val="0"/>
    </c:title>
    <c:plotArea>
      <c:layout/>
      <c:lineChart>
        <c:ser>
          <c:idx val="0"/>
          <c:order val="0"/>
          <c:tx>
            <c:v>Total</c:v>
          </c:tx>
          <c:spPr>
            <a:ln cmpd="sng">
              <a:solidFill>
                <a:srgbClr val="4F81BD"/>
              </a:solidFill>
            </a:ln>
          </c:spPr>
          <c:marker>
            <c:symbol val="none"/>
          </c:marker>
          <c:cat>
            <c:strRef>
              <c:f>'Porgy Complex'!$A$4:$A$36</c:f>
            </c:strRef>
          </c:cat>
          <c:val>
            <c:numRef>
              <c:f>'Porgy Complex'!$B$4:$B$36</c:f>
              <c:numCache/>
            </c:numRef>
          </c:val>
          <c:smooth val="0"/>
        </c:ser>
        <c:ser>
          <c:idx val="1"/>
          <c:order val="1"/>
          <c:tx>
            <c:v>ABC/ACL</c:v>
          </c:tx>
          <c:spPr>
            <a:ln cmpd="sng" w="38100">
              <a:solidFill>
                <a:srgbClr val="C0504D"/>
              </a:solidFill>
            </a:ln>
          </c:spPr>
          <c:marker>
            <c:symbol val="none"/>
          </c:marker>
          <c:cat>
            <c:strRef>
              <c:f>'Porgy Complex'!$A$4:$A$36</c:f>
            </c:strRef>
          </c:cat>
          <c:val>
            <c:numRef>
              <c:f>'Porgy Complex'!$H$4:$H$36</c:f>
              <c:numCache/>
            </c:numRef>
          </c:val>
          <c:smooth val="0"/>
        </c:ser>
        <c:axId val="520159594"/>
        <c:axId val="975560466"/>
      </c:lineChart>
      <c:catAx>
        <c:axId val="520159594"/>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975560466"/>
      </c:catAx>
      <c:valAx>
        <c:axId val="975560466"/>
        <c:scaling>
          <c:orientation val="minMax"/>
          <c:max val="300000.0"/>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520159594"/>
      </c:valAx>
    </c:plotArea>
    <c:legend>
      <c:legendPos val="b"/>
      <c:overlay val="0"/>
      <c:txPr>
        <a:bodyPr/>
        <a:lstStyle/>
        <a:p>
          <a:pPr lvl="0">
            <a:defRPr b="0">
              <a:solidFill>
                <a:srgbClr val="1A1A1A"/>
              </a:solidFill>
              <a:latin typeface="+mn-lt"/>
            </a:defRPr>
          </a:pPr>
        </a:p>
      </c:txPr>
    </c:legend>
    <c:plotVisOnly val="1"/>
  </c:chart>
</c:chartSpace>
</file>

<file path=xl/charts/chart66.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Knobbed Porgy</a:t>
            </a:r>
          </a:p>
        </c:rich>
      </c:tx>
      <c:overlay val="0"/>
    </c:title>
    <c:plotArea>
      <c:layout/>
      <c:lineChart>
        <c:ser>
          <c:idx val="0"/>
          <c:order val="0"/>
          <c:tx>
            <c:v>Total</c:v>
          </c:tx>
          <c:spPr>
            <a:ln cmpd="sng">
              <a:solidFill>
                <a:srgbClr val="4F81BD"/>
              </a:solidFill>
            </a:ln>
          </c:spPr>
          <c:marker>
            <c:symbol val="none"/>
          </c:marker>
          <c:cat>
            <c:strRef>
              <c:f>'Porgy Complex'!$A$4:$A$37</c:f>
            </c:strRef>
          </c:cat>
          <c:val>
            <c:numRef>
              <c:f>'Porgy Complex'!$C$4:$C$37</c:f>
              <c:numCache/>
            </c:numRef>
          </c:val>
          <c:smooth val="0"/>
        </c:ser>
        <c:ser>
          <c:idx val="1"/>
          <c:order val="1"/>
          <c:tx>
            <c:v>ABC/ACL</c:v>
          </c:tx>
          <c:spPr>
            <a:ln cmpd="sng" w="38100">
              <a:solidFill>
                <a:srgbClr val="C0504D"/>
              </a:solidFill>
            </a:ln>
          </c:spPr>
          <c:marker>
            <c:symbol val="none"/>
          </c:marker>
          <c:cat>
            <c:strRef>
              <c:f>'Porgy Complex'!$A$4:$A$37</c:f>
            </c:strRef>
          </c:cat>
          <c:val>
            <c:numRef>
              <c:f>'Porgy Complex'!$I$4:$I$37</c:f>
              <c:numCache/>
            </c:numRef>
          </c:val>
          <c:smooth val="0"/>
        </c:ser>
        <c:ser>
          <c:idx val="2"/>
          <c:order val="2"/>
          <c:tx>
            <c:v>Stand CPUE</c:v>
          </c:tx>
          <c:spPr>
            <a:ln cmpd="sng">
              <a:solidFill>
                <a:srgbClr val="00B050"/>
              </a:solidFill>
            </a:ln>
          </c:spPr>
          <c:marker>
            <c:symbol val="circle"/>
            <c:size val="7"/>
            <c:spPr>
              <a:solidFill>
                <a:srgbClr val="00B050"/>
              </a:solidFill>
              <a:ln cmpd="sng">
                <a:solidFill>
                  <a:srgbClr val="00B050"/>
                </a:solidFill>
              </a:ln>
            </c:spPr>
          </c:marker>
          <c:cat>
            <c:strRef>
              <c:f>'Porgy Complex'!$A$4:$A$37</c:f>
            </c:strRef>
          </c:cat>
          <c:val>
            <c:numRef>
              <c:f>'Porgy Complex'!$BL$3:$BL$36</c:f>
              <c:numCache/>
            </c:numRef>
          </c:val>
          <c:smooth val="0"/>
        </c:ser>
        <c:axId val="1979042695"/>
        <c:axId val="1590717787"/>
      </c:lineChart>
      <c:catAx>
        <c:axId val="1979042695"/>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1590717787"/>
      </c:catAx>
      <c:valAx>
        <c:axId val="1590717787"/>
        <c:scaling>
          <c:orientation val="minMax"/>
          <c:max val="200000.0"/>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0" sourceLinked="0"/>
        <c:majorTickMark val="out"/>
        <c:minorTickMark val="none"/>
        <c:tickLblPos val="nextTo"/>
        <c:spPr>
          <a:ln/>
        </c:spPr>
        <c:txPr>
          <a:bodyPr/>
          <a:lstStyle/>
          <a:p>
            <a:pPr lvl="0">
              <a:defRPr b="0">
                <a:solidFill>
                  <a:srgbClr val="000000"/>
                </a:solidFill>
                <a:latin typeface="+mn-lt"/>
              </a:defRPr>
            </a:pPr>
          </a:p>
        </c:txPr>
        <c:crossAx val="1979042695"/>
      </c:valAx>
    </c:plotArea>
    <c:legend>
      <c:legendPos val="b"/>
      <c:overlay val="0"/>
      <c:txPr>
        <a:bodyPr/>
        <a:lstStyle/>
        <a:p>
          <a:pPr lvl="0">
            <a:defRPr b="0">
              <a:solidFill>
                <a:srgbClr val="1A1A1A"/>
              </a:solidFill>
              <a:latin typeface="+mn-lt"/>
            </a:defRPr>
          </a:pPr>
        </a:p>
      </c:txPr>
    </c:legend>
    <c:plotVisOnly val="1"/>
  </c:chart>
</c:chartSpace>
</file>

<file path=xl/charts/chart67.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Saucereye Porgy</a:t>
            </a:r>
          </a:p>
        </c:rich>
      </c:tx>
      <c:overlay val="0"/>
    </c:title>
    <c:plotArea>
      <c:layout/>
      <c:lineChart>
        <c:ser>
          <c:idx val="0"/>
          <c:order val="0"/>
          <c:tx>
            <c:v>Total</c:v>
          </c:tx>
          <c:spPr>
            <a:ln cmpd="sng">
              <a:solidFill>
                <a:srgbClr val="4F81BD"/>
              </a:solidFill>
            </a:ln>
          </c:spPr>
          <c:marker>
            <c:symbol val="none"/>
          </c:marker>
          <c:cat>
            <c:strRef>
              <c:f>'Porgy Complex'!$A$4:$A$36</c:f>
            </c:strRef>
          </c:cat>
          <c:val>
            <c:numRef>
              <c:f>'Porgy Complex'!$D$4:$D$36</c:f>
              <c:numCache/>
            </c:numRef>
          </c:val>
          <c:smooth val="0"/>
        </c:ser>
        <c:ser>
          <c:idx val="1"/>
          <c:order val="1"/>
          <c:tx>
            <c:v>ABC/ACL</c:v>
          </c:tx>
          <c:spPr>
            <a:ln cmpd="sng" w="38100">
              <a:solidFill>
                <a:srgbClr val="C0504D"/>
              </a:solidFill>
            </a:ln>
          </c:spPr>
          <c:marker>
            <c:symbol val="none"/>
          </c:marker>
          <c:cat>
            <c:strRef>
              <c:f>'Porgy Complex'!$A$4:$A$36</c:f>
            </c:strRef>
          </c:cat>
          <c:val>
            <c:numRef>
              <c:f>'Porgy Complex'!$J$4:$J$36</c:f>
              <c:numCache/>
            </c:numRef>
          </c:val>
          <c:smooth val="0"/>
        </c:ser>
        <c:axId val="1587092324"/>
        <c:axId val="348102172"/>
      </c:lineChart>
      <c:catAx>
        <c:axId val="1587092324"/>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348102172"/>
      </c:catAx>
      <c:valAx>
        <c:axId val="348102172"/>
        <c:scaling>
          <c:orientation val="minMax"/>
          <c:max val="25000.0"/>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0" sourceLinked="0"/>
        <c:majorTickMark val="out"/>
        <c:minorTickMark val="none"/>
        <c:tickLblPos val="nextTo"/>
        <c:spPr>
          <a:ln/>
        </c:spPr>
        <c:txPr>
          <a:bodyPr/>
          <a:lstStyle/>
          <a:p>
            <a:pPr lvl="0">
              <a:defRPr b="0">
                <a:solidFill>
                  <a:srgbClr val="000000"/>
                </a:solidFill>
                <a:latin typeface="+mn-lt"/>
              </a:defRPr>
            </a:pPr>
          </a:p>
        </c:txPr>
        <c:crossAx val="1587092324"/>
      </c:valAx>
    </c:plotArea>
    <c:legend>
      <c:legendPos val="b"/>
      <c:overlay val="0"/>
      <c:txPr>
        <a:bodyPr/>
        <a:lstStyle/>
        <a:p>
          <a:pPr lvl="0">
            <a:defRPr b="0">
              <a:solidFill>
                <a:srgbClr val="1A1A1A"/>
              </a:solidFill>
              <a:latin typeface="+mn-lt"/>
            </a:defRPr>
          </a:pPr>
        </a:p>
      </c:txPr>
    </c:legend>
    <c:plotVisOnly val="1"/>
  </c:chart>
</c:chartSpace>
</file>

<file path=xl/charts/chart68.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Scup</a:t>
            </a:r>
          </a:p>
        </c:rich>
      </c:tx>
      <c:overlay val="0"/>
    </c:title>
    <c:plotArea>
      <c:layout/>
      <c:lineChart>
        <c:ser>
          <c:idx val="0"/>
          <c:order val="0"/>
          <c:tx>
            <c:v>Total</c:v>
          </c:tx>
          <c:spPr>
            <a:ln cmpd="sng">
              <a:solidFill>
                <a:srgbClr val="4F81BD"/>
              </a:solidFill>
            </a:ln>
          </c:spPr>
          <c:marker>
            <c:symbol val="none"/>
          </c:marker>
          <c:cat>
            <c:strRef>
              <c:f>'Porgy Complex'!$A$4:$A$37</c:f>
            </c:strRef>
          </c:cat>
          <c:val>
            <c:numRef>
              <c:f>'Porgy Complex'!$E$4:$E$37</c:f>
              <c:numCache/>
            </c:numRef>
          </c:val>
          <c:smooth val="0"/>
        </c:ser>
        <c:ser>
          <c:idx val="1"/>
          <c:order val="1"/>
          <c:tx>
            <c:v>ABC/ACL</c:v>
          </c:tx>
          <c:spPr>
            <a:ln cmpd="sng" w="38100">
              <a:solidFill>
                <a:srgbClr val="C0504D"/>
              </a:solidFill>
            </a:ln>
          </c:spPr>
          <c:marker>
            <c:symbol val="none"/>
          </c:marker>
          <c:cat>
            <c:strRef>
              <c:f>'Porgy Complex'!$A$4:$A$37</c:f>
            </c:strRef>
          </c:cat>
          <c:val>
            <c:numRef>
              <c:f>'Porgy Complex'!$K$4:$K$37</c:f>
              <c:numCache/>
            </c:numRef>
          </c:val>
          <c:smooth val="0"/>
        </c:ser>
        <c:ser>
          <c:idx val="2"/>
          <c:order val="2"/>
          <c:tx>
            <c:v>Stand CPUE</c:v>
          </c:tx>
          <c:spPr>
            <a:ln cmpd="sng">
              <a:solidFill>
                <a:srgbClr val="00B050"/>
              </a:solidFill>
            </a:ln>
          </c:spPr>
          <c:marker>
            <c:symbol val="circle"/>
            <c:size val="7"/>
            <c:spPr>
              <a:solidFill>
                <a:srgbClr val="00B050"/>
              </a:solidFill>
              <a:ln cmpd="sng">
                <a:solidFill>
                  <a:srgbClr val="00B050"/>
                </a:solidFill>
              </a:ln>
            </c:spPr>
          </c:marker>
          <c:cat>
            <c:strRef>
              <c:f>'Porgy Complex'!$A$4:$A$37</c:f>
            </c:strRef>
          </c:cat>
          <c:val>
            <c:numRef>
              <c:f>'Porgy Complex'!$BM$3:$BM$36</c:f>
              <c:numCache/>
            </c:numRef>
          </c:val>
          <c:smooth val="0"/>
        </c:ser>
        <c:axId val="1126677409"/>
        <c:axId val="310652569"/>
      </c:lineChart>
      <c:catAx>
        <c:axId val="1126677409"/>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310652569"/>
      </c:catAx>
      <c:valAx>
        <c:axId val="310652569"/>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0" sourceLinked="0"/>
        <c:majorTickMark val="out"/>
        <c:minorTickMark val="none"/>
        <c:tickLblPos val="nextTo"/>
        <c:spPr>
          <a:ln/>
        </c:spPr>
        <c:txPr>
          <a:bodyPr/>
          <a:lstStyle/>
          <a:p>
            <a:pPr lvl="0">
              <a:defRPr b="0">
                <a:solidFill>
                  <a:srgbClr val="000000"/>
                </a:solidFill>
                <a:latin typeface="+mn-lt"/>
              </a:defRPr>
            </a:pPr>
          </a:p>
        </c:txPr>
        <c:crossAx val="1126677409"/>
      </c:valAx>
    </c:plotArea>
    <c:legend>
      <c:legendPos val="b"/>
      <c:overlay val="0"/>
      <c:txPr>
        <a:bodyPr/>
        <a:lstStyle/>
        <a:p>
          <a:pPr lvl="0">
            <a:defRPr b="0">
              <a:solidFill>
                <a:srgbClr val="1A1A1A"/>
              </a:solidFill>
              <a:latin typeface="+mn-lt"/>
            </a:defRPr>
          </a:pPr>
        </a:p>
      </c:txPr>
    </c:legend>
    <c:plotVisOnly val="1"/>
  </c:chart>
</c:chartSpace>
</file>

<file path=xl/charts/chart69.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Whitebone Porgy</a:t>
            </a:r>
          </a:p>
        </c:rich>
      </c:tx>
      <c:overlay val="0"/>
    </c:title>
    <c:plotArea>
      <c:layout/>
      <c:lineChart>
        <c:ser>
          <c:idx val="0"/>
          <c:order val="0"/>
          <c:tx>
            <c:v>Total</c:v>
          </c:tx>
          <c:spPr>
            <a:ln cmpd="sng">
              <a:solidFill>
                <a:srgbClr val="4F81BD"/>
              </a:solidFill>
            </a:ln>
          </c:spPr>
          <c:marker>
            <c:symbol val="none"/>
          </c:marker>
          <c:cat>
            <c:strRef>
              <c:f>'Porgy Complex'!$A$4:$A$36</c:f>
            </c:strRef>
          </c:cat>
          <c:val>
            <c:numRef>
              <c:f>'Porgy Complex'!$F$4:$F$36</c:f>
              <c:numCache/>
            </c:numRef>
          </c:val>
          <c:smooth val="0"/>
        </c:ser>
        <c:ser>
          <c:idx val="1"/>
          <c:order val="1"/>
          <c:tx>
            <c:v>ABC/ACL</c:v>
          </c:tx>
          <c:spPr>
            <a:ln cmpd="sng" w="38100">
              <a:solidFill>
                <a:srgbClr val="C0504D"/>
              </a:solidFill>
            </a:ln>
          </c:spPr>
          <c:marker>
            <c:symbol val="none"/>
          </c:marker>
          <c:cat>
            <c:strRef>
              <c:f>'Porgy Complex'!$A$4:$A$36</c:f>
            </c:strRef>
          </c:cat>
          <c:val>
            <c:numRef>
              <c:f>'Porgy Complex'!$L$4:$L$36</c:f>
              <c:numCache/>
            </c:numRef>
          </c:val>
          <c:smooth val="0"/>
        </c:ser>
        <c:axId val="1307495215"/>
        <c:axId val="1685191888"/>
      </c:lineChart>
      <c:catAx>
        <c:axId val="1307495215"/>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1685191888"/>
      </c:catAx>
      <c:valAx>
        <c:axId val="1685191888"/>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0" sourceLinked="0"/>
        <c:majorTickMark val="out"/>
        <c:minorTickMark val="none"/>
        <c:tickLblPos val="nextTo"/>
        <c:spPr>
          <a:ln/>
        </c:spPr>
        <c:txPr>
          <a:bodyPr/>
          <a:lstStyle/>
          <a:p>
            <a:pPr lvl="0">
              <a:defRPr b="0">
                <a:solidFill>
                  <a:srgbClr val="000000"/>
                </a:solidFill>
                <a:latin typeface="+mn-lt"/>
              </a:defRPr>
            </a:pPr>
          </a:p>
        </c:txPr>
        <c:crossAx val="1307495215"/>
        <c:majorUnit val="15000.0"/>
      </c:valAx>
    </c:plotArea>
    <c:legend>
      <c:legendPos val="b"/>
      <c:overlay val="0"/>
      <c:txPr>
        <a:bodyPr/>
        <a:lstStyle/>
        <a:p>
          <a:pPr lvl="0">
            <a:defRPr b="0">
              <a:solidFill>
                <a:srgbClr val="1A1A1A"/>
              </a:solidFill>
              <a:latin typeface="+mn-lt"/>
            </a:defRPr>
          </a:pPr>
        </a:p>
      </c:txPr>
    </c:legend>
    <c:plotVisOnly val="1"/>
  </c:chart>
</c:chartSpace>
</file>

<file path=xl/charts/chart7.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lineChart>
        <c:ser>
          <c:idx val="0"/>
          <c:order val="0"/>
          <c:tx>
            <c:v>Total</c:v>
          </c:tx>
          <c:spPr>
            <a:ln cmpd="sng">
              <a:solidFill>
                <a:srgbClr val="4F81BD"/>
              </a:solidFill>
            </a:ln>
          </c:spPr>
          <c:marker>
            <c:symbol val="none"/>
          </c:marker>
          <c:cat>
            <c:strRef>
              <c:f>'Gray Triggerfish'!$A$48:$A$81</c:f>
            </c:strRef>
          </c:cat>
          <c:val>
            <c:numRef>
              <c:f>'Gray Triggerfish'!$C$4:$C$36</c:f>
              <c:numCache/>
            </c:numRef>
          </c:val>
          <c:smooth val="0"/>
        </c:ser>
        <c:ser>
          <c:idx val="1"/>
          <c:order val="1"/>
          <c:tx>
            <c:v>ABC/ACL</c:v>
          </c:tx>
          <c:spPr>
            <a:ln cmpd="sng" w="28575">
              <a:solidFill>
                <a:srgbClr val="C0504D"/>
              </a:solidFill>
            </a:ln>
          </c:spPr>
          <c:marker>
            <c:symbol val="none"/>
          </c:marker>
          <c:cat>
            <c:strRef>
              <c:f>'Gray Triggerfish'!$A$48:$A$81</c:f>
            </c:strRef>
          </c:cat>
          <c:val>
            <c:numRef>
              <c:f>'Gray Triggerfish'!$F$4:$F$36</c:f>
              <c:numCache/>
            </c:numRef>
          </c:val>
          <c:smooth val="0"/>
        </c:ser>
        <c:ser>
          <c:idx val="2"/>
          <c:order val="2"/>
          <c:tx>
            <c:v>Stand CPUE</c:v>
          </c:tx>
          <c:spPr>
            <a:ln cmpd="sng">
              <a:solidFill>
                <a:srgbClr val="00B050"/>
              </a:solidFill>
            </a:ln>
          </c:spPr>
          <c:marker>
            <c:symbol val="circle"/>
            <c:size val="7"/>
            <c:spPr>
              <a:solidFill>
                <a:srgbClr val="00B050"/>
              </a:solidFill>
              <a:ln cmpd="sng">
                <a:solidFill>
                  <a:srgbClr val="00B050"/>
                </a:solidFill>
              </a:ln>
            </c:spPr>
          </c:marker>
          <c:cat>
            <c:strRef>
              <c:f>'Gray Triggerfish'!$A$48:$A$81</c:f>
            </c:strRef>
          </c:cat>
          <c:val>
            <c:numRef>
              <c:f>'Gray Triggerfish'!$B$48:$B$81</c:f>
              <c:numCache/>
            </c:numRef>
          </c:val>
          <c:smooth val="0"/>
        </c:ser>
        <c:axId val="1421227115"/>
        <c:axId val="2132571236"/>
      </c:lineChart>
      <c:catAx>
        <c:axId val="1421227115"/>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rot="-2700000"/>
          <a:lstStyle/>
          <a:p>
            <a:pPr lvl="0">
              <a:defRPr b="1" i="0">
                <a:solidFill>
                  <a:srgbClr val="000000"/>
                </a:solidFill>
                <a:latin typeface="+mn-lt"/>
              </a:defRPr>
            </a:pPr>
          </a:p>
        </c:txPr>
        <c:crossAx val="2132571236"/>
      </c:catAx>
      <c:valAx>
        <c:axId val="2132571236"/>
        <c:scaling>
          <c:orientation val="minMax"/>
          <c:max val="1800000.0"/>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1421227115"/>
      </c:valAx>
    </c:plotArea>
    <c:legend>
      <c:legendPos val="r"/>
      <c:overlay val="0"/>
      <c:txPr>
        <a:bodyPr/>
        <a:lstStyle/>
        <a:p>
          <a:pPr lvl="0">
            <a:defRPr b="0">
              <a:solidFill>
                <a:srgbClr val="1A1A1A"/>
              </a:solidFill>
              <a:latin typeface="+mn-lt"/>
            </a:defRPr>
          </a:pPr>
        </a:p>
      </c:txPr>
    </c:legend>
    <c:plotVisOnly val="1"/>
  </c:chart>
</c:chartSpace>
</file>

<file path=xl/charts/chart70.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Total Dolphin Landings</a:t>
            </a:r>
          </a:p>
        </c:rich>
      </c:tx>
      <c:overlay val="0"/>
    </c:title>
    <c:plotArea>
      <c:layout/>
      <c:lineChart>
        <c:ser>
          <c:idx val="0"/>
          <c:order val="0"/>
          <c:tx>
            <c:v>Total</c:v>
          </c:tx>
          <c:spPr>
            <a:ln cmpd="sng">
              <a:solidFill>
                <a:srgbClr val="4F81BD"/>
              </a:solidFill>
            </a:ln>
          </c:spPr>
          <c:marker>
            <c:symbol val="none"/>
          </c:marker>
          <c:cat>
            <c:strRef>
              <c:f>Dolphin!$B$3:$B$35</c:f>
            </c:strRef>
          </c:cat>
          <c:val>
            <c:numRef>
              <c:f>Dolphin!$C$3:$C$35</c:f>
              <c:numCache/>
            </c:numRef>
          </c:val>
          <c:smooth val="0"/>
        </c:ser>
        <c:ser>
          <c:idx val="1"/>
          <c:order val="1"/>
          <c:tx>
            <c:v>ABC/ACL</c:v>
          </c:tx>
          <c:spPr>
            <a:ln cmpd="sng" w="38100">
              <a:solidFill>
                <a:srgbClr val="C0504D"/>
              </a:solidFill>
            </a:ln>
          </c:spPr>
          <c:marker>
            <c:symbol val="none"/>
          </c:marker>
          <c:cat>
            <c:strRef>
              <c:f>Dolphin!$B$3:$B$35</c:f>
            </c:strRef>
          </c:cat>
          <c:val>
            <c:numRef>
              <c:f>Dolphin!$F$3:$F$35</c:f>
              <c:numCache/>
            </c:numRef>
          </c:val>
          <c:smooth val="0"/>
        </c:ser>
        <c:axId val="1373316256"/>
        <c:axId val="333301021"/>
      </c:lineChart>
      <c:catAx>
        <c:axId val="1373316256"/>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out"/>
        <c:minorTickMark val="none"/>
        <c:spPr/>
        <c:txPr>
          <a:bodyPr/>
          <a:lstStyle/>
          <a:p>
            <a:pPr lvl="0">
              <a:defRPr b="0">
                <a:solidFill>
                  <a:srgbClr val="000000"/>
                </a:solidFill>
                <a:latin typeface="+mn-lt"/>
              </a:defRPr>
            </a:pPr>
          </a:p>
        </c:txPr>
        <c:crossAx val="333301021"/>
      </c:catAx>
      <c:valAx>
        <c:axId val="333301021"/>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1373316256"/>
      </c:valAx>
    </c:plotArea>
    <c:legend>
      <c:legendPos val="r"/>
      <c:overlay val="0"/>
      <c:txPr>
        <a:bodyPr/>
        <a:lstStyle/>
        <a:p>
          <a:pPr lvl="0">
            <a:defRPr b="0">
              <a:solidFill>
                <a:srgbClr val="1A1A1A"/>
              </a:solidFill>
              <a:latin typeface="+mn-lt"/>
            </a:defRPr>
          </a:pPr>
        </a:p>
      </c:txPr>
    </c:legend>
    <c:plotVisOnly val="1"/>
  </c:chart>
</c:chartSpace>
</file>

<file path=xl/charts/chart7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Dolphin Sector Landings</a:t>
            </a:r>
          </a:p>
        </c:rich>
      </c:tx>
      <c:overlay val="0"/>
    </c:title>
    <c:plotArea>
      <c:layout/>
      <c:lineChart>
        <c:ser>
          <c:idx val="0"/>
          <c:order val="0"/>
          <c:tx>
            <c:v>Commercial</c:v>
          </c:tx>
          <c:spPr>
            <a:ln cmpd="sng">
              <a:solidFill>
                <a:srgbClr val="4F81BD"/>
              </a:solidFill>
            </a:ln>
          </c:spPr>
          <c:marker>
            <c:symbol val="none"/>
          </c:marker>
          <c:cat>
            <c:strRef>
              <c:f>Dolphin!$B$3:$B$35</c:f>
            </c:strRef>
          </c:cat>
          <c:val>
            <c:numRef>
              <c:f>Dolphin!$E$3:$E$35</c:f>
              <c:numCache/>
            </c:numRef>
          </c:val>
          <c:smooth val="0"/>
        </c:ser>
        <c:ser>
          <c:idx val="1"/>
          <c:order val="1"/>
          <c:tx>
            <c:v>Rec</c:v>
          </c:tx>
          <c:spPr>
            <a:ln cmpd="sng">
              <a:solidFill>
                <a:srgbClr val="C0504D"/>
              </a:solidFill>
            </a:ln>
          </c:spPr>
          <c:marker>
            <c:symbol val="none"/>
          </c:marker>
          <c:cat>
            <c:strRef>
              <c:f>Dolphin!$B$3:$B$35</c:f>
            </c:strRef>
          </c:cat>
          <c:val>
            <c:numRef>
              <c:f>Dolphin!$D$3:$D$35</c:f>
              <c:numCache/>
            </c:numRef>
          </c:val>
          <c:smooth val="0"/>
        </c:ser>
        <c:axId val="5074317"/>
        <c:axId val="2050951127"/>
      </c:lineChart>
      <c:catAx>
        <c:axId val="5074317"/>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out"/>
        <c:minorTickMark val="none"/>
        <c:spPr/>
        <c:txPr>
          <a:bodyPr/>
          <a:lstStyle/>
          <a:p>
            <a:pPr lvl="0">
              <a:defRPr b="0">
                <a:solidFill>
                  <a:srgbClr val="000000"/>
                </a:solidFill>
                <a:latin typeface="+mn-lt"/>
              </a:defRPr>
            </a:pPr>
          </a:p>
        </c:txPr>
        <c:crossAx val="2050951127"/>
      </c:catAx>
      <c:valAx>
        <c:axId val="2050951127"/>
        <c:scaling>
          <c:orientation val="minMax"/>
          <c:min val="0.0"/>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5074317"/>
      </c:valAx>
    </c:plotArea>
    <c:legend>
      <c:legendPos val="r"/>
      <c:overlay val="0"/>
      <c:txPr>
        <a:bodyPr/>
        <a:lstStyle/>
        <a:p>
          <a:pPr lvl="0">
            <a:defRPr b="0">
              <a:solidFill>
                <a:srgbClr val="1A1A1A"/>
              </a:solidFill>
              <a:latin typeface="+mn-lt"/>
            </a:defRPr>
          </a:pPr>
        </a:p>
      </c:txPr>
    </c:legend>
    <c:plotVisOnly val="1"/>
  </c:chart>
</c:chartSpace>
</file>

<file path=xl/charts/chart7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Total Wahoo Landings</a:t>
            </a:r>
          </a:p>
        </c:rich>
      </c:tx>
      <c:overlay val="0"/>
    </c:title>
    <c:plotArea>
      <c:layout/>
      <c:lineChart>
        <c:ser>
          <c:idx val="0"/>
          <c:order val="0"/>
          <c:tx>
            <c:v>Total</c:v>
          </c:tx>
          <c:spPr>
            <a:ln cmpd="sng">
              <a:solidFill>
                <a:srgbClr val="4F81BD"/>
              </a:solidFill>
            </a:ln>
          </c:spPr>
          <c:marker>
            <c:symbol val="none"/>
          </c:marker>
          <c:cat>
            <c:strRef>
              <c:f>Wahoo!$B$4:$B$36</c:f>
            </c:strRef>
          </c:cat>
          <c:val>
            <c:numRef>
              <c:f>Wahoo!$C$4:$C$36</c:f>
              <c:numCache/>
            </c:numRef>
          </c:val>
          <c:smooth val="0"/>
        </c:ser>
        <c:ser>
          <c:idx val="1"/>
          <c:order val="1"/>
          <c:tx>
            <c:v>ABC/ACL</c:v>
          </c:tx>
          <c:spPr>
            <a:ln cmpd="sng" w="38100">
              <a:solidFill>
                <a:srgbClr val="C0504D"/>
              </a:solidFill>
            </a:ln>
          </c:spPr>
          <c:marker>
            <c:symbol val="none"/>
          </c:marker>
          <c:cat>
            <c:strRef>
              <c:f>Wahoo!$B$4:$B$36</c:f>
            </c:strRef>
          </c:cat>
          <c:val>
            <c:numRef>
              <c:f>Wahoo!$F$4:$F$36</c:f>
              <c:numCache/>
            </c:numRef>
          </c:val>
          <c:smooth val="0"/>
        </c:ser>
        <c:axId val="2045721851"/>
        <c:axId val="1777457746"/>
      </c:lineChart>
      <c:catAx>
        <c:axId val="2045721851"/>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out"/>
        <c:minorTickMark val="none"/>
        <c:spPr/>
        <c:txPr>
          <a:bodyPr/>
          <a:lstStyle/>
          <a:p>
            <a:pPr lvl="0">
              <a:defRPr b="0">
                <a:solidFill>
                  <a:srgbClr val="000000"/>
                </a:solidFill>
                <a:latin typeface="+mn-lt"/>
              </a:defRPr>
            </a:pPr>
          </a:p>
        </c:txPr>
        <c:crossAx val="1777457746"/>
      </c:catAx>
      <c:valAx>
        <c:axId val="1777457746"/>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2045721851"/>
      </c:valAx>
    </c:plotArea>
    <c:legend>
      <c:legendPos val="r"/>
      <c:overlay val="0"/>
      <c:txPr>
        <a:bodyPr/>
        <a:lstStyle/>
        <a:p>
          <a:pPr lvl="0">
            <a:defRPr b="0">
              <a:solidFill>
                <a:srgbClr val="1A1A1A"/>
              </a:solidFill>
              <a:latin typeface="+mn-lt"/>
            </a:defRPr>
          </a:pPr>
        </a:p>
      </c:txPr>
    </c:legend>
    <c:plotVisOnly val="1"/>
  </c:chart>
</c:chartSpace>
</file>

<file path=xl/charts/chart7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757575"/>
                </a:solidFill>
                <a:latin typeface="+mn-lt"/>
              </a:defRPr>
            </a:pPr>
            <a:r>
              <a:rPr b="1" i="0">
                <a:solidFill>
                  <a:srgbClr val="757575"/>
                </a:solidFill>
                <a:latin typeface="+mn-lt"/>
              </a:rPr>
              <a:t>Wahoo Sector Landings</a:t>
            </a:r>
          </a:p>
        </c:rich>
      </c:tx>
      <c:overlay val="0"/>
    </c:title>
    <c:plotArea>
      <c:layout/>
      <c:lineChart>
        <c:ser>
          <c:idx val="0"/>
          <c:order val="0"/>
          <c:tx>
            <c:v>Commercial</c:v>
          </c:tx>
          <c:spPr>
            <a:ln cmpd="sng">
              <a:solidFill>
                <a:srgbClr val="4F81BD"/>
              </a:solidFill>
            </a:ln>
          </c:spPr>
          <c:marker>
            <c:symbol val="none"/>
          </c:marker>
          <c:cat>
            <c:strRef>
              <c:f>Wahoo!$B$4:$B$36</c:f>
            </c:strRef>
          </c:cat>
          <c:val>
            <c:numRef>
              <c:f>Wahoo!$E$4:$E$36</c:f>
              <c:numCache/>
            </c:numRef>
          </c:val>
          <c:smooth val="0"/>
        </c:ser>
        <c:ser>
          <c:idx val="1"/>
          <c:order val="1"/>
          <c:tx>
            <c:v>Rec</c:v>
          </c:tx>
          <c:spPr>
            <a:ln cmpd="sng">
              <a:solidFill>
                <a:srgbClr val="C0504D"/>
              </a:solidFill>
            </a:ln>
          </c:spPr>
          <c:marker>
            <c:symbol val="none"/>
          </c:marker>
          <c:cat>
            <c:strRef>
              <c:f>Wahoo!$B$4:$B$36</c:f>
            </c:strRef>
          </c:cat>
          <c:val>
            <c:numRef>
              <c:f>Wahoo!$D$4:$D$36</c:f>
              <c:numCache/>
            </c:numRef>
          </c:val>
          <c:smooth val="0"/>
        </c:ser>
        <c:axId val="1330902135"/>
        <c:axId val="601718837"/>
      </c:lineChart>
      <c:catAx>
        <c:axId val="1330902135"/>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out"/>
        <c:minorTickMark val="none"/>
        <c:spPr/>
        <c:txPr>
          <a:bodyPr/>
          <a:lstStyle/>
          <a:p>
            <a:pPr lvl="0">
              <a:defRPr b="0">
                <a:solidFill>
                  <a:srgbClr val="000000"/>
                </a:solidFill>
                <a:latin typeface="+mn-lt"/>
              </a:defRPr>
            </a:pPr>
          </a:p>
        </c:txPr>
        <c:crossAx val="601718837"/>
      </c:catAx>
      <c:valAx>
        <c:axId val="601718837"/>
        <c:scaling>
          <c:orientation val="minMax"/>
          <c:max val="5100000.0"/>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1330902135"/>
      </c:valAx>
    </c:plotArea>
    <c:legend>
      <c:legendPos val="r"/>
      <c:overlay val="0"/>
      <c:txPr>
        <a:bodyPr/>
        <a:lstStyle/>
        <a:p>
          <a:pPr lvl="0">
            <a:defRPr b="0">
              <a:solidFill>
                <a:srgbClr val="1A1A1A"/>
              </a:solidFill>
              <a:latin typeface="+mn-lt"/>
            </a:defRPr>
          </a:pPr>
        </a:p>
      </c:txPr>
    </c:legend>
    <c:plotVisOnly val="1"/>
  </c:chart>
</c:chartSpace>
</file>

<file path=xl/charts/chart8.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lineChart>
        <c:ser>
          <c:idx val="0"/>
          <c:order val="0"/>
          <c:tx>
            <c:v>Rec</c:v>
          </c:tx>
          <c:spPr>
            <a:ln cmpd="sng">
              <a:solidFill>
                <a:srgbClr val="C0504D"/>
              </a:solidFill>
            </a:ln>
          </c:spPr>
          <c:marker>
            <c:symbol val="none"/>
          </c:marker>
          <c:cat>
            <c:strRef>
              <c:f>'Gray Triggerfish'!$B$4:$B$36</c:f>
            </c:strRef>
          </c:cat>
          <c:val>
            <c:numRef>
              <c:f>'Gray Triggerfish'!$D$4:$D$36</c:f>
              <c:numCache/>
            </c:numRef>
          </c:val>
          <c:smooth val="0"/>
        </c:ser>
        <c:ser>
          <c:idx val="1"/>
          <c:order val="1"/>
          <c:tx>
            <c:v>Commercial</c:v>
          </c:tx>
          <c:spPr>
            <a:ln cmpd="sng" w="28575">
              <a:solidFill>
                <a:schemeClr val="accent3"/>
              </a:solidFill>
            </a:ln>
          </c:spPr>
          <c:marker>
            <c:symbol val="none"/>
          </c:marker>
          <c:cat>
            <c:strRef>
              <c:f>'Gray Triggerfish'!$B$4:$B$36</c:f>
            </c:strRef>
          </c:cat>
          <c:val>
            <c:numRef>
              <c:f>'Gray Triggerfish'!$E$4:$E$36</c:f>
              <c:numCache/>
            </c:numRef>
          </c:val>
          <c:smooth val="0"/>
        </c:ser>
        <c:axId val="2113081984"/>
        <c:axId val="1487826885"/>
      </c:lineChart>
      <c:catAx>
        <c:axId val="2113081984"/>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rot="-2700000"/>
          <a:lstStyle/>
          <a:p>
            <a:pPr lvl="0">
              <a:defRPr b="1" i="0">
                <a:solidFill>
                  <a:srgbClr val="000000"/>
                </a:solidFill>
                <a:latin typeface="+mn-lt"/>
              </a:defRPr>
            </a:pPr>
          </a:p>
        </c:txPr>
        <c:crossAx val="1487826885"/>
      </c:catAx>
      <c:valAx>
        <c:axId val="1487826885"/>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2113081984"/>
      </c:valAx>
    </c:plotArea>
    <c:legend>
      <c:legendPos val="r"/>
      <c:overlay val="0"/>
      <c:txPr>
        <a:bodyPr/>
        <a:lstStyle/>
        <a:p>
          <a:pPr lvl="0">
            <a:defRPr b="0">
              <a:solidFill>
                <a:srgbClr val="1A1A1A"/>
              </a:solidFill>
              <a:latin typeface="+mn-lt"/>
            </a:defRPr>
          </a:pPr>
        </a:p>
      </c:txPr>
    </c:legend>
    <c:plotVisOnly val="1"/>
  </c:chart>
</c:chartSpace>
</file>

<file path=xl/charts/chart9.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lineChart>
        <c:ser>
          <c:idx val="0"/>
          <c:order val="0"/>
          <c:tx>
            <c:v>Total</c:v>
          </c:tx>
          <c:spPr>
            <a:ln cmpd="sng">
              <a:solidFill>
                <a:srgbClr val="4F81BD"/>
              </a:solidFill>
            </a:ln>
          </c:spPr>
          <c:marker>
            <c:symbol val="none"/>
          </c:marker>
          <c:cat>
            <c:strRef>
              <c:f>'GA-NC Hogfish'!$B$3:$B$35</c:f>
            </c:strRef>
          </c:cat>
          <c:val>
            <c:numRef>
              <c:f>'GA-NC Hogfish'!$C$3:$C$35</c:f>
              <c:numCache/>
            </c:numRef>
          </c:val>
          <c:smooth val="0"/>
        </c:ser>
        <c:ser>
          <c:idx val="1"/>
          <c:order val="1"/>
          <c:tx>
            <c:v>New ABC</c:v>
          </c:tx>
          <c:spPr>
            <a:ln cmpd="sng" w="28575">
              <a:solidFill>
                <a:srgbClr val="C0504D"/>
              </a:solidFill>
            </a:ln>
          </c:spPr>
          <c:marker>
            <c:symbol val="none"/>
          </c:marker>
          <c:cat>
            <c:strRef>
              <c:f>'GA-NC Hogfish'!$B$3:$B$35</c:f>
            </c:strRef>
          </c:cat>
          <c:val>
            <c:numRef>
              <c:f>'GA-NC Hogfish'!$F$3:$F$35</c:f>
              <c:numCache/>
            </c:numRef>
          </c:val>
          <c:smooth val="0"/>
        </c:ser>
        <c:axId val="179454888"/>
        <c:axId val="635893342"/>
      </c:lineChart>
      <c:catAx>
        <c:axId val="179454888"/>
        <c:scaling>
          <c:orientation val="minMax"/>
        </c:scaling>
        <c:delete val="0"/>
        <c:axPos val="b"/>
        <c:title>
          <c:tx>
            <c:rich>
              <a:bodyPr/>
              <a:lstStyle/>
              <a:p>
                <a:pPr lvl="0">
                  <a:defRPr b="1" i="0">
                    <a:solidFill>
                      <a:srgbClr val="000000"/>
                    </a:solidFill>
                    <a:latin typeface="+mn-lt"/>
                  </a:defRPr>
                </a:pPr>
                <a:r>
                  <a:rPr b="1" i="0">
                    <a:solidFill>
                      <a:srgbClr val="000000"/>
                    </a:solidFill>
                    <a:latin typeface="+mn-lt"/>
                  </a:rPr>
                  <a:t>Year</a:t>
                </a:r>
              </a:p>
            </c:rich>
          </c:tx>
          <c:overlay val="0"/>
        </c:title>
        <c:numFmt formatCode="General" sourceLinked="1"/>
        <c:majorTickMark val="out"/>
        <c:minorTickMark val="none"/>
        <c:spPr/>
        <c:txPr>
          <a:bodyPr/>
          <a:lstStyle/>
          <a:p>
            <a:pPr lvl="0">
              <a:defRPr b="0">
                <a:solidFill>
                  <a:srgbClr val="000000"/>
                </a:solidFill>
                <a:latin typeface="+mn-lt"/>
              </a:defRPr>
            </a:pPr>
          </a:p>
        </c:txPr>
        <c:crossAx val="635893342"/>
      </c:catAx>
      <c:valAx>
        <c:axId val="635893342"/>
        <c:scaling>
          <c:orientation val="minMax"/>
        </c:scaling>
        <c:delete val="0"/>
        <c:axPos val="l"/>
        <c:majorGridlines>
          <c:spPr>
            <a:ln>
              <a:solidFill>
                <a:srgbClr val="B7B7B7"/>
              </a:solidFill>
            </a:ln>
          </c:spPr>
        </c:majorGridlines>
        <c:title>
          <c:tx>
            <c:rich>
              <a:bodyPr/>
              <a:lstStyle/>
              <a:p>
                <a:pPr lvl="0">
                  <a:defRPr b="1" i="0">
                    <a:solidFill>
                      <a:srgbClr val="000000"/>
                    </a:solidFill>
                    <a:latin typeface="+mn-lt"/>
                  </a:defRPr>
                </a:pPr>
                <a:r>
                  <a:rPr b="1" i="0">
                    <a:solidFill>
                      <a:srgbClr val="000000"/>
                    </a:solidFill>
                    <a:latin typeface="+mn-lt"/>
                  </a:rPr>
                  <a:t>Pounds Whole Weight</a:t>
                </a: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p>
        </c:txPr>
        <c:crossAx val="179454888"/>
      </c:valAx>
    </c:plotArea>
    <c:legend>
      <c:legendPos val="r"/>
      <c:overlay val="0"/>
      <c:txPr>
        <a:bodyPr/>
        <a:lstStyle/>
        <a:p>
          <a:pPr lvl="0">
            <a:defRPr b="0">
              <a:solidFill>
                <a:srgbClr val="1A1A1A"/>
              </a:solidFill>
              <a:latin typeface="+mn-lt"/>
            </a:defRPr>
          </a:pPr>
        </a:p>
      </c:txPr>
    </c:legend>
    <c:plotVisOnly val="1"/>
  </c:chart>
</c:chartSpace>
</file>

<file path=xl/drawings/_rels/drawing10.xml.rels><?xml version="1.0" encoding="UTF-8" standalone="yes"?><Relationships xmlns="http://schemas.openxmlformats.org/package/2006/relationships"><Relationship Id="rId1" Type="http://schemas.openxmlformats.org/officeDocument/2006/relationships/chart" Target="../charts/chart26.xml"/><Relationship Id="rId2" Type="http://schemas.openxmlformats.org/officeDocument/2006/relationships/chart" Target="../charts/chart27.xml"/><Relationship Id="rId3" Type="http://schemas.openxmlformats.org/officeDocument/2006/relationships/chart" Target="../charts/chart28.xml"/><Relationship Id="rId4" Type="http://schemas.openxmlformats.org/officeDocument/2006/relationships/chart" Target="../charts/chart29.xml"/><Relationship Id="rId5" Type="http://schemas.openxmlformats.org/officeDocument/2006/relationships/chart" Target="../charts/chart30.xml"/><Relationship Id="rId6" Type="http://schemas.openxmlformats.org/officeDocument/2006/relationships/chart" Target="../charts/chart31.xml"/><Relationship Id="rId7" Type="http://schemas.openxmlformats.org/officeDocument/2006/relationships/chart" Target="../charts/chart32.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33.xml"/><Relationship Id="rId2" Type="http://schemas.openxmlformats.org/officeDocument/2006/relationships/chart" Target="../charts/chart34.xml"/><Relationship Id="rId3" Type="http://schemas.openxmlformats.org/officeDocument/2006/relationships/chart" Target="../charts/chart35.xml"/><Relationship Id="rId4" Type="http://schemas.openxmlformats.org/officeDocument/2006/relationships/chart" Target="../charts/chart36.xml"/><Relationship Id="rId5" Type="http://schemas.openxmlformats.org/officeDocument/2006/relationships/chart" Target="../charts/chart37.xml"/><Relationship Id="rId6" Type="http://schemas.openxmlformats.org/officeDocument/2006/relationships/chart" Target="../charts/chart38.xml"/><Relationship Id="rId7" Type="http://schemas.openxmlformats.org/officeDocument/2006/relationships/chart" Target="../charts/chart39.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40.xml"/><Relationship Id="rId2" Type="http://schemas.openxmlformats.org/officeDocument/2006/relationships/chart" Target="../charts/chart41.xml"/><Relationship Id="rId3" Type="http://schemas.openxmlformats.org/officeDocument/2006/relationships/chart" Target="../charts/chart42.xml"/><Relationship Id="rId4" Type="http://schemas.openxmlformats.org/officeDocument/2006/relationships/chart" Target="../charts/chart43.xml"/><Relationship Id="rId5" Type="http://schemas.openxmlformats.org/officeDocument/2006/relationships/chart" Target="../charts/chart44.xml"/><Relationship Id="rId6" Type="http://schemas.openxmlformats.org/officeDocument/2006/relationships/chart" Target="../charts/chart45.xml"/><Relationship Id="rId7" Type="http://schemas.openxmlformats.org/officeDocument/2006/relationships/chart" Target="../charts/chart46.xml"/></Relationships>
</file>

<file path=xl/drawings/_rels/drawing13.xml.rels><?xml version="1.0" encoding="UTF-8" standalone="yes"?><Relationships xmlns="http://schemas.openxmlformats.org/package/2006/relationships"><Relationship Id="rId11" Type="http://schemas.openxmlformats.org/officeDocument/2006/relationships/chart" Target="../charts/chart57.xml"/><Relationship Id="rId10" Type="http://schemas.openxmlformats.org/officeDocument/2006/relationships/chart" Target="../charts/chart56.xml"/><Relationship Id="rId13" Type="http://schemas.openxmlformats.org/officeDocument/2006/relationships/chart" Target="../charts/chart59.xml"/><Relationship Id="rId12" Type="http://schemas.openxmlformats.org/officeDocument/2006/relationships/chart" Target="../charts/chart58.xml"/><Relationship Id="rId1" Type="http://schemas.openxmlformats.org/officeDocument/2006/relationships/chart" Target="../charts/chart47.xml"/><Relationship Id="rId2" Type="http://schemas.openxmlformats.org/officeDocument/2006/relationships/chart" Target="../charts/chart48.xml"/><Relationship Id="rId3" Type="http://schemas.openxmlformats.org/officeDocument/2006/relationships/chart" Target="../charts/chart49.xml"/><Relationship Id="rId4" Type="http://schemas.openxmlformats.org/officeDocument/2006/relationships/chart" Target="../charts/chart50.xml"/><Relationship Id="rId9" Type="http://schemas.openxmlformats.org/officeDocument/2006/relationships/chart" Target="../charts/chart55.xml"/><Relationship Id="rId5" Type="http://schemas.openxmlformats.org/officeDocument/2006/relationships/chart" Target="../charts/chart51.xml"/><Relationship Id="rId6" Type="http://schemas.openxmlformats.org/officeDocument/2006/relationships/chart" Target="../charts/chart52.xml"/><Relationship Id="rId7" Type="http://schemas.openxmlformats.org/officeDocument/2006/relationships/chart" Target="../charts/chart53.xml"/><Relationship Id="rId8" Type="http://schemas.openxmlformats.org/officeDocument/2006/relationships/chart" Target="../charts/chart54.xml"/></Relationships>
</file>

<file path=xl/drawings/_rels/drawing14.xml.rels><?xml version="1.0" encoding="UTF-8" standalone="yes"?><Relationships xmlns="http://schemas.openxmlformats.org/package/2006/relationships"><Relationship Id="rId10" Type="http://schemas.openxmlformats.org/officeDocument/2006/relationships/chart" Target="../charts/chart69.xml"/><Relationship Id="rId1" Type="http://schemas.openxmlformats.org/officeDocument/2006/relationships/chart" Target="../charts/chart60.xml"/><Relationship Id="rId2" Type="http://schemas.openxmlformats.org/officeDocument/2006/relationships/chart" Target="../charts/chart61.xml"/><Relationship Id="rId3" Type="http://schemas.openxmlformats.org/officeDocument/2006/relationships/chart" Target="../charts/chart62.xml"/><Relationship Id="rId4" Type="http://schemas.openxmlformats.org/officeDocument/2006/relationships/chart" Target="../charts/chart63.xml"/><Relationship Id="rId9" Type="http://schemas.openxmlformats.org/officeDocument/2006/relationships/chart" Target="../charts/chart68.xml"/><Relationship Id="rId5" Type="http://schemas.openxmlformats.org/officeDocument/2006/relationships/chart" Target="../charts/chart64.xml"/><Relationship Id="rId6" Type="http://schemas.openxmlformats.org/officeDocument/2006/relationships/chart" Target="../charts/chart65.xml"/><Relationship Id="rId7" Type="http://schemas.openxmlformats.org/officeDocument/2006/relationships/chart" Target="../charts/chart66.xml"/><Relationship Id="rId8" Type="http://schemas.openxmlformats.org/officeDocument/2006/relationships/chart" Target="../charts/chart67.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70.xml"/><Relationship Id="rId2" Type="http://schemas.openxmlformats.org/officeDocument/2006/relationships/chart" Target="../charts/chart71.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72.xml"/><Relationship Id="rId2" Type="http://schemas.openxmlformats.org/officeDocument/2006/relationships/chart" Target="../charts/chart7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 Id="rId2"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 Id="rId2" Type="http://schemas.openxmlformats.org/officeDocument/2006/relationships/chart" Target="../charts/chart6.xml"/><Relationship Id="rId3"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 Id="rId2" Type="http://schemas.openxmlformats.org/officeDocument/2006/relationships/chart" Target="../charts/chart8.xml"/></Relationships>
</file>

<file path=xl/drawings/_rels/drawing8.xml.rels><?xml version="1.0" encoding="UTF-8" standalone="yes"?><Relationships xmlns="http://schemas.openxmlformats.org/package/2006/relationships"><Relationship Id="rId1" Type="http://schemas.openxmlformats.org/officeDocument/2006/relationships/chart" Target="../charts/chart9.xml"/><Relationship Id="rId2"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11" Type="http://schemas.openxmlformats.org/officeDocument/2006/relationships/chart" Target="../charts/chart21.xml"/><Relationship Id="rId10" Type="http://schemas.openxmlformats.org/officeDocument/2006/relationships/chart" Target="../charts/chart20.xml"/><Relationship Id="rId13" Type="http://schemas.openxmlformats.org/officeDocument/2006/relationships/chart" Target="../charts/chart23.xml"/><Relationship Id="rId12" Type="http://schemas.openxmlformats.org/officeDocument/2006/relationships/chart" Target="../charts/chart22.xml"/><Relationship Id="rId1" Type="http://schemas.openxmlformats.org/officeDocument/2006/relationships/chart" Target="../charts/chart11.xml"/><Relationship Id="rId2" Type="http://schemas.openxmlformats.org/officeDocument/2006/relationships/chart" Target="../charts/chart12.xml"/><Relationship Id="rId3" Type="http://schemas.openxmlformats.org/officeDocument/2006/relationships/chart" Target="../charts/chart13.xml"/><Relationship Id="rId4" Type="http://schemas.openxmlformats.org/officeDocument/2006/relationships/chart" Target="../charts/chart14.xml"/><Relationship Id="rId9" Type="http://schemas.openxmlformats.org/officeDocument/2006/relationships/chart" Target="../charts/chart19.xml"/><Relationship Id="rId15" Type="http://schemas.openxmlformats.org/officeDocument/2006/relationships/chart" Target="../charts/chart25.xml"/><Relationship Id="rId14" Type="http://schemas.openxmlformats.org/officeDocument/2006/relationships/chart" Target="../charts/chart24.xml"/><Relationship Id="rId5" Type="http://schemas.openxmlformats.org/officeDocument/2006/relationships/chart" Target="../charts/chart15.xml"/><Relationship Id="rId6" Type="http://schemas.openxmlformats.org/officeDocument/2006/relationships/chart" Target="../charts/chart16.xml"/><Relationship Id="rId7" Type="http://schemas.openxmlformats.org/officeDocument/2006/relationships/chart" Target="../charts/chart17.xml"/><Relationship Id="rId8" Type="http://schemas.openxmlformats.org/officeDocument/2006/relationships/chart" Target="../charts/chart18.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85725</xdr:colOff>
      <xdr:row>1</xdr:row>
      <xdr:rowOff>85725</xdr:rowOff>
    </xdr:from>
    <xdr:ext cx="7505700" cy="3219450"/>
    <xdr:sp>
      <xdr:nvSpPr>
        <xdr:cNvPr id="3" name="Shape 3"/>
        <xdr:cNvSpPr txBox="1"/>
      </xdr:nvSpPr>
      <xdr:spPr>
        <a:xfrm>
          <a:off x="1597913" y="2175038"/>
          <a:ext cx="7496175" cy="320992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lang="en-US" sz="1200">
              <a:solidFill>
                <a:schemeClr val="dk1"/>
              </a:solidFill>
              <a:latin typeface="Calibri"/>
              <a:ea typeface="Calibri"/>
              <a:cs typeface="Calibri"/>
              <a:sym typeface="Calibri"/>
            </a:rPr>
            <a:t>Each tab represents either a single</a:t>
          </a:r>
          <a:r>
            <a:rPr lang="en-US" sz="1200">
              <a:solidFill>
                <a:schemeClr val="dk1"/>
              </a:solidFill>
              <a:latin typeface="Calibri"/>
              <a:ea typeface="Calibri"/>
              <a:cs typeface="Calibri"/>
              <a:sym typeface="Calibri"/>
            </a:rPr>
            <a:t> stock or a complex. The data presented currently only contains landings (lbs ww for most, unless otherwise noted) from commercial (ALS), headboat (SRHS), and general recreation (MRIP/calibrated data from SEFSC from SAFE files). </a:t>
          </a:r>
          <a:endParaRPr sz="1400"/>
        </a:p>
        <a:p>
          <a:pPr indent="0" lvl="0" marL="0" rtl="0" algn="l">
            <a:spcBef>
              <a:spcPts val="0"/>
            </a:spcBef>
            <a:spcAft>
              <a:spcPts val="0"/>
            </a:spcAft>
            <a:buNone/>
          </a:pPr>
          <a:r>
            <a:t/>
          </a:r>
          <a:endParaRPr sz="1200"/>
        </a:p>
        <a:p>
          <a:pPr indent="0" lvl="0" marL="0" rtl="0" algn="l">
            <a:spcBef>
              <a:spcPts val="0"/>
            </a:spcBef>
            <a:spcAft>
              <a:spcPts val="0"/>
            </a:spcAft>
            <a:buNone/>
          </a:pPr>
          <a:r>
            <a:rPr lang="en-US" sz="1200">
              <a:solidFill>
                <a:schemeClr val="dk1"/>
              </a:solidFill>
              <a:latin typeface="Calibri"/>
              <a:ea typeface="Calibri"/>
              <a:cs typeface="Calibri"/>
              <a:sym typeface="Calibri"/>
            </a:rPr>
            <a:t>The same color scheme is followed throughout the document. Total landings are always in blue. Commercial landings are always in green. Rec estimates using the new weigt estimation procedure with a 15 sample cut-off (New Wgt) are all in red. These estmates are all calibrated to the new FES and APAIS methodologies.</a:t>
          </a:r>
          <a:endParaRPr sz="1400"/>
        </a:p>
        <a:p>
          <a:pPr indent="0" lvl="0" marL="0" rtl="0" algn="l">
            <a:spcBef>
              <a:spcPts val="0"/>
            </a:spcBef>
            <a:spcAft>
              <a:spcPts val="0"/>
            </a:spcAft>
            <a:buNone/>
          </a:pPr>
          <a:r>
            <a:t/>
          </a:r>
          <a:endParaRPr sz="1200"/>
        </a:p>
        <a:p>
          <a:pPr indent="0" lvl="0" marL="0" rtl="0" algn="l">
            <a:spcBef>
              <a:spcPts val="0"/>
            </a:spcBef>
            <a:spcAft>
              <a:spcPts val="0"/>
            </a:spcAft>
            <a:buNone/>
          </a:pPr>
          <a:r>
            <a:rPr lang="en-US" sz="1200">
              <a:solidFill>
                <a:schemeClr val="dk1"/>
              </a:solidFill>
              <a:latin typeface="Calibri"/>
              <a:ea typeface="Calibri"/>
              <a:cs typeface="Calibri"/>
              <a:sym typeface="Calibri"/>
            </a:rPr>
            <a:t>All tabs have 2 graphs for each species. One shows the total landings and the updated ABC based on the SSC's decisions from the Oct 2019 meeting. The second graph breaks down the landings into their component sectors (commercial and rec). </a:t>
          </a:r>
          <a:endParaRPr sz="1400"/>
        </a:p>
        <a:p>
          <a:pPr indent="0" lvl="0" marL="0" rtl="0" algn="l">
            <a:spcBef>
              <a:spcPts val="0"/>
            </a:spcBef>
            <a:spcAft>
              <a:spcPts val="0"/>
            </a:spcAft>
            <a:buNone/>
          </a:pPr>
          <a:r>
            <a:t/>
          </a:r>
          <a:endParaRPr sz="1200"/>
        </a:p>
        <a:p>
          <a:pPr indent="0" lvl="0" marL="0" rtl="0" algn="l">
            <a:spcBef>
              <a:spcPts val="0"/>
            </a:spcBef>
            <a:spcAft>
              <a:spcPts val="0"/>
            </a:spcAft>
            <a:buNone/>
          </a:pPr>
          <a:r>
            <a:rPr lang="en-US" sz="1200">
              <a:solidFill>
                <a:schemeClr val="dk1"/>
              </a:solidFill>
              <a:latin typeface="Calibri"/>
              <a:ea typeface="Calibri"/>
              <a:cs typeface="Calibri"/>
              <a:sym typeface="Calibri"/>
            </a:rPr>
            <a:t>The complexes have an additional graph which has all the total landings from each species in the complex, as well as the complex total, and the complex ABC/ACL.</a:t>
          </a:r>
          <a:endParaRPr sz="1200"/>
        </a:p>
      </xdr:txBody>
    </xdr:sp>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52</xdr:row>
      <xdr:rowOff>0</xdr:rowOff>
    </xdr:from>
    <xdr:ext cx="13096875" cy="6115050"/>
    <xdr:graphicFrame>
      <xdr:nvGraphicFramePr>
        <xdr:cNvPr id="1862054470" name="Chart 26"/>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16</xdr:col>
      <xdr:colOff>0</xdr:colOff>
      <xdr:row>39</xdr:row>
      <xdr:rowOff>0</xdr:rowOff>
    </xdr:from>
    <xdr:ext cx="8429625" cy="4962525"/>
    <xdr:graphicFrame>
      <xdr:nvGraphicFramePr>
        <xdr:cNvPr id="117883505" name="Chart 27"/>
        <xdr:cNvGraphicFramePr/>
      </xdr:nvGraphicFramePr>
      <xdr:xfrm>
        <a:off x="0" y="0"/>
        <a:ext cx="0" cy="0"/>
      </xdr:xfrm>
      <a:graphic>
        <a:graphicData uri="http://schemas.openxmlformats.org/drawingml/2006/chart">
          <c:chart r:id="rId2"/>
        </a:graphicData>
      </a:graphic>
    </xdr:graphicFrame>
    <xdr:clientData fLocksWithSheet="0"/>
  </xdr:oneCellAnchor>
  <xdr:oneCellAnchor>
    <xdr:from>
      <xdr:col>27</xdr:col>
      <xdr:colOff>0</xdr:colOff>
      <xdr:row>39</xdr:row>
      <xdr:rowOff>0</xdr:rowOff>
    </xdr:from>
    <xdr:ext cx="9505950" cy="4962525"/>
    <xdr:graphicFrame>
      <xdr:nvGraphicFramePr>
        <xdr:cNvPr id="1313277387" name="Chart 28"/>
        <xdr:cNvGraphicFramePr/>
      </xdr:nvGraphicFramePr>
      <xdr:xfrm>
        <a:off x="0" y="0"/>
        <a:ext cx="0" cy="0"/>
      </xdr:xfrm>
      <a:graphic>
        <a:graphicData uri="http://schemas.openxmlformats.org/drawingml/2006/chart">
          <c:chart r:id="rId3"/>
        </a:graphicData>
      </a:graphic>
    </xdr:graphicFrame>
    <xdr:clientData fLocksWithSheet="0"/>
  </xdr:oneCellAnchor>
  <xdr:oneCellAnchor>
    <xdr:from>
      <xdr:col>38</xdr:col>
      <xdr:colOff>0</xdr:colOff>
      <xdr:row>38</xdr:row>
      <xdr:rowOff>180975</xdr:rowOff>
    </xdr:from>
    <xdr:ext cx="7791450" cy="4981575"/>
    <xdr:graphicFrame>
      <xdr:nvGraphicFramePr>
        <xdr:cNvPr id="1110189882" name="Chart 29"/>
        <xdr:cNvGraphicFramePr/>
      </xdr:nvGraphicFramePr>
      <xdr:xfrm>
        <a:off x="0" y="0"/>
        <a:ext cx="0" cy="0"/>
      </xdr:xfrm>
      <a:graphic>
        <a:graphicData uri="http://schemas.openxmlformats.org/drawingml/2006/chart">
          <c:chart r:id="rId4"/>
        </a:graphicData>
      </a:graphic>
    </xdr:graphicFrame>
    <xdr:clientData fLocksWithSheet="0"/>
  </xdr:oneCellAnchor>
  <xdr:oneCellAnchor>
    <xdr:from>
      <xdr:col>20</xdr:col>
      <xdr:colOff>0</xdr:colOff>
      <xdr:row>0</xdr:row>
      <xdr:rowOff>0</xdr:rowOff>
    </xdr:from>
    <xdr:ext cx="12734925" cy="6762750"/>
    <xdr:graphicFrame>
      <xdr:nvGraphicFramePr>
        <xdr:cNvPr id="2132736545" name="Chart 30"/>
        <xdr:cNvGraphicFramePr/>
      </xdr:nvGraphicFramePr>
      <xdr:xfrm>
        <a:off x="0" y="0"/>
        <a:ext cx="0" cy="0"/>
      </xdr:xfrm>
      <a:graphic>
        <a:graphicData uri="http://schemas.openxmlformats.org/drawingml/2006/chart">
          <c:chart r:id="rId5"/>
        </a:graphicData>
      </a:graphic>
    </xdr:graphicFrame>
    <xdr:clientData fLocksWithSheet="0"/>
  </xdr:oneCellAnchor>
  <xdr:oneCellAnchor>
    <xdr:from>
      <xdr:col>36</xdr:col>
      <xdr:colOff>0</xdr:colOff>
      <xdr:row>0</xdr:row>
      <xdr:rowOff>0</xdr:rowOff>
    </xdr:from>
    <xdr:ext cx="8020050" cy="4962525"/>
    <xdr:graphicFrame>
      <xdr:nvGraphicFramePr>
        <xdr:cNvPr id="272871964" name="Chart 31"/>
        <xdr:cNvGraphicFramePr/>
      </xdr:nvGraphicFramePr>
      <xdr:xfrm>
        <a:off x="0" y="0"/>
        <a:ext cx="0" cy="0"/>
      </xdr:xfrm>
      <a:graphic>
        <a:graphicData uri="http://schemas.openxmlformats.org/drawingml/2006/chart">
          <c:chart r:id="rId6"/>
        </a:graphicData>
      </a:graphic>
    </xdr:graphicFrame>
    <xdr:clientData fLocksWithSheet="0"/>
  </xdr:oneCellAnchor>
  <xdr:oneCellAnchor>
    <xdr:from>
      <xdr:col>49</xdr:col>
      <xdr:colOff>600075</xdr:colOff>
      <xdr:row>0</xdr:row>
      <xdr:rowOff>0</xdr:rowOff>
    </xdr:from>
    <xdr:ext cx="7715250" cy="4953000"/>
    <xdr:graphicFrame>
      <xdr:nvGraphicFramePr>
        <xdr:cNvPr id="1451396728" name="Chart 32"/>
        <xdr:cNvGraphicFramePr/>
      </xdr:nvGraphicFramePr>
      <xdr:xfrm>
        <a:off x="0" y="0"/>
        <a:ext cx="0" cy="0"/>
      </xdr:xfrm>
      <a:graphic>
        <a:graphicData uri="http://schemas.openxmlformats.org/drawingml/2006/chart">
          <c:chart r:id="rId7"/>
        </a:graphicData>
      </a:graphic>
    </xdr:graphicFrame>
    <xdr:clientData fLocksWithSheet="0"/>
  </xdr:one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53</xdr:row>
      <xdr:rowOff>0</xdr:rowOff>
    </xdr:from>
    <xdr:ext cx="9810750" cy="5772150"/>
    <xdr:graphicFrame>
      <xdr:nvGraphicFramePr>
        <xdr:cNvPr id="636086773" name="Chart 33"/>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13</xdr:col>
      <xdr:colOff>209550</xdr:colOff>
      <xdr:row>43</xdr:row>
      <xdr:rowOff>0</xdr:rowOff>
    </xdr:from>
    <xdr:ext cx="9086850" cy="4933950"/>
    <xdr:graphicFrame>
      <xdr:nvGraphicFramePr>
        <xdr:cNvPr id="814005779" name="Chart 34"/>
        <xdr:cNvGraphicFramePr/>
      </xdr:nvGraphicFramePr>
      <xdr:xfrm>
        <a:off x="0" y="0"/>
        <a:ext cx="0" cy="0"/>
      </xdr:xfrm>
      <a:graphic>
        <a:graphicData uri="http://schemas.openxmlformats.org/drawingml/2006/chart">
          <c:chart r:id="rId2"/>
        </a:graphicData>
      </a:graphic>
    </xdr:graphicFrame>
    <xdr:clientData fLocksWithSheet="0"/>
  </xdr:oneCellAnchor>
  <xdr:oneCellAnchor>
    <xdr:from>
      <xdr:col>25</xdr:col>
      <xdr:colOff>0</xdr:colOff>
      <xdr:row>42</xdr:row>
      <xdr:rowOff>180975</xdr:rowOff>
    </xdr:from>
    <xdr:ext cx="8372475" cy="4953000"/>
    <xdr:graphicFrame>
      <xdr:nvGraphicFramePr>
        <xdr:cNvPr id="686748242" name="Chart 35"/>
        <xdr:cNvGraphicFramePr/>
      </xdr:nvGraphicFramePr>
      <xdr:xfrm>
        <a:off x="0" y="0"/>
        <a:ext cx="0" cy="0"/>
      </xdr:xfrm>
      <a:graphic>
        <a:graphicData uri="http://schemas.openxmlformats.org/drawingml/2006/chart">
          <c:chart r:id="rId3"/>
        </a:graphicData>
      </a:graphic>
    </xdr:graphicFrame>
    <xdr:clientData fLocksWithSheet="0"/>
  </xdr:oneCellAnchor>
  <xdr:oneCellAnchor>
    <xdr:from>
      <xdr:col>36</xdr:col>
      <xdr:colOff>438150</xdr:colOff>
      <xdr:row>43</xdr:row>
      <xdr:rowOff>0</xdr:rowOff>
    </xdr:from>
    <xdr:ext cx="7686675" cy="4933950"/>
    <xdr:graphicFrame>
      <xdr:nvGraphicFramePr>
        <xdr:cNvPr id="262380308" name="Chart 36"/>
        <xdr:cNvGraphicFramePr/>
      </xdr:nvGraphicFramePr>
      <xdr:xfrm>
        <a:off x="0" y="0"/>
        <a:ext cx="0" cy="0"/>
      </xdr:xfrm>
      <a:graphic>
        <a:graphicData uri="http://schemas.openxmlformats.org/drawingml/2006/chart">
          <c:chart r:id="rId4"/>
        </a:graphicData>
      </a:graphic>
    </xdr:graphicFrame>
    <xdr:clientData fLocksWithSheet="0"/>
  </xdr:oneCellAnchor>
  <xdr:oneCellAnchor>
    <xdr:from>
      <xdr:col>22</xdr:col>
      <xdr:colOff>0</xdr:colOff>
      <xdr:row>0</xdr:row>
      <xdr:rowOff>9525</xdr:rowOff>
    </xdr:from>
    <xdr:ext cx="9582150" cy="5467350"/>
    <xdr:graphicFrame>
      <xdr:nvGraphicFramePr>
        <xdr:cNvPr id="661279037" name="Chart 37"/>
        <xdr:cNvGraphicFramePr/>
      </xdr:nvGraphicFramePr>
      <xdr:xfrm>
        <a:off x="0" y="0"/>
        <a:ext cx="0" cy="0"/>
      </xdr:xfrm>
      <a:graphic>
        <a:graphicData uri="http://schemas.openxmlformats.org/drawingml/2006/chart">
          <c:chart r:id="rId5"/>
        </a:graphicData>
      </a:graphic>
    </xdr:graphicFrame>
    <xdr:clientData fLocksWithSheet="0"/>
  </xdr:oneCellAnchor>
  <xdr:oneCellAnchor>
    <xdr:from>
      <xdr:col>33</xdr:col>
      <xdr:colOff>552450</xdr:colOff>
      <xdr:row>0</xdr:row>
      <xdr:rowOff>0</xdr:rowOff>
    </xdr:from>
    <xdr:ext cx="8048625" cy="5476875"/>
    <xdr:graphicFrame>
      <xdr:nvGraphicFramePr>
        <xdr:cNvPr id="1599462429" name="Chart 38"/>
        <xdr:cNvGraphicFramePr/>
      </xdr:nvGraphicFramePr>
      <xdr:xfrm>
        <a:off x="0" y="0"/>
        <a:ext cx="0" cy="0"/>
      </xdr:xfrm>
      <a:graphic>
        <a:graphicData uri="http://schemas.openxmlformats.org/drawingml/2006/chart">
          <c:chart r:id="rId6"/>
        </a:graphicData>
      </a:graphic>
    </xdr:graphicFrame>
    <xdr:clientData fLocksWithSheet="0"/>
  </xdr:oneCellAnchor>
  <xdr:oneCellAnchor>
    <xdr:from>
      <xdr:col>46</xdr:col>
      <xdr:colOff>600075</xdr:colOff>
      <xdr:row>0</xdr:row>
      <xdr:rowOff>0</xdr:rowOff>
    </xdr:from>
    <xdr:ext cx="7896225" cy="5476875"/>
    <xdr:graphicFrame>
      <xdr:nvGraphicFramePr>
        <xdr:cNvPr id="1729874237" name="Chart 39"/>
        <xdr:cNvGraphicFramePr/>
      </xdr:nvGraphicFramePr>
      <xdr:xfrm>
        <a:off x="0" y="0"/>
        <a:ext cx="0" cy="0"/>
      </xdr:xfrm>
      <a:graphic>
        <a:graphicData uri="http://schemas.openxmlformats.org/drawingml/2006/chart">
          <c:chart r:id="rId7"/>
        </a:graphicData>
      </a:graphic>
    </xdr:graphicFrame>
    <xdr:clientData fLocksWithSheet="0"/>
  </xdr:oneCellAnchor>
</xdr:wsD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54</xdr:row>
      <xdr:rowOff>19050</xdr:rowOff>
    </xdr:from>
    <xdr:ext cx="12049125" cy="6543675"/>
    <xdr:graphicFrame>
      <xdr:nvGraphicFramePr>
        <xdr:cNvPr id="219056563" name="Chart 40"/>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17</xdr:col>
      <xdr:colOff>0</xdr:colOff>
      <xdr:row>49</xdr:row>
      <xdr:rowOff>9525</xdr:rowOff>
    </xdr:from>
    <xdr:ext cx="9182100" cy="5000625"/>
    <xdr:graphicFrame>
      <xdr:nvGraphicFramePr>
        <xdr:cNvPr id="1148257254" name="Chart 41"/>
        <xdr:cNvGraphicFramePr/>
      </xdr:nvGraphicFramePr>
      <xdr:xfrm>
        <a:off x="0" y="0"/>
        <a:ext cx="0" cy="0"/>
      </xdr:xfrm>
      <a:graphic>
        <a:graphicData uri="http://schemas.openxmlformats.org/drawingml/2006/chart">
          <c:chart r:id="rId2"/>
        </a:graphicData>
      </a:graphic>
    </xdr:graphicFrame>
    <xdr:clientData fLocksWithSheet="0"/>
  </xdr:oneCellAnchor>
  <xdr:oneCellAnchor>
    <xdr:from>
      <xdr:col>30</xdr:col>
      <xdr:colOff>9525</xdr:colOff>
      <xdr:row>24</xdr:row>
      <xdr:rowOff>19050</xdr:rowOff>
    </xdr:from>
    <xdr:ext cx="8991600" cy="4705350"/>
    <xdr:graphicFrame>
      <xdr:nvGraphicFramePr>
        <xdr:cNvPr id="1475744922" name="Chart 42"/>
        <xdr:cNvGraphicFramePr/>
      </xdr:nvGraphicFramePr>
      <xdr:xfrm>
        <a:off x="0" y="0"/>
        <a:ext cx="0" cy="0"/>
      </xdr:xfrm>
      <a:graphic>
        <a:graphicData uri="http://schemas.openxmlformats.org/drawingml/2006/chart">
          <c:chart r:id="rId3"/>
        </a:graphicData>
      </a:graphic>
    </xdr:graphicFrame>
    <xdr:clientData fLocksWithSheet="0"/>
  </xdr:oneCellAnchor>
  <xdr:oneCellAnchor>
    <xdr:from>
      <xdr:col>43</xdr:col>
      <xdr:colOff>333375</xdr:colOff>
      <xdr:row>24</xdr:row>
      <xdr:rowOff>0</xdr:rowOff>
    </xdr:from>
    <xdr:ext cx="8801100" cy="4705350"/>
    <xdr:graphicFrame>
      <xdr:nvGraphicFramePr>
        <xdr:cNvPr id="1409902072" name="Chart 43"/>
        <xdr:cNvGraphicFramePr/>
      </xdr:nvGraphicFramePr>
      <xdr:xfrm>
        <a:off x="0" y="0"/>
        <a:ext cx="0" cy="0"/>
      </xdr:xfrm>
      <a:graphic>
        <a:graphicData uri="http://schemas.openxmlformats.org/drawingml/2006/chart">
          <c:chart r:id="rId4"/>
        </a:graphicData>
      </a:graphic>
    </xdr:graphicFrame>
    <xdr:clientData fLocksWithSheet="0"/>
  </xdr:oneCellAnchor>
  <xdr:oneCellAnchor>
    <xdr:from>
      <xdr:col>30</xdr:col>
      <xdr:colOff>590550</xdr:colOff>
      <xdr:row>48</xdr:row>
      <xdr:rowOff>180975</xdr:rowOff>
    </xdr:from>
    <xdr:ext cx="8772525" cy="4991100"/>
    <xdr:graphicFrame>
      <xdr:nvGraphicFramePr>
        <xdr:cNvPr id="1879227792" name="Chart 44"/>
        <xdr:cNvGraphicFramePr/>
      </xdr:nvGraphicFramePr>
      <xdr:xfrm>
        <a:off x="0" y="0"/>
        <a:ext cx="0" cy="0"/>
      </xdr:xfrm>
      <a:graphic>
        <a:graphicData uri="http://schemas.openxmlformats.org/drawingml/2006/chart">
          <c:chart r:id="rId5"/>
        </a:graphicData>
      </a:graphic>
    </xdr:graphicFrame>
    <xdr:clientData fLocksWithSheet="0"/>
  </xdr:oneCellAnchor>
  <xdr:oneCellAnchor>
    <xdr:from>
      <xdr:col>30</xdr:col>
      <xdr:colOff>9525</xdr:colOff>
      <xdr:row>0</xdr:row>
      <xdr:rowOff>0</xdr:rowOff>
    </xdr:from>
    <xdr:ext cx="8991600" cy="4695825"/>
    <xdr:graphicFrame>
      <xdr:nvGraphicFramePr>
        <xdr:cNvPr id="1200424388" name="Chart 45"/>
        <xdr:cNvGraphicFramePr/>
      </xdr:nvGraphicFramePr>
      <xdr:xfrm>
        <a:off x="0" y="0"/>
        <a:ext cx="0" cy="0"/>
      </xdr:xfrm>
      <a:graphic>
        <a:graphicData uri="http://schemas.openxmlformats.org/drawingml/2006/chart">
          <c:chart r:id="rId6"/>
        </a:graphicData>
      </a:graphic>
    </xdr:graphicFrame>
    <xdr:clientData fLocksWithSheet="0"/>
  </xdr:oneCellAnchor>
  <xdr:oneCellAnchor>
    <xdr:from>
      <xdr:col>43</xdr:col>
      <xdr:colOff>323850</xdr:colOff>
      <xdr:row>0</xdr:row>
      <xdr:rowOff>0</xdr:rowOff>
    </xdr:from>
    <xdr:ext cx="8801100" cy="4695825"/>
    <xdr:graphicFrame>
      <xdr:nvGraphicFramePr>
        <xdr:cNvPr id="1301207728" name="Chart 46"/>
        <xdr:cNvGraphicFramePr/>
      </xdr:nvGraphicFramePr>
      <xdr:xfrm>
        <a:off x="0" y="0"/>
        <a:ext cx="0" cy="0"/>
      </xdr:xfrm>
      <a:graphic>
        <a:graphicData uri="http://schemas.openxmlformats.org/drawingml/2006/chart">
          <c:chart r:id="rId7"/>
        </a:graphicData>
      </a:graphic>
    </xdr:graphicFrame>
    <xdr:clientData fLocksWithSheet="0"/>
  </xdr:oneCellAnchor>
</xdr:wsD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14</xdr:col>
      <xdr:colOff>9525</xdr:colOff>
      <xdr:row>51</xdr:row>
      <xdr:rowOff>9525</xdr:rowOff>
    </xdr:from>
    <xdr:ext cx="8515350" cy="4810125"/>
    <xdr:graphicFrame>
      <xdr:nvGraphicFramePr>
        <xdr:cNvPr id="616653265" name="Chart 47"/>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0</xdr:col>
      <xdr:colOff>0</xdr:colOff>
      <xdr:row>52</xdr:row>
      <xdr:rowOff>171450</xdr:rowOff>
    </xdr:from>
    <xdr:ext cx="12134850" cy="5857875"/>
    <xdr:graphicFrame>
      <xdr:nvGraphicFramePr>
        <xdr:cNvPr id="1235886809" name="Chart 48"/>
        <xdr:cNvGraphicFramePr/>
      </xdr:nvGraphicFramePr>
      <xdr:xfrm>
        <a:off x="0" y="0"/>
        <a:ext cx="0" cy="0"/>
      </xdr:xfrm>
      <a:graphic>
        <a:graphicData uri="http://schemas.openxmlformats.org/drawingml/2006/chart">
          <c:chart r:id="rId2"/>
        </a:graphicData>
      </a:graphic>
    </xdr:graphicFrame>
    <xdr:clientData fLocksWithSheet="0"/>
  </xdr:oneCellAnchor>
  <xdr:oneCellAnchor>
    <xdr:from>
      <xdr:col>24</xdr:col>
      <xdr:colOff>1400175</xdr:colOff>
      <xdr:row>51</xdr:row>
      <xdr:rowOff>0</xdr:rowOff>
    </xdr:from>
    <xdr:ext cx="7639050" cy="4829175"/>
    <xdr:graphicFrame>
      <xdr:nvGraphicFramePr>
        <xdr:cNvPr id="1402342413" name="Chart 49"/>
        <xdr:cNvGraphicFramePr/>
      </xdr:nvGraphicFramePr>
      <xdr:xfrm>
        <a:off x="0" y="0"/>
        <a:ext cx="0" cy="0"/>
      </xdr:xfrm>
      <a:graphic>
        <a:graphicData uri="http://schemas.openxmlformats.org/drawingml/2006/chart">
          <c:chart r:id="rId3"/>
        </a:graphicData>
      </a:graphic>
    </xdr:graphicFrame>
    <xdr:clientData fLocksWithSheet="0"/>
  </xdr:oneCellAnchor>
  <xdr:oneCellAnchor>
    <xdr:from>
      <xdr:col>35</xdr:col>
      <xdr:colOff>590550</xdr:colOff>
      <xdr:row>51</xdr:row>
      <xdr:rowOff>0</xdr:rowOff>
    </xdr:from>
    <xdr:ext cx="8058150" cy="4829175"/>
    <xdr:graphicFrame>
      <xdr:nvGraphicFramePr>
        <xdr:cNvPr id="1842072120" name="Chart 50"/>
        <xdr:cNvGraphicFramePr/>
      </xdr:nvGraphicFramePr>
      <xdr:xfrm>
        <a:off x="0" y="0"/>
        <a:ext cx="0" cy="0"/>
      </xdr:xfrm>
      <a:graphic>
        <a:graphicData uri="http://schemas.openxmlformats.org/drawingml/2006/chart">
          <c:chart r:id="rId4"/>
        </a:graphicData>
      </a:graphic>
    </xdr:graphicFrame>
    <xdr:clientData fLocksWithSheet="0"/>
  </xdr:oneCellAnchor>
  <xdr:oneCellAnchor>
    <xdr:from>
      <xdr:col>13</xdr:col>
      <xdr:colOff>1400175</xdr:colOff>
      <xdr:row>77</xdr:row>
      <xdr:rowOff>161925</xdr:rowOff>
    </xdr:from>
    <xdr:ext cx="7696200" cy="4876800"/>
    <xdr:graphicFrame>
      <xdr:nvGraphicFramePr>
        <xdr:cNvPr id="1728915798" name="Chart 51"/>
        <xdr:cNvGraphicFramePr/>
      </xdr:nvGraphicFramePr>
      <xdr:xfrm>
        <a:off x="0" y="0"/>
        <a:ext cx="0" cy="0"/>
      </xdr:xfrm>
      <a:graphic>
        <a:graphicData uri="http://schemas.openxmlformats.org/drawingml/2006/chart">
          <c:chart r:id="rId5"/>
        </a:graphicData>
      </a:graphic>
    </xdr:graphicFrame>
    <xdr:clientData fLocksWithSheet="0"/>
  </xdr:oneCellAnchor>
  <xdr:oneCellAnchor>
    <xdr:from>
      <xdr:col>24</xdr:col>
      <xdr:colOff>1400175</xdr:colOff>
      <xdr:row>76</xdr:row>
      <xdr:rowOff>161925</xdr:rowOff>
    </xdr:from>
    <xdr:ext cx="7639050" cy="4876800"/>
    <xdr:graphicFrame>
      <xdr:nvGraphicFramePr>
        <xdr:cNvPr id="433969452" name="Chart 52"/>
        <xdr:cNvGraphicFramePr/>
      </xdr:nvGraphicFramePr>
      <xdr:xfrm>
        <a:off x="0" y="0"/>
        <a:ext cx="0" cy="0"/>
      </xdr:xfrm>
      <a:graphic>
        <a:graphicData uri="http://schemas.openxmlformats.org/drawingml/2006/chart">
          <c:chart r:id="rId6"/>
        </a:graphicData>
      </a:graphic>
    </xdr:graphicFrame>
    <xdr:clientData fLocksWithSheet="0"/>
  </xdr:oneCellAnchor>
  <xdr:oneCellAnchor>
    <xdr:from>
      <xdr:col>35</xdr:col>
      <xdr:colOff>590550</xdr:colOff>
      <xdr:row>76</xdr:row>
      <xdr:rowOff>161925</xdr:rowOff>
    </xdr:from>
    <xdr:ext cx="8058150" cy="4876800"/>
    <xdr:graphicFrame>
      <xdr:nvGraphicFramePr>
        <xdr:cNvPr id="1225210561" name="Chart 53"/>
        <xdr:cNvGraphicFramePr/>
      </xdr:nvGraphicFramePr>
      <xdr:xfrm>
        <a:off x="0" y="0"/>
        <a:ext cx="0" cy="0"/>
      </xdr:xfrm>
      <a:graphic>
        <a:graphicData uri="http://schemas.openxmlformats.org/drawingml/2006/chart">
          <c:chart r:id="rId7"/>
        </a:graphicData>
      </a:graphic>
    </xdr:graphicFrame>
    <xdr:clientData fLocksWithSheet="0"/>
  </xdr:oneCellAnchor>
  <xdr:oneCellAnchor>
    <xdr:from>
      <xdr:col>34</xdr:col>
      <xdr:colOff>19050</xdr:colOff>
      <xdr:row>0</xdr:row>
      <xdr:rowOff>0</xdr:rowOff>
    </xdr:from>
    <xdr:ext cx="9239250" cy="4810125"/>
    <xdr:graphicFrame>
      <xdr:nvGraphicFramePr>
        <xdr:cNvPr id="1987495894" name="Chart 54"/>
        <xdr:cNvGraphicFramePr/>
      </xdr:nvGraphicFramePr>
      <xdr:xfrm>
        <a:off x="0" y="0"/>
        <a:ext cx="0" cy="0"/>
      </xdr:xfrm>
      <a:graphic>
        <a:graphicData uri="http://schemas.openxmlformats.org/drawingml/2006/chart">
          <c:chart r:id="rId8"/>
        </a:graphicData>
      </a:graphic>
    </xdr:graphicFrame>
    <xdr:clientData fLocksWithSheet="0"/>
  </xdr:oneCellAnchor>
  <xdr:oneCellAnchor>
    <xdr:from>
      <xdr:col>46</xdr:col>
      <xdr:colOff>485775</xdr:colOff>
      <xdr:row>0</xdr:row>
      <xdr:rowOff>0</xdr:rowOff>
    </xdr:from>
    <xdr:ext cx="6781800" cy="4829175"/>
    <xdr:graphicFrame>
      <xdr:nvGraphicFramePr>
        <xdr:cNvPr id="800542095" name="Chart 55"/>
        <xdr:cNvGraphicFramePr/>
      </xdr:nvGraphicFramePr>
      <xdr:xfrm>
        <a:off x="0" y="0"/>
        <a:ext cx="0" cy="0"/>
      </xdr:xfrm>
      <a:graphic>
        <a:graphicData uri="http://schemas.openxmlformats.org/drawingml/2006/chart">
          <c:chart r:id="rId9"/>
        </a:graphicData>
      </a:graphic>
    </xdr:graphicFrame>
    <xdr:clientData fLocksWithSheet="0"/>
  </xdr:oneCellAnchor>
  <xdr:oneCellAnchor>
    <xdr:from>
      <xdr:col>58</xdr:col>
      <xdr:colOff>571500</xdr:colOff>
      <xdr:row>0</xdr:row>
      <xdr:rowOff>0</xdr:rowOff>
    </xdr:from>
    <xdr:ext cx="7905750" cy="4829175"/>
    <xdr:graphicFrame>
      <xdr:nvGraphicFramePr>
        <xdr:cNvPr id="1293748168" name="Chart 56"/>
        <xdr:cNvGraphicFramePr/>
      </xdr:nvGraphicFramePr>
      <xdr:xfrm>
        <a:off x="0" y="0"/>
        <a:ext cx="0" cy="0"/>
      </xdr:xfrm>
      <a:graphic>
        <a:graphicData uri="http://schemas.openxmlformats.org/drawingml/2006/chart">
          <c:chart r:id="rId10"/>
        </a:graphicData>
      </a:graphic>
    </xdr:graphicFrame>
    <xdr:clientData fLocksWithSheet="0"/>
  </xdr:oneCellAnchor>
  <xdr:oneCellAnchor>
    <xdr:from>
      <xdr:col>34</xdr:col>
      <xdr:colOff>0</xdr:colOff>
      <xdr:row>25</xdr:row>
      <xdr:rowOff>142875</xdr:rowOff>
    </xdr:from>
    <xdr:ext cx="9239250" cy="4886325"/>
    <xdr:graphicFrame>
      <xdr:nvGraphicFramePr>
        <xdr:cNvPr id="1283213936" name="Chart 57"/>
        <xdr:cNvGraphicFramePr/>
      </xdr:nvGraphicFramePr>
      <xdr:xfrm>
        <a:off x="0" y="0"/>
        <a:ext cx="0" cy="0"/>
      </xdr:xfrm>
      <a:graphic>
        <a:graphicData uri="http://schemas.openxmlformats.org/drawingml/2006/chart">
          <c:chart r:id="rId11"/>
        </a:graphicData>
      </a:graphic>
    </xdr:graphicFrame>
    <xdr:clientData fLocksWithSheet="0"/>
  </xdr:oneCellAnchor>
  <xdr:oneCellAnchor>
    <xdr:from>
      <xdr:col>46</xdr:col>
      <xdr:colOff>485775</xdr:colOff>
      <xdr:row>25</xdr:row>
      <xdr:rowOff>142875</xdr:rowOff>
    </xdr:from>
    <xdr:ext cx="6781800" cy="4886325"/>
    <xdr:graphicFrame>
      <xdr:nvGraphicFramePr>
        <xdr:cNvPr id="977323992" name="Chart 58"/>
        <xdr:cNvGraphicFramePr/>
      </xdr:nvGraphicFramePr>
      <xdr:xfrm>
        <a:off x="0" y="0"/>
        <a:ext cx="0" cy="0"/>
      </xdr:xfrm>
      <a:graphic>
        <a:graphicData uri="http://schemas.openxmlformats.org/drawingml/2006/chart">
          <c:chart r:id="rId12"/>
        </a:graphicData>
      </a:graphic>
    </xdr:graphicFrame>
    <xdr:clientData fLocksWithSheet="0"/>
  </xdr:oneCellAnchor>
  <xdr:oneCellAnchor>
    <xdr:from>
      <xdr:col>58</xdr:col>
      <xdr:colOff>571500</xdr:colOff>
      <xdr:row>25</xdr:row>
      <xdr:rowOff>142875</xdr:rowOff>
    </xdr:from>
    <xdr:ext cx="7905750" cy="4886325"/>
    <xdr:graphicFrame>
      <xdr:nvGraphicFramePr>
        <xdr:cNvPr id="548257208" name="Chart 59"/>
        <xdr:cNvGraphicFramePr/>
      </xdr:nvGraphicFramePr>
      <xdr:xfrm>
        <a:off x="0" y="0"/>
        <a:ext cx="0" cy="0"/>
      </xdr:xfrm>
      <a:graphic>
        <a:graphicData uri="http://schemas.openxmlformats.org/drawingml/2006/chart">
          <c:chart r:id="rId13"/>
        </a:graphicData>
      </a:graphic>
    </xdr:graphicFrame>
    <xdr:clientData fLocksWithSheet="0"/>
  </xdr:oneCellAnchor>
</xdr:wsD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49</xdr:row>
      <xdr:rowOff>9525</xdr:rowOff>
    </xdr:from>
    <xdr:ext cx="10210800" cy="6115050"/>
    <xdr:graphicFrame>
      <xdr:nvGraphicFramePr>
        <xdr:cNvPr id="248698921" name="Chart 60"/>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12</xdr:col>
      <xdr:colOff>9525</xdr:colOff>
      <xdr:row>49</xdr:row>
      <xdr:rowOff>0</xdr:rowOff>
    </xdr:from>
    <xdr:ext cx="8315325" cy="5000625"/>
    <xdr:graphicFrame>
      <xdr:nvGraphicFramePr>
        <xdr:cNvPr id="2033587403" name="Chart 61"/>
        <xdr:cNvGraphicFramePr/>
      </xdr:nvGraphicFramePr>
      <xdr:xfrm>
        <a:off x="0" y="0"/>
        <a:ext cx="0" cy="0"/>
      </xdr:xfrm>
      <a:graphic>
        <a:graphicData uri="http://schemas.openxmlformats.org/drawingml/2006/chart">
          <c:chart r:id="rId2"/>
        </a:graphicData>
      </a:graphic>
    </xdr:graphicFrame>
    <xdr:clientData fLocksWithSheet="0"/>
  </xdr:oneCellAnchor>
  <xdr:oneCellAnchor>
    <xdr:from>
      <xdr:col>23</xdr:col>
      <xdr:colOff>0</xdr:colOff>
      <xdr:row>49</xdr:row>
      <xdr:rowOff>0</xdr:rowOff>
    </xdr:from>
    <xdr:ext cx="8267700" cy="5000625"/>
    <xdr:graphicFrame>
      <xdr:nvGraphicFramePr>
        <xdr:cNvPr id="2124692923" name="Chart 62"/>
        <xdr:cNvGraphicFramePr/>
      </xdr:nvGraphicFramePr>
      <xdr:xfrm>
        <a:off x="0" y="0"/>
        <a:ext cx="0" cy="0"/>
      </xdr:xfrm>
      <a:graphic>
        <a:graphicData uri="http://schemas.openxmlformats.org/drawingml/2006/chart">
          <c:chart r:id="rId3"/>
        </a:graphicData>
      </a:graphic>
    </xdr:graphicFrame>
    <xdr:clientData fLocksWithSheet="0"/>
  </xdr:oneCellAnchor>
  <xdr:oneCellAnchor>
    <xdr:from>
      <xdr:col>12</xdr:col>
      <xdr:colOff>0</xdr:colOff>
      <xdr:row>76</xdr:row>
      <xdr:rowOff>0</xdr:rowOff>
    </xdr:from>
    <xdr:ext cx="8296275" cy="5000625"/>
    <xdr:graphicFrame>
      <xdr:nvGraphicFramePr>
        <xdr:cNvPr id="2067392418" name="Chart 63"/>
        <xdr:cNvGraphicFramePr/>
      </xdr:nvGraphicFramePr>
      <xdr:xfrm>
        <a:off x="0" y="0"/>
        <a:ext cx="0" cy="0"/>
      </xdr:xfrm>
      <a:graphic>
        <a:graphicData uri="http://schemas.openxmlformats.org/drawingml/2006/chart">
          <c:chart r:id="rId4"/>
        </a:graphicData>
      </a:graphic>
    </xdr:graphicFrame>
    <xdr:clientData fLocksWithSheet="0"/>
  </xdr:oneCellAnchor>
  <xdr:oneCellAnchor>
    <xdr:from>
      <xdr:col>23</xdr:col>
      <xdr:colOff>0</xdr:colOff>
      <xdr:row>76</xdr:row>
      <xdr:rowOff>0</xdr:rowOff>
    </xdr:from>
    <xdr:ext cx="8267700" cy="5000625"/>
    <xdr:graphicFrame>
      <xdr:nvGraphicFramePr>
        <xdr:cNvPr id="1806211458" name="Chart 64"/>
        <xdr:cNvGraphicFramePr/>
      </xdr:nvGraphicFramePr>
      <xdr:xfrm>
        <a:off x="0" y="0"/>
        <a:ext cx="0" cy="0"/>
      </xdr:xfrm>
      <a:graphic>
        <a:graphicData uri="http://schemas.openxmlformats.org/drawingml/2006/chart">
          <c:chart r:id="rId5"/>
        </a:graphicData>
      </a:graphic>
    </xdr:graphicFrame>
    <xdr:clientData fLocksWithSheet="0"/>
  </xdr:oneCellAnchor>
  <xdr:oneCellAnchor>
    <xdr:from>
      <xdr:col>30</xdr:col>
      <xdr:colOff>9525</xdr:colOff>
      <xdr:row>0</xdr:row>
      <xdr:rowOff>0</xdr:rowOff>
    </xdr:from>
    <xdr:ext cx="8420100" cy="5000625"/>
    <xdr:graphicFrame>
      <xdr:nvGraphicFramePr>
        <xdr:cNvPr id="1647020759" name="Chart 65"/>
        <xdr:cNvGraphicFramePr/>
      </xdr:nvGraphicFramePr>
      <xdr:xfrm>
        <a:off x="0" y="0"/>
        <a:ext cx="0" cy="0"/>
      </xdr:xfrm>
      <a:graphic>
        <a:graphicData uri="http://schemas.openxmlformats.org/drawingml/2006/chart">
          <c:chart r:id="rId6"/>
        </a:graphicData>
      </a:graphic>
    </xdr:graphicFrame>
    <xdr:clientData fLocksWithSheet="0"/>
  </xdr:oneCellAnchor>
  <xdr:oneCellAnchor>
    <xdr:from>
      <xdr:col>40</xdr:col>
      <xdr:colOff>0</xdr:colOff>
      <xdr:row>0</xdr:row>
      <xdr:rowOff>0</xdr:rowOff>
    </xdr:from>
    <xdr:ext cx="8791575" cy="5000625"/>
    <xdr:graphicFrame>
      <xdr:nvGraphicFramePr>
        <xdr:cNvPr id="225325838" name="Chart 66"/>
        <xdr:cNvGraphicFramePr/>
      </xdr:nvGraphicFramePr>
      <xdr:xfrm>
        <a:off x="0" y="0"/>
        <a:ext cx="0" cy="0"/>
      </xdr:xfrm>
      <a:graphic>
        <a:graphicData uri="http://schemas.openxmlformats.org/drawingml/2006/chart">
          <c:chart r:id="rId7"/>
        </a:graphicData>
      </a:graphic>
    </xdr:graphicFrame>
    <xdr:clientData fLocksWithSheet="0"/>
  </xdr:oneCellAnchor>
  <xdr:oneCellAnchor>
    <xdr:from>
      <xdr:col>50</xdr:col>
      <xdr:colOff>0</xdr:colOff>
      <xdr:row>0</xdr:row>
      <xdr:rowOff>0</xdr:rowOff>
    </xdr:from>
    <xdr:ext cx="9086850" cy="5000625"/>
    <xdr:graphicFrame>
      <xdr:nvGraphicFramePr>
        <xdr:cNvPr id="1680065075" name="Chart 67"/>
        <xdr:cNvGraphicFramePr/>
      </xdr:nvGraphicFramePr>
      <xdr:xfrm>
        <a:off x="0" y="0"/>
        <a:ext cx="0" cy="0"/>
      </xdr:xfrm>
      <a:graphic>
        <a:graphicData uri="http://schemas.openxmlformats.org/drawingml/2006/chart">
          <c:chart r:id="rId8"/>
        </a:graphicData>
      </a:graphic>
    </xdr:graphicFrame>
    <xdr:clientData fLocksWithSheet="0"/>
  </xdr:oneCellAnchor>
  <xdr:oneCellAnchor>
    <xdr:from>
      <xdr:col>35</xdr:col>
      <xdr:colOff>0</xdr:colOff>
      <xdr:row>27</xdr:row>
      <xdr:rowOff>0</xdr:rowOff>
    </xdr:from>
    <xdr:ext cx="8677275" cy="5000625"/>
    <xdr:graphicFrame>
      <xdr:nvGraphicFramePr>
        <xdr:cNvPr id="440470442" name="Chart 68"/>
        <xdr:cNvGraphicFramePr/>
      </xdr:nvGraphicFramePr>
      <xdr:xfrm>
        <a:off x="0" y="0"/>
        <a:ext cx="0" cy="0"/>
      </xdr:xfrm>
      <a:graphic>
        <a:graphicData uri="http://schemas.openxmlformats.org/drawingml/2006/chart">
          <c:chart r:id="rId9"/>
        </a:graphicData>
      </a:graphic>
    </xdr:graphicFrame>
    <xdr:clientData fLocksWithSheet="0"/>
  </xdr:oneCellAnchor>
  <xdr:oneCellAnchor>
    <xdr:from>
      <xdr:col>45</xdr:col>
      <xdr:colOff>0</xdr:colOff>
      <xdr:row>27</xdr:row>
      <xdr:rowOff>9525</xdr:rowOff>
    </xdr:from>
    <xdr:ext cx="9220200" cy="5000625"/>
    <xdr:graphicFrame>
      <xdr:nvGraphicFramePr>
        <xdr:cNvPr id="1875644624" name="Chart 69"/>
        <xdr:cNvGraphicFramePr/>
      </xdr:nvGraphicFramePr>
      <xdr:xfrm>
        <a:off x="0" y="0"/>
        <a:ext cx="0" cy="0"/>
      </xdr:xfrm>
      <a:graphic>
        <a:graphicData uri="http://schemas.openxmlformats.org/drawingml/2006/chart">
          <c:chart r:id="rId10"/>
        </a:graphicData>
      </a:graphic>
    </xdr:graphicFrame>
    <xdr:clientData fLocksWithSheet="0"/>
  </xdr:oneCellAnchor>
</xdr:wsD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6</xdr:col>
      <xdr:colOff>314325</xdr:colOff>
      <xdr:row>0</xdr:row>
      <xdr:rowOff>0</xdr:rowOff>
    </xdr:from>
    <xdr:ext cx="9477375" cy="5267325"/>
    <xdr:graphicFrame>
      <xdr:nvGraphicFramePr>
        <xdr:cNvPr id="958072652" name="Chart 70"/>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6</xdr:col>
      <xdr:colOff>323850</xdr:colOff>
      <xdr:row>28</xdr:row>
      <xdr:rowOff>0</xdr:rowOff>
    </xdr:from>
    <xdr:ext cx="9467850" cy="5191125"/>
    <xdr:graphicFrame>
      <xdr:nvGraphicFramePr>
        <xdr:cNvPr id="87342356" name="Chart 71"/>
        <xdr:cNvGraphicFramePr/>
      </xdr:nvGraphicFramePr>
      <xdr:xfrm>
        <a:off x="0" y="0"/>
        <a:ext cx="0" cy="0"/>
      </xdr:xfrm>
      <a:graphic>
        <a:graphicData uri="http://schemas.openxmlformats.org/drawingml/2006/chart">
          <c:chart r:id="rId2"/>
        </a:graphicData>
      </a:graphic>
    </xdr:graphicFrame>
    <xdr:clientData fLocksWithSheet="0"/>
  </xdr:oneCellAnchor>
</xdr:wsD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6</xdr:col>
      <xdr:colOff>190500</xdr:colOff>
      <xdr:row>0</xdr:row>
      <xdr:rowOff>0</xdr:rowOff>
    </xdr:from>
    <xdr:ext cx="9048750" cy="5267325"/>
    <xdr:graphicFrame>
      <xdr:nvGraphicFramePr>
        <xdr:cNvPr id="1331286842" name="Chart 72"/>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6</xdr:col>
      <xdr:colOff>200025</xdr:colOff>
      <xdr:row>27</xdr:row>
      <xdr:rowOff>0</xdr:rowOff>
    </xdr:from>
    <xdr:ext cx="9029700" cy="5200650"/>
    <xdr:graphicFrame>
      <xdr:nvGraphicFramePr>
        <xdr:cNvPr id="1748518074" name="Chart 73"/>
        <xdr:cNvGraphicFramePr/>
      </xdr:nvGraphicFramePr>
      <xdr:xfrm>
        <a:off x="0" y="0"/>
        <a:ext cx="0" cy="0"/>
      </xdr:xfrm>
      <a:graphic>
        <a:graphicData uri="http://schemas.openxmlformats.org/drawingml/2006/chart">
          <c:chart r:id="rId2"/>
        </a:graphicData>
      </a:graphic>
    </xdr:graphicFrame>
    <xdr:clientData fLocksWithSheet="0"/>
  </xdr:oneCellAnchor>
</xdr:wsD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6</xdr:col>
      <xdr:colOff>85725</xdr:colOff>
      <xdr:row>0</xdr:row>
      <xdr:rowOff>0</xdr:rowOff>
    </xdr:from>
    <xdr:ext cx="8496300" cy="6334125"/>
    <xdr:graphicFrame>
      <xdr:nvGraphicFramePr>
        <xdr:cNvPr id="928716573" name="Chart 1"/>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18</xdr:col>
      <xdr:colOff>485775</xdr:colOff>
      <xdr:row>0</xdr:row>
      <xdr:rowOff>0</xdr:rowOff>
    </xdr:from>
    <xdr:ext cx="9496425" cy="6334125"/>
    <xdr:graphicFrame>
      <xdr:nvGraphicFramePr>
        <xdr:cNvPr id="1565908457" name="Chart 2"/>
        <xdr:cNvGraphicFramePr/>
      </xdr:nvGraphicFramePr>
      <xdr:xfrm>
        <a:off x="0" y="0"/>
        <a:ext cx="0" cy="0"/>
      </xdr:xfrm>
      <a:graphic>
        <a:graphicData uri="http://schemas.openxmlformats.org/drawingml/2006/chart">
          <c:chart r:id="rId2"/>
        </a:graphicData>
      </a:graphic>
    </xdr:graphicFrame>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6</xdr:col>
      <xdr:colOff>285750</xdr:colOff>
      <xdr:row>0</xdr:row>
      <xdr:rowOff>0</xdr:rowOff>
    </xdr:from>
    <xdr:ext cx="8896350" cy="6248400"/>
    <xdr:graphicFrame>
      <xdr:nvGraphicFramePr>
        <xdr:cNvPr id="1781819341" name="Chart 3"/>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20</xdr:col>
      <xdr:colOff>0</xdr:colOff>
      <xdr:row>0</xdr:row>
      <xdr:rowOff>0</xdr:rowOff>
    </xdr:from>
    <xdr:ext cx="9058275" cy="6248400"/>
    <xdr:graphicFrame>
      <xdr:nvGraphicFramePr>
        <xdr:cNvPr id="476344506" name="Chart 4"/>
        <xdr:cNvGraphicFramePr/>
      </xdr:nvGraphicFramePr>
      <xdr:xfrm>
        <a:off x="0" y="0"/>
        <a:ext cx="0" cy="0"/>
      </xdr:xfrm>
      <a:graphic>
        <a:graphicData uri="http://schemas.openxmlformats.org/drawingml/2006/chart">
          <c:chart r:id="rId2"/>
        </a:graphicData>
      </a:graphic>
    </xdr:graphicFrame>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7</xdr:col>
      <xdr:colOff>400050</xdr:colOff>
      <xdr:row>0</xdr:row>
      <xdr:rowOff>0</xdr:rowOff>
    </xdr:from>
    <xdr:ext cx="9829800" cy="6553200"/>
    <xdr:graphicFrame>
      <xdr:nvGraphicFramePr>
        <xdr:cNvPr id="1658766188" name="Chart 5"/>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8</xdr:col>
      <xdr:colOff>0</xdr:colOff>
      <xdr:row>35</xdr:row>
      <xdr:rowOff>0</xdr:rowOff>
    </xdr:from>
    <xdr:ext cx="10134600" cy="6534150"/>
    <xdr:graphicFrame>
      <xdr:nvGraphicFramePr>
        <xdr:cNvPr id="404084200" name="Chart 6"/>
        <xdr:cNvGraphicFramePr/>
      </xdr:nvGraphicFramePr>
      <xdr:xfrm>
        <a:off x="0" y="0"/>
        <a:ext cx="0" cy="0"/>
      </xdr:xfrm>
      <a:graphic>
        <a:graphicData uri="http://schemas.openxmlformats.org/drawingml/2006/chart">
          <c:chart r:id="rId2"/>
        </a:graphicData>
      </a:graphic>
    </xdr:graphicFrame>
    <xdr:clientData fLocksWithSheet="0"/>
  </xdr:oneCellAnchor>
  <xdr:oneCellAnchor>
    <xdr:from>
      <xdr:col>32</xdr:col>
      <xdr:colOff>447675</xdr:colOff>
      <xdr:row>0</xdr:row>
      <xdr:rowOff>19050</xdr:rowOff>
    </xdr:from>
    <xdr:ext cx="4524375" cy="923925"/>
    <xdr:sp>
      <xdr:nvSpPr>
        <xdr:cNvPr id="4" name="Shape 4"/>
        <xdr:cNvSpPr txBox="1"/>
      </xdr:nvSpPr>
      <xdr:spPr>
        <a:xfrm>
          <a:off x="3088575" y="3318038"/>
          <a:ext cx="4514850" cy="92392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lang="en-US" sz="1600">
              <a:solidFill>
                <a:schemeClr val="dk1"/>
              </a:solidFill>
              <a:latin typeface="Calibri"/>
              <a:ea typeface="Calibri"/>
              <a:cs typeface="Calibri"/>
              <a:sym typeface="Calibri"/>
            </a:rPr>
            <a:t>FL Reef Fish Visual Census. This is conducted near shore and only indexes sub-adults.</a:t>
          </a:r>
          <a:endParaRPr sz="1400"/>
        </a:p>
      </xdr:txBody>
    </xdr:sp>
    <xdr:clientData fLocksWithSheet="0"/>
  </xdr:oneCellAnchor>
  <xdr:oneCellAnchor>
    <xdr:from>
      <xdr:col>25</xdr:col>
      <xdr:colOff>0</xdr:colOff>
      <xdr:row>0</xdr:row>
      <xdr:rowOff>0</xdr:rowOff>
    </xdr:from>
    <xdr:ext cx="9172575" cy="5562600"/>
    <xdr:pic>
      <xdr:nvPicPr>
        <xdr:cNvPr id="0" name="image1.png"/>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6</xdr:col>
      <xdr:colOff>228600</xdr:colOff>
      <xdr:row>0</xdr:row>
      <xdr:rowOff>0</xdr:rowOff>
    </xdr:from>
    <xdr:ext cx="9801225" cy="6353175"/>
    <xdr:graphicFrame>
      <xdr:nvGraphicFramePr>
        <xdr:cNvPr id="394301193" name="Chart 7"/>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21</xdr:col>
      <xdr:colOff>0</xdr:colOff>
      <xdr:row>0</xdr:row>
      <xdr:rowOff>0</xdr:rowOff>
    </xdr:from>
    <xdr:ext cx="9277350" cy="6353175"/>
    <xdr:graphicFrame>
      <xdr:nvGraphicFramePr>
        <xdr:cNvPr id="1626403389" name="Chart 8"/>
        <xdr:cNvGraphicFramePr/>
      </xdr:nvGraphicFramePr>
      <xdr:xfrm>
        <a:off x="0" y="0"/>
        <a:ext cx="0" cy="0"/>
      </xdr:xfrm>
      <a:graphic>
        <a:graphicData uri="http://schemas.openxmlformats.org/drawingml/2006/chart">
          <c:chart r:id="rId2"/>
        </a:graphicData>
      </a:graphic>
    </xdr:graphicFrame>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6</xdr:col>
      <xdr:colOff>257175</xdr:colOff>
      <xdr:row>0</xdr:row>
      <xdr:rowOff>0</xdr:rowOff>
    </xdr:from>
    <xdr:ext cx="8934450" cy="5800725"/>
    <xdr:graphicFrame>
      <xdr:nvGraphicFramePr>
        <xdr:cNvPr id="857197495" name="Chart 9"/>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20</xdr:col>
      <xdr:colOff>0</xdr:colOff>
      <xdr:row>0</xdr:row>
      <xdr:rowOff>0</xdr:rowOff>
    </xdr:from>
    <xdr:ext cx="9448800" cy="5800725"/>
    <xdr:graphicFrame>
      <xdr:nvGraphicFramePr>
        <xdr:cNvPr id="1957355607" name="Chart 10"/>
        <xdr:cNvGraphicFramePr/>
      </xdr:nvGraphicFramePr>
      <xdr:xfrm>
        <a:off x="0" y="0"/>
        <a:ext cx="0" cy="0"/>
      </xdr:xfrm>
      <a:graphic>
        <a:graphicData uri="http://schemas.openxmlformats.org/drawingml/2006/chart">
          <c:chart r:id="rId2"/>
        </a:graphicData>
      </a:graphic>
    </xdr:graphicFrame>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51</xdr:row>
      <xdr:rowOff>133350</xdr:rowOff>
    </xdr:from>
    <xdr:ext cx="10096500" cy="5686425"/>
    <xdr:graphicFrame>
      <xdr:nvGraphicFramePr>
        <xdr:cNvPr id="2097241013" name="Chart 11"/>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11</xdr:col>
      <xdr:colOff>0</xdr:colOff>
      <xdr:row>51</xdr:row>
      <xdr:rowOff>180975</xdr:rowOff>
    </xdr:from>
    <xdr:ext cx="7981950" cy="4476750"/>
    <xdr:graphicFrame>
      <xdr:nvGraphicFramePr>
        <xdr:cNvPr id="1979637031" name="Chart 12"/>
        <xdr:cNvGraphicFramePr/>
      </xdr:nvGraphicFramePr>
      <xdr:xfrm>
        <a:off x="0" y="0"/>
        <a:ext cx="0" cy="0"/>
      </xdr:xfrm>
      <a:graphic>
        <a:graphicData uri="http://schemas.openxmlformats.org/drawingml/2006/chart">
          <c:chart r:id="rId2"/>
        </a:graphicData>
      </a:graphic>
    </xdr:graphicFrame>
    <xdr:clientData fLocksWithSheet="0"/>
  </xdr:oneCellAnchor>
  <xdr:oneCellAnchor>
    <xdr:from>
      <xdr:col>20</xdr:col>
      <xdr:colOff>95250</xdr:colOff>
      <xdr:row>52</xdr:row>
      <xdr:rowOff>9525</xdr:rowOff>
    </xdr:from>
    <xdr:ext cx="8791575" cy="4438650"/>
    <xdr:graphicFrame>
      <xdr:nvGraphicFramePr>
        <xdr:cNvPr id="5741560" name="Chart 13"/>
        <xdr:cNvGraphicFramePr/>
      </xdr:nvGraphicFramePr>
      <xdr:xfrm>
        <a:off x="0" y="0"/>
        <a:ext cx="0" cy="0"/>
      </xdr:xfrm>
      <a:graphic>
        <a:graphicData uri="http://schemas.openxmlformats.org/drawingml/2006/chart">
          <c:chart r:id="rId3"/>
        </a:graphicData>
      </a:graphic>
    </xdr:graphicFrame>
    <xdr:clientData fLocksWithSheet="0"/>
  </xdr:oneCellAnchor>
  <xdr:oneCellAnchor>
    <xdr:from>
      <xdr:col>31</xdr:col>
      <xdr:colOff>485775</xdr:colOff>
      <xdr:row>52</xdr:row>
      <xdr:rowOff>9525</xdr:rowOff>
    </xdr:from>
    <xdr:ext cx="7972425" cy="4438650"/>
    <xdr:graphicFrame>
      <xdr:nvGraphicFramePr>
        <xdr:cNvPr id="1747370319" name="Chart 14"/>
        <xdr:cNvGraphicFramePr/>
      </xdr:nvGraphicFramePr>
      <xdr:xfrm>
        <a:off x="0" y="0"/>
        <a:ext cx="0" cy="0"/>
      </xdr:xfrm>
      <a:graphic>
        <a:graphicData uri="http://schemas.openxmlformats.org/drawingml/2006/chart">
          <c:chart r:id="rId4"/>
        </a:graphicData>
      </a:graphic>
    </xdr:graphicFrame>
    <xdr:clientData fLocksWithSheet="0"/>
  </xdr:oneCellAnchor>
  <xdr:oneCellAnchor>
    <xdr:from>
      <xdr:col>11</xdr:col>
      <xdr:colOff>0</xdr:colOff>
      <xdr:row>76</xdr:row>
      <xdr:rowOff>9525</xdr:rowOff>
    </xdr:from>
    <xdr:ext cx="7981950" cy="4448175"/>
    <xdr:graphicFrame>
      <xdr:nvGraphicFramePr>
        <xdr:cNvPr id="300188304" name="Chart 15"/>
        <xdr:cNvGraphicFramePr/>
      </xdr:nvGraphicFramePr>
      <xdr:xfrm>
        <a:off x="0" y="0"/>
        <a:ext cx="0" cy="0"/>
      </xdr:xfrm>
      <a:graphic>
        <a:graphicData uri="http://schemas.openxmlformats.org/drawingml/2006/chart">
          <c:chart r:id="rId5"/>
        </a:graphicData>
      </a:graphic>
    </xdr:graphicFrame>
    <xdr:clientData fLocksWithSheet="0"/>
  </xdr:oneCellAnchor>
  <xdr:oneCellAnchor>
    <xdr:from>
      <xdr:col>20</xdr:col>
      <xdr:colOff>95250</xdr:colOff>
      <xdr:row>76</xdr:row>
      <xdr:rowOff>0</xdr:rowOff>
    </xdr:from>
    <xdr:ext cx="8791575" cy="4448175"/>
    <xdr:graphicFrame>
      <xdr:nvGraphicFramePr>
        <xdr:cNvPr id="569755179" name="Chart 16"/>
        <xdr:cNvGraphicFramePr/>
      </xdr:nvGraphicFramePr>
      <xdr:xfrm>
        <a:off x="0" y="0"/>
        <a:ext cx="0" cy="0"/>
      </xdr:xfrm>
      <a:graphic>
        <a:graphicData uri="http://schemas.openxmlformats.org/drawingml/2006/chart">
          <c:chart r:id="rId6"/>
        </a:graphicData>
      </a:graphic>
    </xdr:graphicFrame>
    <xdr:clientData fLocksWithSheet="0"/>
  </xdr:oneCellAnchor>
  <xdr:oneCellAnchor>
    <xdr:from>
      <xdr:col>31</xdr:col>
      <xdr:colOff>485775</xdr:colOff>
      <xdr:row>76</xdr:row>
      <xdr:rowOff>0</xdr:rowOff>
    </xdr:from>
    <xdr:ext cx="7972425" cy="4448175"/>
    <xdr:graphicFrame>
      <xdr:nvGraphicFramePr>
        <xdr:cNvPr id="337903849" name="Chart 17"/>
        <xdr:cNvGraphicFramePr/>
      </xdr:nvGraphicFramePr>
      <xdr:xfrm>
        <a:off x="0" y="0"/>
        <a:ext cx="0" cy="0"/>
      </xdr:xfrm>
      <a:graphic>
        <a:graphicData uri="http://schemas.openxmlformats.org/drawingml/2006/chart">
          <c:chart r:id="rId7"/>
        </a:graphicData>
      </a:graphic>
    </xdr:graphicFrame>
    <xdr:clientData fLocksWithSheet="0"/>
  </xdr:oneCellAnchor>
  <xdr:oneCellAnchor>
    <xdr:from>
      <xdr:col>42</xdr:col>
      <xdr:colOff>76200</xdr:colOff>
      <xdr:row>52</xdr:row>
      <xdr:rowOff>9525</xdr:rowOff>
    </xdr:from>
    <xdr:ext cx="7724775" cy="4448175"/>
    <xdr:graphicFrame>
      <xdr:nvGraphicFramePr>
        <xdr:cNvPr id="409880950" name="Chart 18"/>
        <xdr:cNvGraphicFramePr/>
      </xdr:nvGraphicFramePr>
      <xdr:xfrm>
        <a:off x="0" y="0"/>
        <a:ext cx="0" cy="0"/>
      </xdr:xfrm>
      <a:graphic>
        <a:graphicData uri="http://schemas.openxmlformats.org/drawingml/2006/chart">
          <c:chart r:id="rId8"/>
        </a:graphicData>
      </a:graphic>
    </xdr:graphicFrame>
    <xdr:clientData fLocksWithSheet="0"/>
  </xdr:oneCellAnchor>
  <xdr:oneCellAnchor>
    <xdr:from>
      <xdr:col>31</xdr:col>
      <xdr:colOff>666750</xdr:colOff>
      <xdr:row>0</xdr:row>
      <xdr:rowOff>0</xdr:rowOff>
    </xdr:from>
    <xdr:ext cx="8067675" cy="4429125"/>
    <xdr:graphicFrame>
      <xdr:nvGraphicFramePr>
        <xdr:cNvPr id="1275566189" name="Chart 19"/>
        <xdr:cNvGraphicFramePr/>
      </xdr:nvGraphicFramePr>
      <xdr:xfrm>
        <a:off x="0" y="0"/>
        <a:ext cx="0" cy="0"/>
      </xdr:xfrm>
      <a:graphic>
        <a:graphicData uri="http://schemas.openxmlformats.org/drawingml/2006/chart">
          <c:chart r:id="rId9"/>
        </a:graphicData>
      </a:graphic>
    </xdr:graphicFrame>
    <xdr:clientData fLocksWithSheet="0"/>
  </xdr:oneCellAnchor>
  <xdr:oneCellAnchor>
    <xdr:from>
      <xdr:col>42</xdr:col>
      <xdr:colOff>28575</xdr:colOff>
      <xdr:row>0</xdr:row>
      <xdr:rowOff>0</xdr:rowOff>
    </xdr:from>
    <xdr:ext cx="8334375" cy="4419600"/>
    <xdr:graphicFrame>
      <xdr:nvGraphicFramePr>
        <xdr:cNvPr id="814033064" name="Chart 20"/>
        <xdr:cNvGraphicFramePr/>
      </xdr:nvGraphicFramePr>
      <xdr:xfrm>
        <a:off x="0" y="0"/>
        <a:ext cx="0" cy="0"/>
      </xdr:xfrm>
      <a:graphic>
        <a:graphicData uri="http://schemas.openxmlformats.org/drawingml/2006/chart">
          <c:chart r:id="rId10"/>
        </a:graphicData>
      </a:graphic>
    </xdr:graphicFrame>
    <xdr:clientData fLocksWithSheet="0"/>
  </xdr:oneCellAnchor>
  <xdr:oneCellAnchor>
    <xdr:from>
      <xdr:col>52</xdr:col>
      <xdr:colOff>685800</xdr:colOff>
      <xdr:row>0</xdr:row>
      <xdr:rowOff>0</xdr:rowOff>
    </xdr:from>
    <xdr:ext cx="7324725" cy="4419600"/>
    <xdr:graphicFrame>
      <xdr:nvGraphicFramePr>
        <xdr:cNvPr id="1803065915" name="Chart 21"/>
        <xdr:cNvGraphicFramePr/>
      </xdr:nvGraphicFramePr>
      <xdr:xfrm>
        <a:off x="0" y="0"/>
        <a:ext cx="0" cy="0"/>
      </xdr:xfrm>
      <a:graphic>
        <a:graphicData uri="http://schemas.openxmlformats.org/drawingml/2006/chart">
          <c:chart r:id="rId11"/>
        </a:graphicData>
      </a:graphic>
    </xdr:graphicFrame>
    <xdr:clientData fLocksWithSheet="0"/>
  </xdr:oneCellAnchor>
  <xdr:oneCellAnchor>
    <xdr:from>
      <xdr:col>31</xdr:col>
      <xdr:colOff>666750</xdr:colOff>
      <xdr:row>24</xdr:row>
      <xdr:rowOff>19050</xdr:rowOff>
    </xdr:from>
    <xdr:ext cx="8067675" cy="4533900"/>
    <xdr:graphicFrame>
      <xdr:nvGraphicFramePr>
        <xdr:cNvPr id="1791869982" name="Chart 22"/>
        <xdr:cNvGraphicFramePr/>
      </xdr:nvGraphicFramePr>
      <xdr:xfrm>
        <a:off x="0" y="0"/>
        <a:ext cx="0" cy="0"/>
      </xdr:xfrm>
      <a:graphic>
        <a:graphicData uri="http://schemas.openxmlformats.org/drawingml/2006/chart">
          <c:chart r:id="rId12"/>
        </a:graphicData>
      </a:graphic>
    </xdr:graphicFrame>
    <xdr:clientData fLocksWithSheet="0"/>
  </xdr:oneCellAnchor>
  <xdr:oneCellAnchor>
    <xdr:from>
      <xdr:col>42</xdr:col>
      <xdr:colOff>28575</xdr:colOff>
      <xdr:row>24</xdr:row>
      <xdr:rowOff>0</xdr:rowOff>
    </xdr:from>
    <xdr:ext cx="8334375" cy="4543425"/>
    <xdr:graphicFrame>
      <xdr:nvGraphicFramePr>
        <xdr:cNvPr id="1320430753" name="Chart 23"/>
        <xdr:cNvGraphicFramePr/>
      </xdr:nvGraphicFramePr>
      <xdr:xfrm>
        <a:off x="0" y="0"/>
        <a:ext cx="0" cy="0"/>
      </xdr:xfrm>
      <a:graphic>
        <a:graphicData uri="http://schemas.openxmlformats.org/drawingml/2006/chart">
          <c:chart r:id="rId13"/>
        </a:graphicData>
      </a:graphic>
    </xdr:graphicFrame>
    <xdr:clientData fLocksWithSheet="0"/>
  </xdr:oneCellAnchor>
  <xdr:oneCellAnchor>
    <xdr:from>
      <xdr:col>52</xdr:col>
      <xdr:colOff>685800</xdr:colOff>
      <xdr:row>24</xdr:row>
      <xdr:rowOff>0</xdr:rowOff>
    </xdr:from>
    <xdr:ext cx="7324725" cy="4543425"/>
    <xdr:graphicFrame>
      <xdr:nvGraphicFramePr>
        <xdr:cNvPr id="137383315" name="Chart 24"/>
        <xdr:cNvGraphicFramePr/>
      </xdr:nvGraphicFramePr>
      <xdr:xfrm>
        <a:off x="0" y="0"/>
        <a:ext cx="0" cy="0"/>
      </xdr:xfrm>
      <a:graphic>
        <a:graphicData uri="http://schemas.openxmlformats.org/drawingml/2006/chart">
          <c:chart r:id="rId14"/>
        </a:graphicData>
      </a:graphic>
    </xdr:graphicFrame>
    <xdr:clientData fLocksWithSheet="0"/>
  </xdr:oneCellAnchor>
  <xdr:oneCellAnchor>
    <xdr:from>
      <xdr:col>66</xdr:col>
      <xdr:colOff>323850</xdr:colOff>
      <xdr:row>0</xdr:row>
      <xdr:rowOff>0</xdr:rowOff>
    </xdr:from>
    <xdr:ext cx="7696200" cy="4419600"/>
    <xdr:graphicFrame>
      <xdr:nvGraphicFramePr>
        <xdr:cNvPr id="1106497836" name="Chart 25"/>
        <xdr:cNvGraphicFramePr/>
      </xdr:nvGraphicFramePr>
      <xdr:xfrm>
        <a:off x="0" y="0"/>
        <a:ext cx="0" cy="0"/>
      </xdr:xfrm>
      <a:graphic>
        <a:graphicData uri="http://schemas.openxmlformats.org/drawingml/2006/chart">
          <c:chart r:id="rId15"/>
        </a:graphicData>
      </a:graphic>
    </xdr:graphicFrame>
    <xdr:clientData fLocksWithSheet="0"/>
  </xdr:oneCellAnchor>
</xdr:wsDr>
</file>

<file path=xl/pivotCache/_rels/pivotCacheDefinition1.xml.rels><?xml version="1.0" encoding="UTF-8" standalone="yes"?><Relationships xmlns="http://schemas.openxmlformats.org/package/2006/relationships"><Relationship Type="http://schemas.openxmlformats.org/officeDocument/2006/relationships/externalLinkPath" TargetMode="External"/></Relationships>
</file>

<file path=xl/pivotCache/pivotCacheDefinition1.xml><?xml version="1.0" encoding="utf-8"?>
<pivot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invalid="1" refreshOnLoad="1">
  <cacheSource type="worksheet">
    <worksheetSource ref="A1:F8208" sheet="Sample Sizes"/>
  </cacheSource>
  <cacheFields>
    <cacheField name="Sector" numFmtId="0">
      <sharedItems>
        <s v="Commercial"/>
        <s v="Recreational"/>
      </sharedItems>
    </cacheField>
    <cacheField name="Data Type" numFmtId="0">
      <sharedItems>
        <s v="Trips"/>
        <s v="Lengths"/>
        <s v="Otoliths"/>
        <s v="Weights"/>
      </sharedItems>
    </cacheField>
    <cacheField name="Complex" numFmtId="0">
      <sharedItems>
        <s v="Jacks"/>
        <s v="SG"/>
        <s v="Deepwater"/>
        <s v="Shallow-water"/>
        <s v="Snappers"/>
        <s v="DW"/>
        <s v="Porgies"/>
        <s v="Grunts"/>
      </sharedItems>
    </cacheField>
    <cacheField name="Stock" numFmtId="0">
      <sharedItems>
        <s v="ALMACO JACK"/>
        <s v="ATLANTIC SPADEFISH"/>
        <s v="BANDED RUDDERFISH"/>
        <s v="BAR JACK"/>
        <s v="BLACK GROUPER"/>
        <s v="BLACKFIN SNAPPER"/>
        <s v="CONEY"/>
        <s v="CUBERA SNAPPER"/>
        <s v="DOLPHIN"/>
        <s v="GRAY SNAPPER"/>
        <s v="GRAY TRIGGERFISH"/>
        <s v="GRAYSBY"/>
        <s v="JOLTHEAD PORGY"/>
        <s v="KNOBBED PORGY"/>
        <s v="LANE SNAPPER"/>
        <s v="LESSER AMBERJACK"/>
        <s v="MARGATE"/>
        <s v="MISTY GROUPER"/>
        <s v="QUEEN SNAPPER"/>
        <s v="RED HIND"/>
        <s v="ROCK HIND"/>
        <s v="SAILORS CHOICE"/>
        <s v="SAND TILEFISH"/>
        <s v="SAUCEREYE PORGY"/>
        <s v="SCUP"/>
        <s v="SILK SNAPPER"/>
        <s v="WHITE GRUNT"/>
        <s v="TOMTATE"/>
        <s v="WAHOO"/>
        <s v="WHITEBONE PORGY"/>
        <s v="YELLOWEDGE GROUPER"/>
        <s v="YELLOWFIN GROUPER"/>
        <s v="YELLOWMOUTH GROUPER"/>
        <s v="HOGFISH"/>
      </sharedItems>
    </cacheField>
    <cacheField name="Year" numFmtId="0">
      <sharedItems containsSemiMixedTypes="0" containsString="0" containsNumber="1" containsInteger="1">
        <n v="1986.0"/>
        <n v="1987.0"/>
        <n v="1988.0"/>
        <n v="1989.0"/>
        <n v="1990.0"/>
        <n v="1991.0"/>
        <n v="1992.0"/>
        <n v="1993.0"/>
        <n v="1994.0"/>
        <n v="1995.0"/>
        <n v="1996.0"/>
        <n v="1997.0"/>
        <n v="1998.0"/>
        <n v="1999.0"/>
        <n v="2000.0"/>
        <n v="2001.0"/>
        <n v="2002.0"/>
        <n v="2003.0"/>
        <n v="2004.0"/>
        <n v="2005.0"/>
        <n v="2006.0"/>
        <n v="2007.0"/>
        <n v="2008.0"/>
        <n v="2009.0"/>
        <n v="2010.0"/>
        <n v="2011.0"/>
        <n v="2012.0"/>
        <n v="2013.0"/>
        <n v="2014.0"/>
        <n v="2015.0"/>
        <n v="2016.0"/>
        <n v="2017.0"/>
        <n v="2018.0"/>
        <n v="1983.0"/>
        <n v="1984.0"/>
        <n v="1985.0"/>
        <n v="1981.0"/>
        <n v="1982.0"/>
        <n v="2019.0"/>
      </sharedItems>
    </cacheField>
    <cacheField name="Samples" numFmtId="0">
      <sharedItems containsSemiMixedTypes="0" containsString="0" containsNumber="1" containsInteger="1">
        <n v="11.0"/>
        <n v="24.0"/>
        <n v="25.0"/>
        <n v="18.0"/>
        <n v="28.0"/>
        <n v="35.0"/>
        <n v="74.0"/>
        <n v="56.0"/>
        <n v="131.0"/>
        <n v="66.0"/>
        <n v="44.0"/>
        <n v="50.0"/>
        <n v="111.0"/>
        <n v="178.0"/>
        <n v="136.0"/>
        <n v="89.0"/>
        <n v="86.0"/>
        <n v="146.0"/>
        <n v="116.0"/>
        <n v="102.0"/>
        <n v="162.0"/>
        <n v="165.0"/>
        <n v="96.0"/>
        <n v="88.0"/>
        <n v="133.0"/>
        <n v="130.0"/>
        <n v="114.0"/>
        <n v="159.0"/>
        <n v="151.0"/>
        <n v="69.0"/>
        <n v="9.0"/>
        <n v="10.0"/>
        <n v="5.0"/>
        <n v="6.0"/>
        <n v="12.0"/>
        <n v="14.0"/>
        <n v="22.0"/>
        <n v="15.0"/>
        <n v="27.0"/>
        <n v="7.0"/>
        <n v="8.0"/>
        <n v="2.0"/>
        <n v="3.0"/>
        <n v="16.0"/>
        <n v="4.0"/>
        <n v="21.0"/>
        <n v="31.0"/>
        <n v="38.0"/>
        <n v="32.0"/>
        <n v="23.0"/>
        <n v="19.0"/>
        <n v="36.0"/>
        <n v="13.0"/>
        <n v="37.0"/>
        <n v="17.0"/>
        <n v="1.0"/>
        <n v="34.0"/>
        <n v="51.0"/>
        <n v="46.0"/>
        <n v="55.0"/>
        <n v="42.0"/>
        <n v="39.0"/>
        <n v="58.0"/>
        <n v="48.0"/>
        <n v="26.0"/>
        <n v="40.0"/>
        <n v="43.0"/>
        <n v="20.0"/>
        <n v="29.0"/>
        <n v="30.0"/>
        <n v="41.0"/>
        <n v="45.0"/>
        <n v="52.0"/>
        <n v="63.0"/>
        <n v="49.0"/>
        <n v="72.0"/>
        <n v="83.0"/>
        <n v="65.0"/>
        <n v="78.0"/>
        <n v="108.0"/>
        <n v="76.0"/>
        <n v="93.0"/>
        <n v="113.0"/>
        <n v="70.0"/>
        <n v="195.0"/>
        <n v="87.0"/>
        <n v="33.0"/>
        <n v="99.0"/>
        <n v="68.0"/>
        <n v="110.0"/>
        <n v="129.0"/>
        <n v="120.0"/>
        <n v="82.0"/>
        <n v="59.0"/>
        <n v="75.0"/>
        <n v="185.0"/>
        <n v="94.0"/>
        <n v="91.0"/>
        <n v="140.0"/>
        <n v="77.0"/>
        <n v="104.0"/>
        <n v="153.0"/>
        <n v="137.0"/>
        <n v="175.0"/>
        <n v="225.0"/>
        <n v="300.0"/>
        <n v="310.0"/>
        <n v="270.0"/>
        <n v="294.0"/>
        <n v="312.0"/>
        <n v="213.0"/>
        <n v="160.0"/>
        <n v="148.0"/>
        <n v="227.0"/>
        <n v="252.0"/>
        <n v="301.0"/>
        <n v="61.0"/>
        <n v="80.0"/>
        <n v="125.0"/>
        <n v="105.0"/>
        <n v="57.0"/>
        <n v="54.0"/>
        <n v="64.0"/>
        <n v="106.0"/>
        <n v="60.0"/>
        <n v="47.0"/>
        <n v="71.0"/>
        <n v="62.0"/>
        <n v="81.0"/>
        <n v="90.0"/>
        <n v="117.0"/>
        <n v="98.0"/>
        <n v="156.0"/>
        <n v="154.0"/>
        <n v="95.0"/>
        <n v="53.0"/>
        <n v="103.0"/>
        <n v="97.0"/>
        <n v="141.0"/>
        <n v="203.0"/>
        <n v="218.0"/>
        <n v="155.0"/>
        <n v="192.0"/>
        <n v="229.0"/>
        <n v="182.0"/>
        <n v="126.0"/>
        <n v="172.0"/>
        <n v="181.0"/>
        <n v="221.0"/>
        <n v="452.0"/>
        <n v="340.0"/>
        <n v="1002.0"/>
        <n v="474.0"/>
        <n v="278.0"/>
        <n v="398.0"/>
        <n v="1104.0"/>
        <n v="1215.0"/>
        <n v="802.0"/>
        <n v="561.0"/>
        <n v="1012.0"/>
        <n v="913.0"/>
        <n v="1035.0"/>
        <n v="727.0"/>
        <n v="1128.0"/>
        <n v="1194.0"/>
        <n v="526.0"/>
        <n v="536.0"/>
        <n v="689.0"/>
        <n v="1675.0"/>
        <n v="612.0"/>
        <n v="1185.0"/>
        <n v="888.0"/>
        <n v="1589.0"/>
        <n v="1725.0"/>
        <n v="2595.0"/>
        <n v="100.0"/>
        <n v="169.0"/>
        <n v="144.0"/>
        <n v="67.0"/>
        <n v="373.0"/>
        <n v="729.0"/>
        <n v="184.0"/>
        <n v="115.0"/>
        <n v="556.0"/>
        <n v="231.0"/>
        <n v="135.0"/>
        <n v="127.0"/>
        <n v="79.0"/>
        <n v="109.0"/>
        <n v="390.0"/>
        <n v="259.0"/>
        <n v="85.0"/>
        <n v="253.0"/>
        <n v="189.0"/>
        <n v="179.0"/>
        <n v="197.0"/>
        <n v="149.0"/>
        <n v="220.0"/>
        <n v="168.0"/>
        <n v="73.0"/>
        <n v="211.0"/>
        <n v="246.0"/>
        <n v="201.0"/>
        <n v="84.0"/>
        <n v="413.0"/>
        <n v="636.0"/>
        <n v="341.0"/>
        <n v="306.0"/>
        <n v="531.0"/>
        <n v="292.0"/>
        <n v="209.0"/>
        <n v="303.0"/>
        <n v="974.0"/>
        <n v="380.0"/>
        <n v="374.0"/>
        <n v="183.0"/>
        <n v="404.0"/>
        <n v="562.0"/>
        <n v="476.0"/>
        <n v="554.0"/>
        <n v="467.0"/>
        <n v="692.0"/>
        <n v="624.0"/>
        <n v="842.0"/>
        <n v="363.0"/>
        <n v="1485.0"/>
        <n v="1159.0"/>
        <n v="952.0"/>
        <n v="683.0"/>
        <n v="439.0"/>
        <n v="489.0"/>
        <n v="528.0"/>
        <n v="1583.0"/>
        <n v="206.0"/>
        <n v="416.0"/>
        <n v="640.0"/>
        <n v="376.0"/>
        <n v="647.0"/>
        <n v="1425.0"/>
        <n v="455.0"/>
        <n v="880.0"/>
        <n v="911.0"/>
        <n v="757.0"/>
        <n v="1272.0"/>
        <n v="1080.0"/>
        <n v="976.0"/>
        <n v="371.0"/>
        <n v="571.0"/>
        <n v="255.0"/>
        <n v="384.0"/>
        <n v="419.0"/>
        <n v="389.0"/>
        <n v="604.0"/>
        <n v="406.0"/>
        <n v="834.0"/>
        <n v="753.0"/>
        <n v="1469.0"/>
        <n v="908.0"/>
        <n v="696.0"/>
        <n v="375.0"/>
        <n v="626.0"/>
        <n v="208.0"/>
        <n v="239.0"/>
        <n v="328.0"/>
        <n v="653.0"/>
        <n v="661.0"/>
        <n v="493.0"/>
        <n v="1098.0"/>
        <n v="1473.0"/>
        <n v="2994.0"/>
        <n v="1751.0"/>
        <n v="664.0"/>
        <n v="1039.0"/>
        <n v="1760.0"/>
        <n v="2474.0"/>
        <n v="1940.0"/>
        <n v="1531.0"/>
        <n v="2340.0"/>
        <n v="3917.0"/>
        <n v="2845.0"/>
        <n v="2680.0"/>
        <n v="2188.0"/>
        <n v="1771.0"/>
        <n v="1987.0"/>
        <n v="2579.0"/>
        <n v="3261.0"/>
        <n v="2200.0"/>
        <n v="1658.0"/>
        <n v="1830.0"/>
        <n v="2490.0"/>
        <n v="2504.0"/>
        <n v="3169.0"/>
        <n v="2026.0"/>
        <n v="223.0"/>
        <n v="277.0"/>
        <n v="121.0"/>
        <n v="118.0"/>
        <n v="134.0"/>
        <n v="564.0"/>
        <n v="405.0"/>
        <n v="351.0"/>
        <n v="387.0"/>
        <n v="302.0"/>
        <n v="662.0"/>
        <n v="492.0"/>
        <n v="638.0"/>
        <n v="365.0"/>
        <n v="232.0"/>
        <n v="194.0"/>
        <n v="464.0"/>
        <n v="241.0"/>
        <n v="263.0"/>
        <n v="210.0"/>
        <n v="164.0"/>
        <n v="152.0"/>
        <n v="495.0"/>
        <n v="466.0"/>
        <n v="535.0"/>
        <n v="399.0"/>
        <n v="534.0"/>
        <n v="124.0"/>
        <n v="264.0"/>
        <n v="288.0"/>
        <n v="187.0"/>
        <n v="480.0"/>
        <n v="287.0"/>
        <n v="386.0"/>
        <n v="143.0"/>
        <n v="237.0"/>
        <n v="174.0"/>
        <n v="122.0"/>
        <n v="286.0"/>
        <n v="429.0"/>
        <n v="667.0"/>
        <n v="356.0"/>
        <n v="570.0"/>
        <n v="323.0"/>
        <n v="171.0"/>
        <n v="377.0"/>
        <n v="320.0"/>
        <n v="1018.0"/>
        <n v="547.0"/>
        <n v="734.0"/>
        <n v="641.0"/>
        <n v="284.0"/>
        <n v="308.0"/>
        <n v="101.0"/>
        <n v="112.0"/>
        <n v="158.0"/>
        <n v="161.0"/>
        <n v="107.0"/>
        <n v="139.0"/>
        <n v="446.0"/>
        <n v="1050.0"/>
        <n v="678.0"/>
        <n v="758.0"/>
        <n v="591.0"/>
        <n v="823.0"/>
        <n v="331.0"/>
        <n v="496.0"/>
        <n v="269.0"/>
        <n v="1335.0"/>
        <n v="586.0"/>
        <n v="332.0"/>
        <n v="582.0"/>
        <n v="627.0"/>
        <n v="420.0"/>
        <n v="262.0"/>
        <n v="304.0"/>
        <n v="132.0"/>
        <n v="274.0"/>
        <n v="272.0"/>
        <n v="1352.0"/>
        <n v="639.0"/>
        <n v="614.0"/>
        <n v="656.0"/>
        <n v="408.0"/>
        <n v="359.0"/>
        <n v="625.0"/>
        <n v="426.0"/>
        <n v="580.0"/>
        <n v="1052.0"/>
        <n v="822.0"/>
        <n v="1380.0"/>
        <n v="718.0"/>
        <n v="1199.0"/>
        <n v="1231.0"/>
        <n v="1562.0"/>
        <n v="2191.0"/>
        <n v="3132.0"/>
        <n v="1704.0"/>
        <n v="1169.0"/>
        <n v="1736.0"/>
        <n v="1343.0"/>
        <n v="1845.0"/>
        <n v="1379.0"/>
        <n v="878.0"/>
        <n v="459.0"/>
        <n v="532.0"/>
        <n v="797.0"/>
        <n v="810.0"/>
        <n v="1108.0"/>
        <n v="445.0"/>
        <n v="563.0"/>
        <n v="382.0"/>
        <n v="170.0"/>
        <n v="196.0"/>
        <n v="410.0"/>
        <n v="780.0"/>
        <n v="214.0"/>
        <n v="247.0"/>
        <n v="267.0"/>
        <n v="123.0"/>
        <n v="236.0"/>
        <n v="147.0"/>
        <n v="268.0"/>
        <n v="348.0"/>
        <n v="407.0"/>
        <n v="488.0"/>
        <n v="831.0"/>
        <n v="494.0"/>
        <n v="329.0"/>
        <n v="317.0"/>
        <n v="325.0"/>
        <n v="506.0"/>
        <n v="597.0"/>
        <n v="353.0"/>
        <n v="513.0"/>
        <n v="276.0"/>
        <n v="346.0"/>
        <n v="150.0"/>
        <n v="427.0"/>
        <n v="207.0"/>
        <n v="349.0"/>
        <n v="370.0"/>
        <n v="606.0"/>
        <n v="479.0"/>
        <n v="550.0"/>
        <n v="502.0"/>
        <n v="947.0"/>
        <n v="804.0"/>
        <n v="920.0"/>
        <n v="1372.0"/>
        <n v="809.0"/>
        <n v="567.0"/>
        <n v="291.0"/>
        <n v="128.0"/>
        <n v="242.0"/>
        <n v="540.0"/>
        <n v="362.0"/>
        <n v="463.0"/>
        <n v="157.0"/>
        <n v="347.0"/>
        <n v="177.0"/>
        <n v="142.0"/>
        <n v="273.0"/>
        <n v="222.0"/>
        <n v="432.0"/>
        <n v="436.0"/>
        <n v="401.0"/>
        <n v="412.0"/>
        <n v="484.0"/>
        <n v="620.0"/>
        <n v="747.0"/>
        <n v="486.0"/>
        <n v="937.0"/>
        <n v="1037.0"/>
        <n v="610.0"/>
        <n v="327.0"/>
        <n v="677.0"/>
        <n v="587.0"/>
        <n v="629.0"/>
        <n v="350.0"/>
        <n v="919.0"/>
        <n v="1336.0"/>
        <n v="1494.0"/>
        <n v="1242.0"/>
        <n v="1671.0"/>
        <n v="1785.0"/>
        <n v="1331.0"/>
        <n v="1253.0"/>
        <n v="1860.0"/>
        <n v="1894.0"/>
        <n v="1964.0"/>
        <n v="1283.0"/>
        <n v="1079.0"/>
        <n v="92.0"/>
        <n v="119.0"/>
        <n v="216.0"/>
        <n v="266.0"/>
        <n v="173.0"/>
        <n v="190.0"/>
        <n v="180.0"/>
        <n v="282.0"/>
        <n v="245.0"/>
        <n v="205.0"/>
        <n v="258.0"/>
        <n v="250.0"/>
        <n v="166.0"/>
        <n v="193.0"/>
        <n v="217.0"/>
        <n v="309.0"/>
        <n v="430.0"/>
        <n v="243.0"/>
        <n v="447.0"/>
        <n v="510.0"/>
        <n v="1049.0"/>
        <n v="1230.0"/>
        <n v="1212.0"/>
        <n v="1190.0"/>
        <n v="769.0"/>
        <n v="396.0"/>
        <n v="462.0"/>
        <n v="794.0"/>
        <n v="849.0"/>
        <n v="965.0"/>
        <n v="841.0"/>
        <n v="1071.0"/>
        <n v="1366.0"/>
        <n v="1063.0"/>
        <n v="877.0"/>
        <n v="963.0"/>
        <n v="886.0"/>
        <n v="1246.0"/>
        <n v="859.0"/>
        <n v="749.0"/>
        <n v="1656.0"/>
        <n v="1416.0"/>
        <n v="2060.0"/>
        <n v="1614.0"/>
        <n v="1873.0"/>
        <n v="1219.0"/>
        <n v="1112.0"/>
        <n v="982.0"/>
        <n v="853.0"/>
        <n v="719.0"/>
        <n v="552.0"/>
        <n v="431.0"/>
        <n v="708.0"/>
        <n v="680.0"/>
        <n v="738.0"/>
        <n v="807.0"/>
        <n v="1055.0"/>
        <n v="868.0"/>
        <n v="1048.0"/>
        <n v="1554.0"/>
        <n v="954.0"/>
        <n v="707.0"/>
        <n v="579.0"/>
        <n v="961.0"/>
        <n v="1293.0"/>
        <n v="951.0"/>
        <n v="760.0"/>
        <n v="917.0"/>
        <n v="659.0"/>
        <n v="837.0"/>
        <n v="1313.0"/>
        <n v="1068.0"/>
        <n v="1213.0"/>
        <n v="2515.0"/>
        <n v="1660.0"/>
        <n v="1386.0"/>
        <n v="200.0"/>
        <n v="423.0"/>
        <n v="342.0"/>
        <n v="330.0"/>
        <n v="202.0"/>
        <n v="248.0"/>
        <n v="393.0"/>
        <n v="461.0"/>
        <n v="437.0"/>
        <n v="545.0"/>
        <n v="485.0"/>
        <n v="575.0"/>
        <n v="411.0"/>
        <n v="409.0"/>
        <n v="186.0"/>
        <n v="238.0"/>
        <n v="224.0"/>
        <n v="191.0"/>
        <n v="334.0"/>
        <n v="204.0"/>
        <n v="781.0"/>
        <n v="507.0"/>
        <n v="1093.0"/>
        <n v="796.0"/>
        <n v="654.0"/>
        <n v="578.0"/>
        <n v="572.0"/>
        <n v="487.0"/>
        <n v="632.0"/>
        <n v="548.0"/>
        <n v="573.0"/>
        <n v="451.0"/>
        <n v="821.0"/>
        <n v="1086.0"/>
        <n v="1141.0"/>
        <n v="1126.0"/>
        <n v="1174.0"/>
        <n v="808.0"/>
        <n v="896.0"/>
        <n v="912.0"/>
        <n v="1198.0"/>
        <n v="1519.0"/>
        <n v="1165.0"/>
        <n v="605.0"/>
        <n v="818.0"/>
        <n v="1650.0"/>
        <n v="1067.0"/>
        <n v="1471.0"/>
        <n v="1143.0"/>
        <n v="198.0"/>
        <n v="338.0"/>
        <n v="298.0"/>
        <n v="724.0"/>
        <n v="754.0"/>
        <n v="1090.0"/>
        <n v="1578.0"/>
        <n v="2688.0"/>
        <n v="1716.0"/>
        <n v="1387.0"/>
        <n v="2110.0"/>
        <n v="1626.0"/>
        <n v="1812.0"/>
        <n v="1319.0"/>
        <n v="1810.0"/>
        <n v="1350.0"/>
        <n v="835.0"/>
        <n v="574.0"/>
        <n v="568.0"/>
        <n v="448.0"/>
        <n v="646.0"/>
        <n v="481.0"/>
        <n v="569.0"/>
        <n v="598.0"/>
        <n v="1263.0"/>
        <n v="1102.0"/>
        <n v="791.0"/>
        <n v="628.0"/>
        <n v="1089.0"/>
        <n v="335.0"/>
        <n v="784.0"/>
        <n v="2313.0"/>
        <n v="3053.0"/>
        <n v="3156.0"/>
        <n v="3410.0"/>
        <n v="2767.0"/>
        <n v="3335.0"/>
        <n v="2619.0"/>
        <n v="2306.0"/>
        <n v="2236.0"/>
        <n v="2336.0"/>
        <n v="2210.0"/>
        <n v="2670.0"/>
        <n v="2748.0"/>
        <n v="3418.0"/>
        <n v="2652.0"/>
        <n v="2879.0"/>
        <n v="3230.0"/>
        <n v="2941.0"/>
        <n v="3201.0"/>
        <n v="2961.0"/>
        <n v="2385.0"/>
        <n v="2743.0"/>
        <n v="3214.0"/>
        <n v="2918.0"/>
        <n v="3231.0"/>
        <n v="3272.0"/>
        <n v="2318.0"/>
        <n v="2766.0"/>
        <n v="2674.0"/>
        <n v="2413.0"/>
        <n v="3599.0"/>
        <n v="2987.0"/>
        <n v="3751.0"/>
        <n v="4554.0"/>
        <n v="3871.0"/>
        <n v="2588.0"/>
        <n v="2252.0"/>
        <n v="318.0"/>
        <n v="425.0"/>
        <n v="299.0"/>
        <n v="254.0"/>
        <n v="352.0"/>
        <n v="233.0"/>
        <n v="394.0"/>
        <n v="391.0"/>
        <n v="307.0"/>
        <n v="234.0"/>
        <n v="339.0"/>
        <n v="293.0"/>
        <n v="297.0"/>
        <n v="285.0"/>
        <n v="290.0"/>
        <n v="228.0"/>
        <n v="378.0"/>
        <n v="240.0"/>
        <n v="336.0"/>
        <n v="256.0"/>
        <n v="251.0"/>
        <n v="265.0"/>
        <n v="199.0"/>
        <n v="261.0"/>
        <n v="138.0"/>
        <n v="257.0"/>
        <n v="188.0"/>
        <n v="145.0"/>
        <n v="289.0"/>
        <n v="219.0"/>
        <n v="343.0"/>
        <n v="326.0"/>
        <n v="397.0"/>
        <n v="516.0"/>
        <n v="611.0"/>
        <n v="337.0"/>
        <n v="415.0"/>
        <n v="385.0"/>
        <n v="523.0"/>
        <n v="453.0"/>
        <n v="491.0"/>
        <n v="383.0"/>
        <n v="454.0"/>
        <n v="418.0"/>
        <n v="316.0"/>
        <n v="176.0"/>
        <n v="167.0"/>
        <n v="244.0"/>
        <n v="551.0"/>
        <n v="392.0"/>
        <n v="324.0"/>
        <n v="688.0"/>
        <n v="1175.0"/>
        <n v="2774.0"/>
        <n v="2284.0"/>
        <n v="3021.0"/>
        <n v="2437.0"/>
        <n v="3362.0"/>
        <n v="5231.0"/>
        <n v="4753.0"/>
        <n v="3523.0"/>
        <n v="4110.0"/>
        <n v="5718.0"/>
        <n v="6549.0"/>
        <n v="8309.0"/>
        <n v="5111.0"/>
        <n v="5852.0"/>
        <n v="2993.0"/>
        <n v="2589.0"/>
        <n v="2687.0"/>
        <n v="2660.0"/>
        <n v="2611.0"/>
        <n v="3067.0"/>
        <n v="2890.0"/>
        <n v="2308.0"/>
        <n v="2919.0"/>
        <n v="3079.0"/>
        <n v="1320.0"/>
        <n v="2301.0"/>
        <n v="2638.0"/>
        <n v="1933.0"/>
        <n v="1655.0"/>
        <n v="2510.0"/>
        <n v="1537.0"/>
        <n v="460.0"/>
        <n v="593.0"/>
        <n v="369.0"/>
        <n v="529.0"/>
        <n v="615.0"/>
        <n v="557.0"/>
        <n v="592.0"/>
        <n v="450.0"/>
        <n v="542.0"/>
        <n v="417.0"/>
        <n v="271.0"/>
        <n v="281.0"/>
        <n v="482.0"/>
        <n v="434.0"/>
        <n v="230.0"/>
        <n v="212.0"/>
        <n v="457.0"/>
        <n v="881.0"/>
        <n v="890.0"/>
        <n v="1410.0"/>
        <n v="1328.0"/>
        <n v="1719.0"/>
        <n v="1447.0"/>
        <n v="1676.0"/>
        <n v="2063.0"/>
        <n v="2038.0"/>
        <n v="1455.0"/>
        <n v="1590.0"/>
        <n v="2367.0"/>
        <n v="3260.0"/>
        <n v="4701.0"/>
        <n v="4152.0"/>
        <n v="3728.0"/>
        <n v="3544.0"/>
        <n v="2563.0"/>
        <n v="2299.0"/>
        <n v="2177.0"/>
        <n v="2004.0"/>
        <n v="1542.0"/>
        <n v="2471.0"/>
        <n v="2322.0"/>
        <n v="2122.0"/>
        <n v="983.0"/>
        <n v="2067.0"/>
        <n v="2464.0"/>
        <n v="1611.0"/>
        <n v="2573.0"/>
        <n v="333.0"/>
        <n v="313.0"/>
        <n v="366.0"/>
        <n v="315.0"/>
        <n v="226.0"/>
        <n v="260.0"/>
        <n v="633.0"/>
        <n v="428.0"/>
        <n v="249.0"/>
        <n v="469.0"/>
        <n v="444.0"/>
        <n v="871.0"/>
        <n v="826.0"/>
        <n v="728.0"/>
        <n v="786.0"/>
        <n v="1301.0"/>
        <n v="1543.0"/>
        <n v="1478.0"/>
        <n v="1430.0"/>
        <n v="1006.0"/>
        <n v="892.0"/>
        <n v="741.0"/>
        <n v="733.0"/>
        <n v="770.0"/>
        <n v="830.0"/>
        <n v="475.0"/>
        <n v="833.0"/>
        <n v="1066.0"/>
        <n v="918.0"/>
        <n v="663.0"/>
        <n v="279.0"/>
        <n v="280.0"/>
        <n v="163.0"/>
      </sharedItems>
    </cacheField>
  </cacheFields>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Sample Sizes" cacheId="0" dataCaption="" rowGrandTotals="0" compact="0" compactData="0">
  <location ref="H4:AT33" firstHeaderRow="0" firstDataRow="2" firstDataCol="1" rowPageCount="2" colPageCount="1"/>
  <pivotFields>
    <pivotField name="Sector" axis="axisPage" compact="0" outline="0" multipleItemSelectionAllowed="1" showAll="0">
      <items>
        <item x="0"/>
        <item h="1" x="1"/>
        <item t="default"/>
      </items>
    </pivotField>
    <pivotField name="Data Type" axis="axisPage" compact="0" outline="0" multipleItemSelectionAllowed="1" showAll="0">
      <items>
        <item h="1" x="0"/>
        <item x="1"/>
        <item h="1" x="2"/>
        <item h="1" x="3"/>
        <item t="default"/>
      </items>
    </pivotField>
    <pivotField name="Complex" axis="axisRow" compact="0" outline="0" multipleItemSelectionAllowed="1" showAll="0" sortType="ascending" defaultSubtotal="0">
      <items>
        <item sd="0" x="2"/>
        <item x="5"/>
        <item x="7"/>
        <item x="0"/>
        <item x="6"/>
        <item x="1"/>
        <item x="3"/>
        <item x="4"/>
      </items>
    </pivotField>
    <pivotField name="Stock" axis="axisRow" compact="0" outline="0" multipleItemSelectionAllowed="1" showAll="0" sortType="ascending">
      <items>
        <item x="0"/>
        <item x="1"/>
        <item x="2"/>
        <item x="3"/>
        <item x="4"/>
        <item x="5"/>
        <item x="6"/>
        <item x="7"/>
        <item x="8"/>
        <item x="9"/>
        <item x="10"/>
        <item x="11"/>
        <item x="33"/>
        <item x="12"/>
        <item x="13"/>
        <item x="14"/>
        <item x="15"/>
        <item x="16"/>
        <item x="17"/>
        <item x="18"/>
        <item x="19"/>
        <item x="20"/>
        <item x="21"/>
        <item x="22"/>
        <item x="23"/>
        <item x="24"/>
        <item x="25"/>
        <item x="27"/>
        <item x="28"/>
        <item x="26"/>
        <item x="29"/>
        <item x="30"/>
        <item x="31"/>
        <item x="32"/>
        <item t="default"/>
      </items>
    </pivotField>
    <pivotField name="Year" axis="axisCol" compact="0" outline="0" multipleItemSelectionAllowed="1" showAll="0" sortType="ascending">
      <items>
        <item x="36"/>
        <item x="37"/>
        <item x="33"/>
        <item x="34"/>
        <item x="3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8"/>
        <item t="default"/>
      </items>
    </pivotField>
    <pivotField name="Samples" dataField="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t="default"/>
      </items>
    </pivotField>
  </pivotFields>
  <rowFields>
    <field x="2"/>
    <field x="3"/>
  </rowFields>
  <colFields>
    <field x="4"/>
  </colFields>
  <pageFields>
    <pageField fld="0"/>
    <pageField fld="1"/>
  </pageFields>
  <dataFields>
    <dataField name="Sum of Samples" fld="5" baseField="0"/>
  </dataFields>
</pivotTableDefinition>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 Id="rId2"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1.0"/>
    <col customWidth="1" min="2" max="2" width="12.25"/>
    <col customWidth="1" min="3" max="26" width="7.63"/>
  </cols>
  <sheetData>
    <row r="1">
      <c r="A1" s="1"/>
      <c r="B1" s="2"/>
      <c r="C1" s="2"/>
      <c r="D1" s="2"/>
      <c r="E1" s="2"/>
      <c r="F1" s="2"/>
      <c r="G1" s="2"/>
      <c r="H1" s="2"/>
      <c r="I1" s="2"/>
      <c r="J1" s="2"/>
      <c r="K1" s="2"/>
      <c r="L1" s="2"/>
      <c r="M1" s="2"/>
      <c r="N1" s="2"/>
      <c r="O1" s="2"/>
      <c r="P1" s="2"/>
      <c r="Q1" s="2"/>
      <c r="R1" s="2"/>
      <c r="S1" s="2"/>
      <c r="T1" s="2"/>
      <c r="U1" s="2"/>
      <c r="V1" s="2"/>
      <c r="W1" s="2"/>
      <c r="X1" s="2"/>
      <c r="Y1" s="2"/>
      <c r="Z1" s="2"/>
    </row>
    <row r="21" ht="15.75" customHeight="1"/>
    <row r="22" ht="15.75" customHeight="1"/>
    <row r="23" ht="15.75" customHeight="1">
      <c r="A23" s="3" t="s">
        <v>0</v>
      </c>
      <c r="B23" s="3" t="s">
        <v>1</v>
      </c>
    </row>
    <row r="24" ht="15.75" customHeight="1">
      <c r="A24" s="3" t="s">
        <v>2</v>
      </c>
      <c r="B24" s="3" t="s">
        <v>3</v>
      </c>
    </row>
    <row r="25" ht="15.75" customHeight="1">
      <c r="A25" s="3" t="s">
        <v>4</v>
      </c>
      <c r="B25" s="3" t="s">
        <v>5</v>
      </c>
    </row>
    <row r="26" ht="15.75" customHeight="1">
      <c r="A26" s="3" t="s">
        <v>6</v>
      </c>
      <c r="B26" s="3" t="s">
        <v>3</v>
      </c>
    </row>
    <row r="27" ht="15.75" customHeight="1">
      <c r="A27" s="3" t="s">
        <v>7</v>
      </c>
      <c r="B27" s="3" t="s">
        <v>5</v>
      </c>
    </row>
    <row r="28" ht="15.75" customHeight="1">
      <c r="A28" s="3" t="s">
        <v>8</v>
      </c>
      <c r="B28" s="3" t="s">
        <v>5</v>
      </c>
    </row>
    <row r="29" ht="15.75" customHeight="1">
      <c r="A29" s="3" t="s">
        <v>9</v>
      </c>
      <c r="B29" s="3" t="s">
        <v>10</v>
      </c>
    </row>
    <row r="30" ht="15.75" customHeight="1">
      <c r="A30" s="3" t="s">
        <v>11</v>
      </c>
      <c r="B30" s="2" t="s">
        <v>12</v>
      </c>
    </row>
    <row r="31" ht="15.75" customHeight="1">
      <c r="A31" s="3" t="s">
        <v>13</v>
      </c>
      <c r="B31" s="3" t="s">
        <v>14</v>
      </c>
    </row>
    <row r="32" ht="15.75" customHeight="1">
      <c r="A32" s="3" t="s">
        <v>15</v>
      </c>
      <c r="B32" s="3" t="s">
        <v>16</v>
      </c>
    </row>
    <row r="33" ht="15.75" customHeight="1">
      <c r="A33" s="3" t="s">
        <v>17</v>
      </c>
      <c r="B33" s="3" t="s">
        <v>14</v>
      </c>
    </row>
    <row r="34" ht="15.75" customHeight="1">
      <c r="A34" s="3" t="s">
        <v>18</v>
      </c>
      <c r="B34" s="3" t="s">
        <v>5</v>
      </c>
    </row>
    <row r="35" ht="15.75" customHeight="1">
      <c r="A35" s="3" t="s">
        <v>19</v>
      </c>
      <c r="B35" s="3" t="s">
        <v>12</v>
      </c>
    </row>
    <row r="36" ht="15.75" customHeight="1">
      <c r="A36" s="3" t="s">
        <v>20</v>
      </c>
      <c r="B36" s="3" t="s">
        <v>5</v>
      </c>
    </row>
    <row r="37" ht="15.75" customHeight="1">
      <c r="A37" s="3" t="s">
        <v>21</v>
      </c>
      <c r="B37" s="3" t="s">
        <v>22</v>
      </c>
    </row>
    <row r="38" ht="15.75" customHeight="1">
      <c r="A38" s="3" t="s">
        <v>23</v>
      </c>
      <c r="B38" s="2" t="s">
        <v>22</v>
      </c>
    </row>
    <row r="39" ht="15.75" customHeight="1">
      <c r="A39" s="3" t="s">
        <v>24</v>
      </c>
      <c r="B39" s="3" t="s">
        <v>14</v>
      </c>
    </row>
    <row r="40" ht="15.75" customHeight="1">
      <c r="A40" s="3" t="s">
        <v>25</v>
      </c>
      <c r="B40" s="3" t="s">
        <v>3</v>
      </c>
    </row>
    <row r="41" ht="15.75" customHeight="1">
      <c r="A41" s="3" t="s">
        <v>26</v>
      </c>
      <c r="B41" s="3" t="s">
        <v>27</v>
      </c>
    </row>
    <row r="42" ht="15.75" customHeight="1">
      <c r="A42" s="3" t="s">
        <v>28</v>
      </c>
      <c r="B42" s="3" t="s">
        <v>10</v>
      </c>
    </row>
    <row r="43" ht="15.75" customHeight="1">
      <c r="A43" s="3" t="s">
        <v>29</v>
      </c>
      <c r="B43" s="3" t="s">
        <v>10</v>
      </c>
    </row>
    <row r="44" ht="15.75" customHeight="1">
      <c r="A44" s="3" t="s">
        <v>30</v>
      </c>
      <c r="B44" s="3" t="s">
        <v>12</v>
      </c>
    </row>
    <row r="45" ht="15.75" customHeight="1">
      <c r="A45" s="3" t="s">
        <v>31</v>
      </c>
      <c r="B45" s="3" t="s">
        <v>12</v>
      </c>
    </row>
    <row r="46" ht="15.75" customHeight="1">
      <c r="A46" s="3" t="s">
        <v>32</v>
      </c>
      <c r="B46" s="3" t="s">
        <v>27</v>
      </c>
    </row>
    <row r="47" ht="15.75" customHeight="1">
      <c r="A47" s="3" t="s">
        <v>33</v>
      </c>
      <c r="B47" s="3" t="s">
        <v>10</v>
      </c>
    </row>
    <row r="48" ht="15.75" customHeight="1">
      <c r="A48" s="3" t="s">
        <v>34</v>
      </c>
      <c r="B48" s="3" t="s">
        <v>22</v>
      </c>
    </row>
    <row r="49" ht="15.75" customHeight="1">
      <c r="A49" s="3" t="s">
        <v>35</v>
      </c>
      <c r="B49" s="3" t="s">
        <v>22</v>
      </c>
    </row>
    <row r="50" ht="15.75" customHeight="1">
      <c r="A50" s="3" t="s">
        <v>36</v>
      </c>
      <c r="B50" s="3" t="s">
        <v>10</v>
      </c>
    </row>
    <row r="51" ht="15.75" customHeight="1">
      <c r="A51" s="3" t="s">
        <v>37</v>
      </c>
      <c r="B51" s="3" t="s">
        <v>27</v>
      </c>
    </row>
    <row r="52" ht="15.75" customHeight="1">
      <c r="A52" s="3" t="s">
        <v>38</v>
      </c>
      <c r="B52" s="3" t="s">
        <v>16</v>
      </c>
    </row>
    <row r="53" ht="15.75" customHeight="1">
      <c r="A53" s="3" t="s">
        <v>39</v>
      </c>
      <c r="B53" s="3" t="s">
        <v>27</v>
      </c>
    </row>
    <row r="54" ht="15.75" customHeight="1">
      <c r="A54" s="3" t="s">
        <v>40</v>
      </c>
      <c r="B54" s="3" t="s">
        <v>22</v>
      </c>
    </row>
    <row r="55" ht="15.75" customHeight="1">
      <c r="A55" s="3" t="s">
        <v>41</v>
      </c>
      <c r="B55" s="3" t="s">
        <v>10</v>
      </c>
    </row>
    <row r="56" ht="15.75" customHeight="1">
      <c r="A56" s="3" t="s">
        <v>42</v>
      </c>
      <c r="B56" s="3" t="s">
        <v>12</v>
      </c>
    </row>
    <row r="57" ht="15.75" customHeight="1">
      <c r="A57" s="3" t="s">
        <v>43</v>
      </c>
      <c r="B57" s="3" t="s">
        <v>12</v>
      </c>
    </row>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9.13"/>
    <col customWidth="1" min="2" max="2" width="10.13"/>
    <col customWidth="1" min="3" max="3" width="15.13"/>
    <col customWidth="1" min="4" max="5" width="14.5"/>
    <col customWidth="1" min="6" max="6" width="10.13"/>
    <col customWidth="1" min="7" max="7" width="15.88"/>
    <col customWidth="1" min="8" max="8" width="14.5"/>
    <col customWidth="1" min="9" max="9" width="11.13"/>
    <col customWidth="1" min="10" max="10" width="15.13"/>
    <col customWidth="1" min="11" max="11" width="14.5"/>
    <col customWidth="1" min="12" max="12" width="10.13"/>
    <col customWidth="1" min="13" max="14" width="11.13"/>
    <col customWidth="1" min="15" max="15" width="9.88"/>
    <col customWidth="1" min="16" max="16" width="9.38"/>
    <col customWidth="1" min="17" max="17" width="14.63"/>
    <col customWidth="1" min="18" max="18" width="13.38"/>
    <col customWidth="1" min="19" max="21" width="7.63"/>
    <col customWidth="1" min="22" max="22" width="10.13"/>
    <col customWidth="1" min="23" max="23" width="15.88"/>
    <col customWidth="1" min="24" max="24" width="14.5"/>
    <col customWidth="1" min="25" max="27" width="7.63"/>
    <col customWidth="1" min="28" max="28" width="14.38"/>
    <col customWidth="1" min="29" max="29" width="15.88"/>
    <col customWidth="1" min="30" max="30" width="14.38"/>
    <col customWidth="1" min="31" max="31" width="8.63"/>
    <col customWidth="1" min="32" max="32" width="10.25"/>
    <col customWidth="1" min="33" max="33" width="7.63"/>
    <col customWidth="1" min="34" max="34" width="9.88"/>
    <col customWidth="1" min="35" max="35" width="15.13"/>
    <col customWidth="1" min="36" max="36" width="13.75"/>
    <col customWidth="1" min="37" max="39" width="7.63"/>
    <col customWidth="1" min="40" max="40" width="9.0"/>
    <col customWidth="1" min="41" max="44" width="7.63"/>
    <col customWidth="1" min="45" max="45" width="9.5"/>
    <col customWidth="1" min="46" max="46" width="8.75"/>
    <col customWidth="1" min="47" max="67" width="7.63"/>
    <col customWidth="1" min="68" max="68" width="9.25"/>
    <col customWidth="1" min="69" max="69" width="9.13"/>
    <col customWidth="1" min="70" max="72" width="7.63"/>
  </cols>
  <sheetData>
    <row r="1">
      <c r="A1" s="62" t="s">
        <v>355</v>
      </c>
      <c r="F1" s="62" t="s">
        <v>303</v>
      </c>
      <c r="K1" s="62" t="s">
        <v>344</v>
      </c>
      <c r="P1" s="62" t="s">
        <v>345</v>
      </c>
      <c r="T1" s="2"/>
      <c r="BJ1" s="2"/>
      <c r="BQ1" s="62" t="s">
        <v>289</v>
      </c>
      <c r="BR1" s="62" t="s">
        <v>356</v>
      </c>
      <c r="BS1" s="62" t="s">
        <v>357</v>
      </c>
      <c r="BT1" s="62" t="s">
        <v>358</v>
      </c>
    </row>
    <row r="2">
      <c r="A2" s="2"/>
      <c r="B2" s="75" t="s">
        <v>165</v>
      </c>
      <c r="C2" s="75" t="s">
        <v>172</v>
      </c>
      <c r="D2" s="75" t="s">
        <v>178</v>
      </c>
      <c r="E2" s="75" t="s">
        <v>1</v>
      </c>
      <c r="F2" s="62" t="s">
        <v>165</v>
      </c>
      <c r="G2" s="62" t="s">
        <v>172</v>
      </c>
      <c r="H2" s="62" t="s">
        <v>178</v>
      </c>
      <c r="I2" s="62" t="s">
        <v>1</v>
      </c>
      <c r="J2" s="2"/>
      <c r="L2" s="62" t="s">
        <v>165</v>
      </c>
      <c r="M2" s="62" t="s">
        <v>172</v>
      </c>
      <c r="N2" s="62" t="s">
        <v>178</v>
      </c>
      <c r="Q2" s="62" t="s">
        <v>165</v>
      </c>
      <c r="R2" s="62" t="s">
        <v>172</v>
      </c>
      <c r="S2" s="62" t="s">
        <v>178</v>
      </c>
      <c r="T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76">
        <v>1990.0</v>
      </c>
      <c r="BR2" s="76">
        <v>1.0</v>
      </c>
      <c r="BS2" s="76">
        <v>313.0</v>
      </c>
      <c r="BT2" s="76">
        <f>BR2/BS2</f>
        <v>0.003194888179</v>
      </c>
    </row>
    <row r="3">
      <c r="A3" s="75" t="s">
        <v>289</v>
      </c>
      <c r="B3" s="75" t="s">
        <v>302</v>
      </c>
      <c r="C3" s="75" t="s">
        <v>302</v>
      </c>
      <c r="D3" s="75" t="s">
        <v>302</v>
      </c>
      <c r="E3" s="75" t="s">
        <v>302</v>
      </c>
      <c r="F3" s="62" t="s">
        <v>303</v>
      </c>
      <c r="G3" s="62" t="s">
        <v>303</v>
      </c>
      <c r="H3" s="62" t="s">
        <v>303</v>
      </c>
      <c r="I3" s="62" t="s">
        <v>303</v>
      </c>
      <c r="J3" s="71"/>
      <c r="K3" s="62" t="s">
        <v>289</v>
      </c>
      <c r="L3" s="62" t="s">
        <v>291</v>
      </c>
      <c r="M3" s="62" t="s">
        <v>291</v>
      </c>
      <c r="N3" s="62" t="s">
        <v>291</v>
      </c>
      <c r="O3" s="2"/>
      <c r="P3" s="62" t="s">
        <v>289</v>
      </c>
      <c r="Q3" s="62" t="s">
        <v>52</v>
      </c>
      <c r="R3" s="62" t="s">
        <v>52</v>
      </c>
      <c r="S3" s="62" t="s">
        <v>52</v>
      </c>
      <c r="T3" s="2"/>
      <c r="BJ3" s="2"/>
      <c r="BQ3" s="76">
        <v>1991.0</v>
      </c>
      <c r="BR3" s="76"/>
      <c r="BS3" s="76"/>
      <c r="BT3" s="76"/>
    </row>
    <row r="4">
      <c r="A4" s="75">
        <v>1986.0</v>
      </c>
      <c r="B4" s="80">
        <f t="shared" ref="B4:D4" si="1">L4+Q4</f>
        <v>4910.259283</v>
      </c>
      <c r="C4" s="80">
        <f t="shared" si="1"/>
        <v>5.0617616</v>
      </c>
      <c r="D4" s="80">
        <f t="shared" si="1"/>
        <v>0</v>
      </c>
      <c r="E4" s="80">
        <f t="shared" ref="E4:E36" si="3">SUM(B4:D4)</f>
        <v>4915.321045</v>
      </c>
      <c r="F4" s="77"/>
      <c r="G4" s="77"/>
      <c r="H4" s="77"/>
      <c r="I4" s="77"/>
      <c r="K4" s="62">
        <v>1986.0</v>
      </c>
      <c r="L4" s="77">
        <v>0.0</v>
      </c>
      <c r="M4" s="77">
        <v>0.0</v>
      </c>
      <c r="N4" s="77">
        <v>0.0</v>
      </c>
      <c r="P4" s="62">
        <v>1986.0</v>
      </c>
      <c r="Q4" s="77">
        <v>4910.259283399998</v>
      </c>
      <c r="R4" s="77">
        <v>5.0617616</v>
      </c>
      <c r="S4" s="77">
        <v>0.0</v>
      </c>
      <c r="T4" s="2"/>
      <c r="BJ4" s="2"/>
      <c r="BQ4" s="76">
        <v>1992.0</v>
      </c>
      <c r="BR4" s="76">
        <v>1.0</v>
      </c>
      <c r="BS4" s="76">
        <v>288.0</v>
      </c>
      <c r="BT4" s="76">
        <f>BR4/BS4</f>
        <v>0.003472222222</v>
      </c>
    </row>
    <row r="5">
      <c r="A5" s="75">
        <v>1987.0</v>
      </c>
      <c r="B5" s="80">
        <f t="shared" ref="B5:D5" si="2">L5+Q5</f>
        <v>11655.75102</v>
      </c>
      <c r="C5" s="80">
        <f t="shared" si="2"/>
        <v>3810.375181</v>
      </c>
      <c r="D5" s="80">
        <f t="shared" si="2"/>
        <v>185.9806344</v>
      </c>
      <c r="E5" s="80">
        <f t="shared" si="3"/>
        <v>15652.10684</v>
      </c>
      <c r="F5" s="77"/>
      <c r="G5" s="77"/>
      <c r="H5" s="77"/>
      <c r="I5" s="77"/>
      <c r="K5" s="62">
        <v>1987.0</v>
      </c>
      <c r="L5" s="77">
        <v>0.0</v>
      </c>
      <c r="M5" s="77">
        <v>0.0</v>
      </c>
      <c r="N5" s="77">
        <v>0.0</v>
      </c>
      <c r="P5" s="62">
        <v>1987.0</v>
      </c>
      <c r="Q5" s="77">
        <v>11655.751020930002</v>
      </c>
      <c r="R5" s="77">
        <v>3810.375181</v>
      </c>
      <c r="S5" s="77">
        <v>185.98063436</v>
      </c>
      <c r="T5" s="2"/>
      <c r="BJ5" s="2"/>
      <c r="BQ5" s="76">
        <v>1993.0</v>
      </c>
      <c r="BR5" s="76"/>
      <c r="BS5" s="76"/>
      <c r="BT5" s="76"/>
    </row>
    <row r="6">
      <c r="A6" s="75">
        <v>1988.0</v>
      </c>
      <c r="B6" s="80">
        <f t="shared" ref="B6:D6" si="4">L6+Q6</f>
        <v>13922.53181</v>
      </c>
      <c r="C6" s="80">
        <f t="shared" si="4"/>
        <v>1.98414</v>
      </c>
      <c r="D6" s="80">
        <f t="shared" si="4"/>
        <v>534.6735221</v>
      </c>
      <c r="E6" s="80">
        <f t="shared" si="3"/>
        <v>14459.18947</v>
      </c>
      <c r="F6" s="77"/>
      <c r="G6" s="77"/>
      <c r="H6" s="77"/>
      <c r="I6" s="77"/>
      <c r="K6" s="62">
        <v>1988.0</v>
      </c>
      <c r="L6" s="77">
        <v>0.0</v>
      </c>
      <c r="M6" s="77">
        <v>0.0</v>
      </c>
      <c r="N6" s="77">
        <v>0.0</v>
      </c>
      <c r="P6" s="62">
        <v>1988.0</v>
      </c>
      <c r="Q6" s="77">
        <v>13922.531807399999</v>
      </c>
      <c r="R6" s="77">
        <v>1.98414</v>
      </c>
      <c r="S6" s="77">
        <v>534.67352212</v>
      </c>
      <c r="T6" s="2"/>
      <c r="BJ6" s="2"/>
      <c r="BQ6" s="76">
        <v>1994.0</v>
      </c>
      <c r="BR6" s="76">
        <v>7.0</v>
      </c>
      <c r="BS6" s="76">
        <v>387.0</v>
      </c>
      <c r="BT6" s="76">
        <f t="shared" ref="BT6:BT10" si="6">BR6/BS6</f>
        <v>0.0180878553</v>
      </c>
    </row>
    <row r="7">
      <c r="A7" s="75">
        <v>1989.0</v>
      </c>
      <c r="B7" s="80">
        <f t="shared" ref="B7:D7" si="5">L7+Q7</f>
        <v>3818.027692</v>
      </c>
      <c r="C7" s="80">
        <f t="shared" si="5"/>
        <v>218.7315936</v>
      </c>
      <c r="D7" s="80">
        <f t="shared" si="5"/>
        <v>0</v>
      </c>
      <c r="E7" s="80">
        <f t="shared" si="3"/>
        <v>4036.759285</v>
      </c>
      <c r="F7" s="77"/>
      <c r="G7" s="77"/>
      <c r="H7" s="77"/>
      <c r="I7" s="77"/>
      <c r="J7" s="71"/>
      <c r="K7" s="62">
        <v>1989.0</v>
      </c>
      <c r="L7" s="77">
        <v>0.0</v>
      </c>
      <c r="M7" s="77">
        <v>0.0</v>
      </c>
      <c r="N7" s="77">
        <v>0.0</v>
      </c>
      <c r="P7" s="62">
        <v>1989.0</v>
      </c>
      <c r="Q7" s="77">
        <v>3818.0276915999993</v>
      </c>
      <c r="R7" s="77">
        <v>218.7315936</v>
      </c>
      <c r="S7" s="77">
        <v>0.0</v>
      </c>
      <c r="T7" s="2"/>
      <c r="BJ7" s="2"/>
      <c r="BQ7" s="76">
        <v>1995.0</v>
      </c>
      <c r="BR7" s="76">
        <v>5.0</v>
      </c>
      <c r="BS7" s="76">
        <v>361.0</v>
      </c>
      <c r="BT7" s="76">
        <f t="shared" si="6"/>
        <v>0.01385041551</v>
      </c>
    </row>
    <row r="8">
      <c r="A8" s="75">
        <v>1990.0</v>
      </c>
      <c r="B8" s="80">
        <f t="shared" ref="B8:D8" si="7">L8+Q8</f>
        <v>2767.43438</v>
      </c>
      <c r="C8" s="80">
        <f t="shared" si="7"/>
        <v>59.568292</v>
      </c>
      <c r="D8" s="80">
        <f t="shared" si="7"/>
        <v>0</v>
      </c>
      <c r="E8" s="80">
        <f t="shared" si="3"/>
        <v>2827.002672</v>
      </c>
      <c r="F8" s="77"/>
      <c r="G8" s="77"/>
      <c r="H8" s="77"/>
      <c r="I8" s="77"/>
      <c r="K8" s="62">
        <v>1990.0</v>
      </c>
      <c r="L8" s="77">
        <v>0.0</v>
      </c>
      <c r="M8" s="77">
        <v>0.0</v>
      </c>
      <c r="N8" s="77">
        <v>0.0</v>
      </c>
      <c r="P8" s="62">
        <v>1990.0</v>
      </c>
      <c r="Q8" s="77">
        <v>2767.43438</v>
      </c>
      <c r="R8" s="77">
        <v>59.568292</v>
      </c>
      <c r="S8" s="77">
        <v>0.0</v>
      </c>
      <c r="T8" s="2"/>
      <c r="BJ8" s="2"/>
      <c r="BQ8" s="76">
        <v>1996.0</v>
      </c>
      <c r="BR8" s="76">
        <v>1.0</v>
      </c>
      <c r="BS8" s="76">
        <v>361.0</v>
      </c>
      <c r="BT8" s="76">
        <f t="shared" si="6"/>
        <v>0.002770083102</v>
      </c>
    </row>
    <row r="9">
      <c r="A9" s="75">
        <v>1991.0</v>
      </c>
      <c r="B9" s="80">
        <f t="shared" ref="B9:D9" si="8">L9+Q9</f>
        <v>19987.7371</v>
      </c>
      <c r="C9" s="80">
        <f t="shared" si="8"/>
        <v>196.431738</v>
      </c>
      <c r="D9" s="80">
        <f t="shared" si="8"/>
        <v>7382.714356</v>
      </c>
      <c r="E9" s="80">
        <f t="shared" si="3"/>
        <v>27566.88319</v>
      </c>
      <c r="F9" s="77"/>
      <c r="G9" s="77"/>
      <c r="H9" s="77"/>
      <c r="I9" s="77"/>
      <c r="K9" s="62">
        <v>1991.0</v>
      </c>
      <c r="L9" s="77">
        <v>2799.0</v>
      </c>
      <c r="M9" s="77">
        <v>117.0</v>
      </c>
      <c r="N9" s="77">
        <v>7372.0</v>
      </c>
      <c r="P9" s="62">
        <v>1991.0</v>
      </c>
      <c r="Q9" s="77">
        <v>17188.737095999997</v>
      </c>
      <c r="R9" s="77">
        <v>79.431738</v>
      </c>
      <c r="S9" s="77">
        <v>10.714355999999999</v>
      </c>
      <c r="T9" s="2"/>
      <c r="BJ9" s="2"/>
      <c r="BQ9" s="76">
        <v>1997.0</v>
      </c>
      <c r="BR9" s="76">
        <v>2.0</v>
      </c>
      <c r="BS9" s="76">
        <v>406.0</v>
      </c>
      <c r="BT9" s="76">
        <f t="shared" si="6"/>
        <v>0.004926108374</v>
      </c>
    </row>
    <row r="10">
      <c r="A10" s="75">
        <v>1992.0</v>
      </c>
      <c r="B10" s="80">
        <f t="shared" ref="B10:D10" si="9">L10+Q10</f>
        <v>67740.98995</v>
      </c>
      <c r="C10" s="80">
        <f t="shared" si="9"/>
        <v>9298.047884</v>
      </c>
      <c r="D10" s="80">
        <f t="shared" si="9"/>
        <v>21029.80906</v>
      </c>
      <c r="E10" s="80">
        <f t="shared" si="3"/>
        <v>98068.84689</v>
      </c>
      <c r="F10" s="77"/>
      <c r="G10" s="77"/>
      <c r="H10" s="77"/>
      <c r="I10" s="77"/>
      <c r="K10" s="62">
        <v>1992.0</v>
      </c>
      <c r="L10" s="77">
        <v>1703.0</v>
      </c>
      <c r="M10" s="77">
        <v>4956.0</v>
      </c>
      <c r="N10" s="77">
        <v>13649.0</v>
      </c>
      <c r="P10" s="62">
        <v>1992.0</v>
      </c>
      <c r="Q10" s="77">
        <v>66037.98994646998</v>
      </c>
      <c r="R10" s="77">
        <v>4342.047884</v>
      </c>
      <c r="S10" s="77">
        <v>7380.8090575</v>
      </c>
      <c r="T10" s="2"/>
      <c r="BJ10" s="2"/>
      <c r="BQ10" s="76">
        <v>1998.0</v>
      </c>
      <c r="BR10" s="76">
        <v>2.0</v>
      </c>
      <c r="BS10" s="76">
        <v>426.0</v>
      </c>
      <c r="BT10" s="76">
        <f t="shared" si="6"/>
        <v>0.004694835681</v>
      </c>
    </row>
    <row r="11">
      <c r="A11" s="75">
        <v>1993.0</v>
      </c>
      <c r="B11" s="80">
        <f t="shared" ref="B11:D11" si="10">L11+Q11</f>
        <v>54252.49222</v>
      </c>
      <c r="C11" s="80">
        <f t="shared" si="10"/>
        <v>28714.34265</v>
      </c>
      <c r="D11" s="80">
        <f t="shared" si="10"/>
        <v>4491.570907</v>
      </c>
      <c r="E11" s="80">
        <f t="shared" si="3"/>
        <v>87458.40578</v>
      </c>
      <c r="F11" s="77"/>
      <c r="G11" s="77"/>
      <c r="H11" s="77"/>
      <c r="I11" s="77"/>
      <c r="K11" s="62">
        <v>1993.0</v>
      </c>
      <c r="L11" s="77">
        <v>16930.0</v>
      </c>
      <c r="M11" s="77">
        <v>1215.0</v>
      </c>
      <c r="N11" s="77">
        <v>3850.0</v>
      </c>
      <c r="P11" s="62">
        <v>1993.0</v>
      </c>
      <c r="Q11" s="77">
        <v>37322.492221</v>
      </c>
      <c r="R11" s="77">
        <v>27499.342652000003</v>
      </c>
      <c r="S11" s="77">
        <v>641.5709065</v>
      </c>
      <c r="T11" s="2"/>
      <c r="BJ11" s="2"/>
      <c r="BQ11" s="76">
        <v>1999.0</v>
      </c>
      <c r="BR11" s="76"/>
      <c r="BS11" s="76"/>
      <c r="BT11" s="76"/>
    </row>
    <row r="12">
      <c r="A12" s="75">
        <v>1994.0</v>
      </c>
      <c r="B12" s="80">
        <f t="shared" ref="B12:D12" si="11">L12+Q12</f>
        <v>72971.71221</v>
      </c>
      <c r="C12" s="80">
        <f t="shared" si="11"/>
        <v>26232.48285</v>
      </c>
      <c r="D12" s="80">
        <f t="shared" si="11"/>
        <v>6706.301083</v>
      </c>
      <c r="E12" s="80">
        <f t="shared" si="3"/>
        <v>105910.4961</v>
      </c>
      <c r="F12" s="77"/>
      <c r="G12" s="77"/>
      <c r="H12" s="77"/>
      <c r="I12" s="77"/>
      <c r="K12" s="62">
        <v>1994.0</v>
      </c>
      <c r="L12" s="77">
        <v>21009.0</v>
      </c>
      <c r="M12" s="77">
        <v>4650.0</v>
      </c>
      <c r="N12" s="77">
        <v>6108.0</v>
      </c>
      <c r="P12" s="62">
        <v>1994.0</v>
      </c>
      <c r="Q12" s="77">
        <v>51962.71221415002</v>
      </c>
      <c r="R12" s="77">
        <v>21582.48285</v>
      </c>
      <c r="S12" s="77">
        <v>598.3010829699999</v>
      </c>
      <c r="T12" s="2"/>
      <c r="BJ12" s="2"/>
      <c r="BQ12" s="76">
        <v>2000.0</v>
      </c>
      <c r="BR12" s="76">
        <v>4.0</v>
      </c>
      <c r="BS12" s="76">
        <v>298.0</v>
      </c>
      <c r="BT12" s="76">
        <f>BR12/BS12</f>
        <v>0.01342281879</v>
      </c>
    </row>
    <row r="13">
      <c r="A13" s="75">
        <v>1995.0</v>
      </c>
      <c r="B13" s="80">
        <f t="shared" ref="B13:D13" si="12">L13+Q13</f>
        <v>91469.47654</v>
      </c>
      <c r="C13" s="80">
        <f t="shared" si="12"/>
        <v>32395.35401</v>
      </c>
      <c r="D13" s="80">
        <f t="shared" si="12"/>
        <v>5111.120068</v>
      </c>
      <c r="E13" s="80">
        <f t="shared" si="3"/>
        <v>128975.9506</v>
      </c>
      <c r="F13" s="77"/>
      <c r="G13" s="77"/>
      <c r="H13" s="77"/>
      <c r="I13" s="77"/>
      <c r="K13" s="62">
        <v>1995.0</v>
      </c>
      <c r="L13" s="77">
        <v>20761.0</v>
      </c>
      <c r="M13" s="77">
        <v>4394.0</v>
      </c>
      <c r="N13" s="77">
        <v>5090.0</v>
      </c>
      <c r="P13" s="62">
        <v>1995.0</v>
      </c>
      <c r="Q13" s="77">
        <v>70708.47654063998</v>
      </c>
      <c r="R13" s="77">
        <v>28001.354012299995</v>
      </c>
      <c r="S13" s="77">
        <v>21.120068</v>
      </c>
      <c r="T13" s="2"/>
      <c r="BJ13" s="2"/>
      <c r="BQ13" s="76">
        <v>2001.0</v>
      </c>
      <c r="BR13" s="76"/>
      <c r="BS13" s="76"/>
      <c r="BT13" s="76"/>
    </row>
    <row r="14">
      <c r="A14" s="75">
        <v>1996.0</v>
      </c>
      <c r="B14" s="80">
        <f t="shared" ref="B14:D14" si="13">L14+Q14</f>
        <v>52637.78105</v>
      </c>
      <c r="C14" s="80">
        <f t="shared" si="13"/>
        <v>31504.6355</v>
      </c>
      <c r="D14" s="80">
        <f t="shared" si="13"/>
        <v>9125.73876</v>
      </c>
      <c r="E14" s="80">
        <f t="shared" si="3"/>
        <v>93268.15531</v>
      </c>
      <c r="F14" s="77"/>
      <c r="G14" s="77"/>
      <c r="H14" s="77"/>
      <c r="I14" s="77"/>
      <c r="K14" s="62">
        <v>1996.0</v>
      </c>
      <c r="L14" s="77">
        <v>16247.0</v>
      </c>
      <c r="M14" s="77">
        <v>9727.0</v>
      </c>
      <c r="N14" s="77">
        <v>6651.0</v>
      </c>
      <c r="P14" s="62">
        <v>1996.0</v>
      </c>
      <c r="Q14" s="77">
        <v>36390.78105</v>
      </c>
      <c r="R14" s="77">
        <v>21777.63550088</v>
      </c>
      <c r="S14" s="77">
        <v>2474.73876</v>
      </c>
      <c r="T14" s="2"/>
      <c r="BJ14" s="2"/>
      <c r="BQ14" s="76">
        <v>2002.0</v>
      </c>
      <c r="BR14" s="76"/>
      <c r="BS14" s="76"/>
      <c r="BT14" s="76"/>
    </row>
    <row r="15">
      <c r="A15" s="75">
        <v>1997.0</v>
      </c>
      <c r="B15" s="80">
        <f t="shared" ref="B15:D15" si="14">L15+Q15</f>
        <v>61877.66208</v>
      </c>
      <c r="C15" s="80">
        <f t="shared" si="14"/>
        <v>103756.1425</v>
      </c>
      <c r="D15" s="80">
        <f t="shared" si="14"/>
        <v>18382.78014</v>
      </c>
      <c r="E15" s="80">
        <f t="shared" si="3"/>
        <v>184016.5848</v>
      </c>
      <c r="F15" s="77"/>
      <c r="G15" s="77"/>
      <c r="H15" s="77"/>
      <c r="I15" s="77"/>
      <c r="K15" s="62">
        <v>1997.0</v>
      </c>
      <c r="L15" s="77">
        <v>26057.0</v>
      </c>
      <c r="M15" s="77">
        <v>47610.0</v>
      </c>
      <c r="N15" s="77">
        <v>17082.0</v>
      </c>
      <c r="P15" s="62">
        <v>1997.0</v>
      </c>
      <c r="Q15" s="77">
        <v>35820.66207929999</v>
      </c>
      <c r="R15" s="77">
        <v>56146.14253890001</v>
      </c>
      <c r="S15" s="77">
        <v>1300.7801379999999</v>
      </c>
      <c r="T15" s="2"/>
      <c r="BJ15" s="2"/>
      <c r="BQ15" s="76">
        <v>2003.0</v>
      </c>
      <c r="BR15" s="76"/>
      <c r="BS15" s="76"/>
      <c r="BT15" s="76"/>
    </row>
    <row r="16">
      <c r="A16" s="75">
        <v>1998.0</v>
      </c>
      <c r="B16" s="80">
        <f t="shared" ref="B16:D16" si="15">L16+Q16</f>
        <v>58730.39313</v>
      </c>
      <c r="C16" s="80">
        <f t="shared" si="15"/>
        <v>76030.74733</v>
      </c>
      <c r="D16" s="80">
        <f t="shared" si="15"/>
        <v>9652.136599</v>
      </c>
      <c r="E16" s="80">
        <f t="shared" si="3"/>
        <v>144413.2771</v>
      </c>
      <c r="F16" s="77"/>
      <c r="G16" s="77"/>
      <c r="H16" s="77"/>
      <c r="I16" s="77"/>
      <c r="K16" s="62">
        <v>1998.0</v>
      </c>
      <c r="L16" s="77">
        <v>23429.0</v>
      </c>
      <c r="M16" s="77">
        <v>35434.0</v>
      </c>
      <c r="N16" s="77">
        <v>4858.0</v>
      </c>
      <c r="P16" s="62">
        <v>1998.0</v>
      </c>
      <c r="Q16" s="77">
        <v>35301.39312966</v>
      </c>
      <c r="R16" s="77">
        <v>40596.7473347</v>
      </c>
      <c r="S16" s="77">
        <v>4794.1365986</v>
      </c>
      <c r="T16" s="2"/>
      <c r="BJ16" s="2"/>
      <c r="BQ16" s="76">
        <v>2004.0</v>
      </c>
      <c r="BR16" s="76">
        <v>1.0</v>
      </c>
      <c r="BS16" s="76">
        <v>282.0</v>
      </c>
      <c r="BT16" s="76">
        <f t="shared" ref="BT16:BT17" si="17">BR16/BS16</f>
        <v>0.003546099291</v>
      </c>
    </row>
    <row r="17">
      <c r="A17" s="75">
        <v>1999.0</v>
      </c>
      <c r="B17" s="80">
        <f t="shared" ref="B17:D17" si="16">L17+Q17</f>
        <v>305984.333</v>
      </c>
      <c r="C17" s="80">
        <f t="shared" si="16"/>
        <v>133402.3905</v>
      </c>
      <c r="D17" s="80">
        <f t="shared" si="16"/>
        <v>12395.83143</v>
      </c>
      <c r="E17" s="80">
        <f t="shared" si="3"/>
        <v>451782.555</v>
      </c>
      <c r="F17" s="77"/>
      <c r="G17" s="77"/>
      <c r="H17" s="77"/>
      <c r="I17" s="77"/>
      <c r="K17" s="62">
        <v>1999.0</v>
      </c>
      <c r="L17" s="77">
        <v>77347.0</v>
      </c>
      <c r="M17" s="77">
        <v>52160.0</v>
      </c>
      <c r="N17" s="77">
        <v>10121.0</v>
      </c>
      <c r="P17" s="62">
        <v>1999.0</v>
      </c>
      <c r="Q17" s="77">
        <v>228637.33297713008</v>
      </c>
      <c r="R17" s="77">
        <v>81242.39054950004</v>
      </c>
      <c r="S17" s="77">
        <v>2274.83143191</v>
      </c>
      <c r="T17" s="2"/>
      <c r="BJ17" s="2"/>
      <c r="BQ17" s="76">
        <v>2005.0</v>
      </c>
      <c r="BR17" s="76">
        <v>2.0</v>
      </c>
      <c r="BS17" s="76">
        <v>303.0</v>
      </c>
      <c r="BT17" s="76">
        <f t="shared" si="17"/>
        <v>0.006600660066</v>
      </c>
    </row>
    <row r="18">
      <c r="A18" s="75">
        <v>2000.0</v>
      </c>
      <c r="B18" s="80">
        <f t="shared" ref="B18:D18" si="18">L18+Q18</f>
        <v>173017.2148</v>
      </c>
      <c r="C18" s="80">
        <f t="shared" si="18"/>
        <v>295776.5932</v>
      </c>
      <c r="D18" s="80">
        <f t="shared" si="18"/>
        <v>8622.162662</v>
      </c>
      <c r="E18" s="80">
        <f t="shared" si="3"/>
        <v>477415.9706</v>
      </c>
      <c r="F18" s="77"/>
      <c r="G18" s="77"/>
      <c r="H18" s="77"/>
      <c r="I18" s="77"/>
      <c r="K18" s="62">
        <v>2000.0</v>
      </c>
      <c r="L18" s="77">
        <v>62100.0</v>
      </c>
      <c r="M18" s="77">
        <v>58915.0</v>
      </c>
      <c r="N18" s="77">
        <v>5772.0</v>
      </c>
      <c r="P18" s="62">
        <v>2000.0</v>
      </c>
      <c r="Q18" s="77">
        <v>110917.21479511302</v>
      </c>
      <c r="R18" s="77">
        <v>236861.59317441</v>
      </c>
      <c r="S18" s="77">
        <v>2850.1626621799996</v>
      </c>
      <c r="T18" s="2"/>
      <c r="BJ18" s="2"/>
      <c r="BQ18" s="76">
        <v>2006.0</v>
      </c>
      <c r="BR18" s="76"/>
      <c r="BS18" s="76"/>
      <c r="BT18" s="76"/>
    </row>
    <row r="19">
      <c r="A19" s="75">
        <v>2001.0</v>
      </c>
      <c r="B19" s="80">
        <f t="shared" ref="B19:D19" si="19">L19+Q19</f>
        <v>252699.0947</v>
      </c>
      <c r="C19" s="80">
        <f t="shared" si="19"/>
        <v>162263.8911</v>
      </c>
      <c r="D19" s="80">
        <f t="shared" si="19"/>
        <v>9173.369982</v>
      </c>
      <c r="E19" s="80">
        <f t="shared" si="3"/>
        <v>424136.3558</v>
      </c>
      <c r="F19" s="77"/>
      <c r="G19" s="77"/>
      <c r="H19" s="77"/>
      <c r="I19" s="77"/>
      <c r="K19" s="62">
        <v>2001.0</v>
      </c>
      <c r="L19" s="77">
        <v>93084.0</v>
      </c>
      <c r="M19" s="77">
        <v>26412.0</v>
      </c>
      <c r="N19" s="77">
        <v>4412.0</v>
      </c>
      <c r="P19" s="62">
        <v>2001.0</v>
      </c>
      <c r="Q19" s="77">
        <v>159615.09471690794</v>
      </c>
      <c r="R19" s="77">
        <v>135851.8910778</v>
      </c>
      <c r="S19" s="77">
        <v>4761.3699815</v>
      </c>
      <c r="T19" s="2"/>
      <c r="BJ19" s="2"/>
      <c r="BQ19" s="76">
        <v>2007.0</v>
      </c>
      <c r="BR19" s="76">
        <v>3.0</v>
      </c>
      <c r="BS19" s="76">
        <v>337.0</v>
      </c>
      <c r="BT19" s="76">
        <f t="shared" ref="BT19:BT22" si="21">BR19/BS19</f>
        <v>0.008902077151</v>
      </c>
    </row>
    <row r="20">
      <c r="A20" s="75">
        <v>2002.0</v>
      </c>
      <c r="B20" s="80">
        <f t="shared" ref="B20:D20" si="20">L20+Q20</f>
        <v>162774.0976</v>
      </c>
      <c r="C20" s="80">
        <f t="shared" si="20"/>
        <v>90556.60689</v>
      </c>
      <c r="D20" s="80">
        <f t="shared" si="20"/>
        <v>8154.875917</v>
      </c>
      <c r="E20" s="80">
        <f t="shared" si="3"/>
        <v>261485.5804</v>
      </c>
      <c r="F20" s="77"/>
      <c r="G20" s="77"/>
      <c r="H20" s="77"/>
      <c r="I20" s="77"/>
      <c r="K20" s="62">
        <v>2002.0</v>
      </c>
      <c r="L20" s="77">
        <v>87094.0</v>
      </c>
      <c r="M20" s="77">
        <v>20657.0</v>
      </c>
      <c r="N20" s="77">
        <v>4044.0</v>
      </c>
      <c r="P20" s="62">
        <v>2002.0</v>
      </c>
      <c r="Q20" s="77">
        <v>75680.09759270403</v>
      </c>
      <c r="R20" s="77">
        <v>69899.60689194</v>
      </c>
      <c r="S20" s="77">
        <v>4110.87591671</v>
      </c>
      <c r="T20" s="2"/>
      <c r="BJ20" s="2"/>
      <c r="BQ20" s="76">
        <v>2008.0</v>
      </c>
      <c r="BR20" s="76">
        <v>2.0</v>
      </c>
      <c r="BS20" s="76">
        <v>303.0</v>
      </c>
      <c r="BT20" s="76">
        <f t="shared" si="21"/>
        <v>0.006600660066</v>
      </c>
    </row>
    <row r="21" ht="15.75" customHeight="1">
      <c r="A21" s="75">
        <v>2003.0</v>
      </c>
      <c r="B21" s="80">
        <f t="shared" ref="B21:D21" si="22">L21+Q21</f>
        <v>379224.9812</v>
      </c>
      <c r="C21" s="80">
        <f t="shared" si="22"/>
        <v>103370.8684</v>
      </c>
      <c r="D21" s="80">
        <f t="shared" si="22"/>
        <v>3574.769651</v>
      </c>
      <c r="E21" s="80">
        <f t="shared" si="3"/>
        <v>486170.6192</v>
      </c>
      <c r="F21" s="77"/>
      <c r="G21" s="77"/>
      <c r="H21" s="77"/>
      <c r="I21" s="77"/>
      <c r="K21" s="62">
        <v>2003.0</v>
      </c>
      <c r="L21" s="77">
        <v>78598.0</v>
      </c>
      <c r="M21" s="77">
        <v>17073.0</v>
      </c>
      <c r="N21" s="77">
        <v>3507.0</v>
      </c>
      <c r="P21" s="62">
        <v>2003.0</v>
      </c>
      <c r="Q21" s="77">
        <v>300626.98115082015</v>
      </c>
      <c r="R21" s="77">
        <v>86297.86836384001</v>
      </c>
      <c r="S21" s="77">
        <v>67.769651125</v>
      </c>
      <c r="T21" s="2"/>
      <c r="BJ21" s="2"/>
      <c r="BQ21" s="76">
        <v>2009.0</v>
      </c>
      <c r="BR21" s="76">
        <v>11.0</v>
      </c>
      <c r="BS21" s="76">
        <v>404.0</v>
      </c>
      <c r="BT21" s="76">
        <f t="shared" si="21"/>
        <v>0.02722772277</v>
      </c>
    </row>
    <row r="22" ht="15.75" customHeight="1">
      <c r="A22" s="75">
        <v>2004.0</v>
      </c>
      <c r="B22" s="80">
        <f t="shared" ref="B22:D22" si="23">L22+Q22</f>
        <v>325875.345</v>
      </c>
      <c r="C22" s="80">
        <f t="shared" si="23"/>
        <v>212377.5848</v>
      </c>
      <c r="D22" s="80">
        <f t="shared" si="23"/>
        <v>3824.344399</v>
      </c>
      <c r="E22" s="80">
        <f t="shared" si="3"/>
        <v>542077.2741</v>
      </c>
      <c r="F22" s="77"/>
      <c r="G22" s="77"/>
      <c r="H22" s="77"/>
      <c r="I22" s="77"/>
      <c r="K22" s="62">
        <v>2004.0</v>
      </c>
      <c r="L22" s="77">
        <v>137657.0</v>
      </c>
      <c r="M22" s="77">
        <v>32068.0</v>
      </c>
      <c r="N22" s="77">
        <v>2209.0</v>
      </c>
      <c r="P22" s="62">
        <v>2004.0</v>
      </c>
      <c r="Q22" s="77">
        <v>188218.34495488</v>
      </c>
      <c r="R22" s="77">
        <v>180309.584769065</v>
      </c>
      <c r="S22" s="77">
        <v>1615.3443985000001</v>
      </c>
      <c r="T22" s="2"/>
      <c r="U22" s="2"/>
      <c r="V22" s="2"/>
      <c r="W22" s="2"/>
      <c r="X22" s="2"/>
      <c r="Y22" s="2"/>
      <c r="Z22" s="2"/>
      <c r="AA22" s="2"/>
      <c r="AB22" s="2"/>
      <c r="AC22" s="2"/>
      <c r="BJ22" s="2"/>
      <c r="BQ22" s="76">
        <v>2010.0</v>
      </c>
      <c r="BR22" s="76">
        <v>2.0</v>
      </c>
      <c r="BS22" s="76">
        <v>725.0</v>
      </c>
      <c r="BT22" s="76">
        <f t="shared" si="21"/>
        <v>0.00275862069</v>
      </c>
    </row>
    <row r="23" ht="15.75" customHeight="1">
      <c r="A23" s="75">
        <v>2005.0</v>
      </c>
      <c r="B23" s="80">
        <f t="shared" ref="B23:D23" si="24">L23+Q23</f>
        <v>161364.6182</v>
      </c>
      <c r="C23" s="80">
        <f t="shared" si="24"/>
        <v>97062.40505</v>
      </c>
      <c r="D23" s="80">
        <f t="shared" si="24"/>
        <v>9455.236732</v>
      </c>
      <c r="E23" s="80">
        <f t="shared" si="3"/>
        <v>267882.26</v>
      </c>
      <c r="F23" s="77"/>
      <c r="G23" s="77"/>
      <c r="H23" s="77"/>
      <c r="I23" s="77"/>
      <c r="K23" s="62">
        <v>2005.0</v>
      </c>
      <c r="L23" s="77">
        <v>90973.0</v>
      </c>
      <c r="M23" s="77">
        <v>35699.0</v>
      </c>
      <c r="N23" s="77">
        <v>8141.0</v>
      </c>
      <c r="O23" s="2"/>
      <c r="P23" s="62">
        <v>2005.0</v>
      </c>
      <c r="Q23" s="77">
        <v>70391.61824419998</v>
      </c>
      <c r="R23" s="77">
        <v>61363.405047552</v>
      </c>
      <c r="S23" s="77">
        <v>1314.2367319</v>
      </c>
      <c r="T23" s="2"/>
      <c r="U23" s="2"/>
      <c r="V23" s="2"/>
      <c r="W23" s="2"/>
      <c r="X23" s="2"/>
      <c r="Y23" s="2"/>
      <c r="Z23" s="2"/>
      <c r="AA23" s="2"/>
      <c r="AB23" s="2"/>
      <c r="AC23" s="2"/>
      <c r="BJ23" s="2"/>
      <c r="BQ23" s="76">
        <v>2011.0</v>
      </c>
      <c r="BR23" s="76"/>
      <c r="BS23" s="76"/>
      <c r="BT23" s="76"/>
    </row>
    <row r="24" ht="15.75" customHeight="1">
      <c r="A24" s="75">
        <v>2006.0</v>
      </c>
      <c r="B24" s="80">
        <f t="shared" ref="B24:D24" si="25">L24+Q24</f>
        <v>458447.6238</v>
      </c>
      <c r="C24" s="80">
        <f t="shared" si="25"/>
        <v>157926.1594</v>
      </c>
      <c r="D24" s="80">
        <f t="shared" si="25"/>
        <v>7714.450903</v>
      </c>
      <c r="E24" s="80">
        <f t="shared" si="3"/>
        <v>624088.2341</v>
      </c>
      <c r="F24" s="77"/>
      <c r="G24" s="77"/>
      <c r="H24" s="77"/>
      <c r="I24" s="77"/>
      <c r="K24" s="62">
        <v>2006.0</v>
      </c>
      <c r="L24" s="77">
        <v>112330.0</v>
      </c>
      <c r="M24" s="77">
        <v>31894.0</v>
      </c>
      <c r="N24" s="77">
        <v>3603.0</v>
      </c>
      <c r="O24" s="2"/>
      <c r="P24" s="62">
        <v>2006.0</v>
      </c>
      <c r="Q24" s="77">
        <v>346117.6238411099</v>
      </c>
      <c r="R24" s="77">
        <v>126032.15939475602</v>
      </c>
      <c r="S24" s="77">
        <v>4111.4509025</v>
      </c>
      <c r="T24" s="2"/>
      <c r="U24" s="2"/>
      <c r="V24" s="2"/>
      <c r="W24" s="2"/>
      <c r="X24" s="2"/>
      <c r="Y24" s="2"/>
      <c r="Z24" s="2"/>
      <c r="AA24" s="2"/>
      <c r="AB24" s="2"/>
      <c r="AC24" s="2"/>
      <c r="BJ24" s="2"/>
      <c r="BQ24" s="76">
        <v>2012.0</v>
      </c>
      <c r="BR24" s="76">
        <v>17.0</v>
      </c>
      <c r="BS24" s="77">
        <v>1174.0</v>
      </c>
      <c r="BT24" s="76">
        <f t="shared" ref="BT24:BT31" si="27">BR24/BS24</f>
        <v>0.01448040886</v>
      </c>
    </row>
    <row r="25" ht="15.75" customHeight="1">
      <c r="A25" s="75">
        <v>2007.0</v>
      </c>
      <c r="B25" s="80">
        <f t="shared" ref="B25:D25" si="26">L25+Q25</f>
        <v>482802.5631</v>
      </c>
      <c r="C25" s="80">
        <f t="shared" si="26"/>
        <v>152868.6322</v>
      </c>
      <c r="D25" s="80">
        <f t="shared" si="26"/>
        <v>19495.77531</v>
      </c>
      <c r="E25" s="80">
        <f t="shared" si="3"/>
        <v>655166.9706</v>
      </c>
      <c r="F25" s="77"/>
      <c r="G25" s="77"/>
      <c r="H25" s="77"/>
      <c r="I25" s="77"/>
      <c r="K25" s="62">
        <v>2007.0</v>
      </c>
      <c r="L25" s="77">
        <v>163097.0</v>
      </c>
      <c r="M25" s="77">
        <v>29904.0</v>
      </c>
      <c r="N25" s="77">
        <v>4547.0</v>
      </c>
      <c r="O25" s="2"/>
      <c r="P25" s="62">
        <v>2007.0</v>
      </c>
      <c r="Q25" s="77">
        <v>319705.56306899013</v>
      </c>
      <c r="R25" s="77">
        <v>122964.63219524402</v>
      </c>
      <c r="S25" s="77">
        <v>14948.775312000002</v>
      </c>
      <c r="T25" s="2"/>
      <c r="BJ25" s="2"/>
      <c r="BQ25" s="76">
        <v>2013.0</v>
      </c>
      <c r="BR25" s="76">
        <v>32.0</v>
      </c>
      <c r="BS25" s="77">
        <v>1360.0</v>
      </c>
      <c r="BT25" s="76">
        <f t="shared" si="27"/>
        <v>0.02352941176</v>
      </c>
    </row>
    <row r="26" ht="15.75" customHeight="1">
      <c r="A26" s="75">
        <v>2008.0</v>
      </c>
      <c r="B26" s="80">
        <f t="shared" ref="B26:D26" si="28">L26+Q26</f>
        <v>307609.3865</v>
      </c>
      <c r="C26" s="80">
        <f t="shared" si="28"/>
        <v>105068.3407</v>
      </c>
      <c r="D26" s="80">
        <f t="shared" si="28"/>
        <v>4605.261033</v>
      </c>
      <c r="E26" s="80">
        <f t="shared" si="3"/>
        <v>417282.9882</v>
      </c>
      <c r="F26" s="77"/>
      <c r="G26" s="77"/>
      <c r="H26" s="77"/>
      <c r="I26" s="77"/>
      <c r="K26" s="62">
        <v>2008.0</v>
      </c>
      <c r="L26" s="77">
        <v>174525.0</v>
      </c>
      <c r="M26" s="77">
        <v>27310.0</v>
      </c>
      <c r="N26" s="77">
        <v>934.0</v>
      </c>
      <c r="P26" s="62">
        <v>2008.0</v>
      </c>
      <c r="Q26" s="77">
        <v>133084.3864588199</v>
      </c>
      <c r="R26" s="77">
        <v>77758.34067312</v>
      </c>
      <c r="S26" s="77">
        <v>3671.2610333999996</v>
      </c>
      <c r="T26" s="2"/>
      <c r="BJ26" s="2"/>
      <c r="BQ26" s="76">
        <v>2014.0</v>
      </c>
      <c r="BR26" s="76">
        <v>14.0</v>
      </c>
      <c r="BS26" s="77">
        <v>1472.0</v>
      </c>
      <c r="BT26" s="76">
        <f t="shared" si="27"/>
        <v>0.009510869565</v>
      </c>
    </row>
    <row r="27" ht="15.75" customHeight="1">
      <c r="A27" s="75">
        <v>2009.0</v>
      </c>
      <c r="B27" s="80">
        <f t="shared" ref="B27:D27" si="29">L27+Q27</f>
        <v>310559.996</v>
      </c>
      <c r="C27" s="80">
        <f t="shared" si="29"/>
        <v>139826.4648</v>
      </c>
      <c r="D27" s="80">
        <f t="shared" si="29"/>
        <v>8481.202524</v>
      </c>
      <c r="E27" s="80">
        <f t="shared" si="3"/>
        <v>458867.6633</v>
      </c>
      <c r="F27" s="77"/>
      <c r="G27" s="77"/>
      <c r="H27" s="77"/>
      <c r="I27" s="77"/>
      <c r="K27" s="62">
        <v>2009.0</v>
      </c>
      <c r="L27" s="77">
        <v>171499.0</v>
      </c>
      <c r="M27" s="77">
        <v>52686.0</v>
      </c>
      <c r="N27" s="77">
        <v>8325.0</v>
      </c>
      <c r="P27" s="62">
        <v>2009.0</v>
      </c>
      <c r="Q27" s="77">
        <v>139060.99595780793</v>
      </c>
      <c r="R27" s="77">
        <v>87140.46484351902</v>
      </c>
      <c r="S27" s="77">
        <v>156.2025238</v>
      </c>
      <c r="T27" s="2"/>
      <c r="BJ27" s="2"/>
      <c r="BQ27" s="76">
        <v>2015.0</v>
      </c>
      <c r="BR27" s="76">
        <v>41.0</v>
      </c>
      <c r="BS27" s="77">
        <v>1463.0</v>
      </c>
      <c r="BT27" s="76">
        <f t="shared" si="27"/>
        <v>0.02802460697</v>
      </c>
    </row>
    <row r="28" ht="15.75" customHeight="1">
      <c r="A28" s="75">
        <v>2010.0</v>
      </c>
      <c r="B28" s="80">
        <f t="shared" ref="B28:D28" si="30">L28+Q28</f>
        <v>251393.1408</v>
      </c>
      <c r="C28" s="80">
        <f t="shared" si="30"/>
        <v>191816.4702</v>
      </c>
      <c r="D28" s="80">
        <f t="shared" si="30"/>
        <v>13857.82939</v>
      </c>
      <c r="E28" s="80">
        <f t="shared" si="3"/>
        <v>457067.4403</v>
      </c>
      <c r="F28" s="77"/>
      <c r="G28" s="77"/>
      <c r="H28" s="77"/>
      <c r="I28" s="77"/>
      <c r="K28" s="62">
        <v>2010.0</v>
      </c>
      <c r="L28" s="77">
        <v>217052.0</v>
      </c>
      <c r="M28" s="77">
        <v>43911.0</v>
      </c>
      <c r="N28" s="77">
        <v>13854.0</v>
      </c>
      <c r="P28" s="62">
        <v>2010.0</v>
      </c>
      <c r="Q28" s="77">
        <v>34341.140764589</v>
      </c>
      <c r="R28" s="77">
        <v>147905.47018040004</v>
      </c>
      <c r="S28" s="77">
        <v>3.8293902</v>
      </c>
      <c r="T28" s="2"/>
      <c r="BJ28" s="2"/>
      <c r="BQ28" s="76">
        <v>2016.0</v>
      </c>
      <c r="BR28" s="76">
        <v>70.0</v>
      </c>
      <c r="BS28" s="77">
        <v>1484.0</v>
      </c>
      <c r="BT28" s="76">
        <f t="shared" si="27"/>
        <v>0.04716981132</v>
      </c>
    </row>
    <row r="29" ht="15.75" customHeight="1">
      <c r="A29" s="75">
        <v>2011.0</v>
      </c>
      <c r="B29" s="80">
        <f t="shared" ref="B29:D29" si="31">L29+Q29</f>
        <v>317909.6535</v>
      </c>
      <c r="C29" s="80">
        <f t="shared" si="31"/>
        <v>249062.0193</v>
      </c>
      <c r="D29" s="80">
        <f t="shared" si="31"/>
        <v>48753.76895</v>
      </c>
      <c r="E29" s="80">
        <f t="shared" si="3"/>
        <v>615725.4417</v>
      </c>
      <c r="F29" s="77"/>
      <c r="G29" s="77"/>
      <c r="H29" s="77"/>
      <c r="I29" s="77"/>
      <c r="K29" s="62">
        <v>2011.0</v>
      </c>
      <c r="L29" s="77">
        <v>231669.0</v>
      </c>
      <c r="M29" s="77">
        <v>99695.0</v>
      </c>
      <c r="N29" s="77">
        <v>48356.0</v>
      </c>
      <c r="P29" s="62">
        <v>2011.0</v>
      </c>
      <c r="Q29" s="77">
        <v>86240.65345536004</v>
      </c>
      <c r="R29" s="77">
        <v>149367.019270833</v>
      </c>
      <c r="S29" s="77">
        <v>397.768953699</v>
      </c>
      <c r="T29" s="2"/>
      <c r="BJ29" s="2"/>
      <c r="BQ29" s="76">
        <v>2017.0</v>
      </c>
      <c r="BR29" s="76">
        <v>74.0</v>
      </c>
      <c r="BS29" s="77">
        <v>1541.0</v>
      </c>
      <c r="BT29" s="76">
        <f t="shared" si="27"/>
        <v>0.04802076574</v>
      </c>
    </row>
    <row r="30" ht="15.75" customHeight="1">
      <c r="A30" s="75">
        <v>2012.0</v>
      </c>
      <c r="B30" s="80">
        <f t="shared" ref="B30:D30" si="32">L30+Q30</f>
        <v>407893.1143</v>
      </c>
      <c r="C30" s="80">
        <f t="shared" si="32"/>
        <v>258461.1981</v>
      </c>
      <c r="D30" s="80">
        <f t="shared" si="32"/>
        <v>14217.07436</v>
      </c>
      <c r="E30" s="80">
        <f t="shared" si="3"/>
        <v>680571.3867</v>
      </c>
      <c r="F30" s="77">
        <f t="shared" ref="F30:F36" si="34">$F$50</f>
        <v>579363.0757</v>
      </c>
      <c r="G30" s="77">
        <f t="shared" ref="G30:G36" si="35">VLOOKUP(VLOOKUP(3,$C$89:$E$97,3,FALSE),$A$17:$D$25,3,FALSE)</f>
        <v>162263.8911</v>
      </c>
      <c r="H30" s="77">
        <f t="shared" ref="H30:H36" si="36">VLOOKUP(VLOOKUP(3,$D$89:$E$97,2,FALSE),$A$17:$D$25,4,FALSE)</f>
        <v>9455.236732</v>
      </c>
      <c r="I30" s="77">
        <f t="shared" ref="I30:I36" si="37">SUM(F30:H30)</f>
        <v>751082.2035</v>
      </c>
      <c r="K30" s="62">
        <v>2012.0</v>
      </c>
      <c r="L30" s="77">
        <v>241802.0</v>
      </c>
      <c r="M30" s="77">
        <v>80825.0</v>
      </c>
      <c r="N30" s="77">
        <v>14173.0</v>
      </c>
      <c r="P30" s="62">
        <v>2012.0</v>
      </c>
      <c r="Q30" s="77">
        <v>166091.11428848992</v>
      </c>
      <c r="R30" s="77">
        <v>177636.19805012207</v>
      </c>
      <c r="S30" s="77">
        <v>44.0743632</v>
      </c>
      <c r="T30" s="2"/>
      <c r="BJ30" s="2"/>
      <c r="BQ30" s="76">
        <v>2018.0</v>
      </c>
      <c r="BR30" s="76">
        <v>60.0</v>
      </c>
      <c r="BS30" s="77">
        <v>1736.0</v>
      </c>
      <c r="BT30" s="76">
        <f t="shared" si="27"/>
        <v>0.03456221198</v>
      </c>
    </row>
    <row r="31" ht="15.75" customHeight="1">
      <c r="A31" s="75">
        <v>2013.0</v>
      </c>
      <c r="B31" s="80">
        <f t="shared" ref="B31:D31" si="33">L31+Q31</f>
        <v>280941.5335</v>
      </c>
      <c r="C31" s="80">
        <f t="shared" si="33"/>
        <v>152369.4149</v>
      </c>
      <c r="D31" s="80">
        <f t="shared" si="33"/>
        <v>7888.599255</v>
      </c>
      <c r="E31" s="80">
        <f t="shared" si="3"/>
        <v>441199.5476</v>
      </c>
      <c r="F31" s="77">
        <f t="shared" si="34"/>
        <v>579363.0757</v>
      </c>
      <c r="G31" s="77">
        <f t="shared" si="35"/>
        <v>162263.8911</v>
      </c>
      <c r="H31" s="77">
        <f t="shared" si="36"/>
        <v>9455.236732</v>
      </c>
      <c r="I31" s="77">
        <f t="shared" si="37"/>
        <v>751082.2035</v>
      </c>
      <c r="K31" s="62">
        <v>2013.0</v>
      </c>
      <c r="L31" s="77">
        <v>144905.0</v>
      </c>
      <c r="M31" s="77">
        <v>65980.0</v>
      </c>
      <c r="N31" s="77">
        <v>2162.0</v>
      </c>
      <c r="P31" s="62">
        <v>2013.0</v>
      </c>
      <c r="Q31" s="77">
        <v>136036.53349628102</v>
      </c>
      <c r="R31" s="77">
        <v>86389.414894129</v>
      </c>
      <c r="S31" s="77">
        <v>5726.5992545</v>
      </c>
      <c r="T31" s="2"/>
      <c r="BJ31" s="2"/>
      <c r="BQ31" s="76">
        <v>2019.0</v>
      </c>
      <c r="BR31" s="76">
        <v>133.0</v>
      </c>
      <c r="BS31" s="77">
        <v>1624.0</v>
      </c>
      <c r="BT31" s="76">
        <f t="shared" si="27"/>
        <v>0.08189655172</v>
      </c>
    </row>
    <row r="32" ht="15.75" customHeight="1">
      <c r="A32" s="75">
        <v>2014.0</v>
      </c>
      <c r="B32" s="80">
        <f t="shared" ref="B32:D32" si="38">L32+Q32</f>
        <v>392414.178</v>
      </c>
      <c r="C32" s="80">
        <f t="shared" si="38"/>
        <v>189639.368</v>
      </c>
      <c r="D32" s="80">
        <f t="shared" si="38"/>
        <v>9469.575833</v>
      </c>
      <c r="E32" s="80">
        <f t="shared" si="3"/>
        <v>591523.1218</v>
      </c>
      <c r="F32" s="77">
        <f t="shared" si="34"/>
        <v>579363.0757</v>
      </c>
      <c r="G32" s="77">
        <f t="shared" si="35"/>
        <v>162263.8911</v>
      </c>
      <c r="H32" s="77">
        <f t="shared" si="36"/>
        <v>9455.236732</v>
      </c>
      <c r="I32" s="77">
        <f t="shared" si="37"/>
        <v>751082.2035</v>
      </c>
      <c r="K32" s="62">
        <v>2014.0</v>
      </c>
      <c r="L32" s="77">
        <v>184838.0</v>
      </c>
      <c r="M32" s="77">
        <v>54511.0</v>
      </c>
      <c r="N32" s="77">
        <v>3142.0</v>
      </c>
      <c r="P32" s="62">
        <v>2014.0</v>
      </c>
      <c r="Q32" s="77">
        <v>207576.17801375999</v>
      </c>
      <c r="R32" s="77">
        <v>135128.36796587697</v>
      </c>
      <c r="S32" s="77">
        <v>6327.575832585</v>
      </c>
      <c r="T32" s="2"/>
      <c r="BJ32" s="2"/>
    </row>
    <row r="33" ht="15.75" customHeight="1">
      <c r="A33" s="75">
        <v>2015.0</v>
      </c>
      <c r="B33" s="80">
        <f t="shared" ref="B33:D33" si="39">L33+Q33</f>
        <v>393577.5356</v>
      </c>
      <c r="C33" s="80">
        <f t="shared" si="39"/>
        <v>114974.1385</v>
      </c>
      <c r="D33" s="80">
        <f t="shared" si="39"/>
        <v>3646.59957</v>
      </c>
      <c r="E33" s="80">
        <f t="shared" si="3"/>
        <v>512198.2737</v>
      </c>
      <c r="F33" s="77">
        <f t="shared" si="34"/>
        <v>579363.0757</v>
      </c>
      <c r="G33" s="77">
        <f t="shared" si="35"/>
        <v>162263.8911</v>
      </c>
      <c r="H33" s="77">
        <f t="shared" si="36"/>
        <v>9455.236732</v>
      </c>
      <c r="I33" s="77">
        <f t="shared" si="37"/>
        <v>751082.2035</v>
      </c>
      <c r="J33" s="2"/>
      <c r="K33" s="62">
        <v>2015.0</v>
      </c>
      <c r="L33" s="77">
        <v>125459.0</v>
      </c>
      <c r="M33" s="77">
        <v>62529.0</v>
      </c>
      <c r="N33" s="77">
        <v>2919.0</v>
      </c>
      <c r="P33" s="62">
        <v>2015.0</v>
      </c>
      <c r="Q33" s="77">
        <v>268118.5356482319</v>
      </c>
      <c r="R33" s="77">
        <v>52445.138526539005</v>
      </c>
      <c r="S33" s="77">
        <v>727.5995702</v>
      </c>
      <c r="T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row>
    <row r="34" ht="15.75" customHeight="1">
      <c r="A34" s="75">
        <v>2016.0</v>
      </c>
      <c r="B34" s="80">
        <f t="shared" ref="B34:D34" si="40">L34+Q34</f>
        <v>596734.0214</v>
      </c>
      <c r="C34" s="80">
        <f t="shared" si="40"/>
        <v>108061.4606</v>
      </c>
      <c r="D34" s="80">
        <f t="shared" si="40"/>
        <v>11689.49392</v>
      </c>
      <c r="E34" s="80">
        <f t="shared" si="3"/>
        <v>716484.976</v>
      </c>
      <c r="F34" s="77">
        <f t="shared" si="34"/>
        <v>579363.0757</v>
      </c>
      <c r="G34" s="77">
        <f t="shared" si="35"/>
        <v>162263.8911</v>
      </c>
      <c r="H34" s="77">
        <f t="shared" si="36"/>
        <v>9455.236732</v>
      </c>
      <c r="I34" s="77">
        <f t="shared" si="37"/>
        <v>751082.2035</v>
      </c>
      <c r="J34" s="2"/>
      <c r="K34" s="62">
        <v>2016.0</v>
      </c>
      <c r="L34" s="77">
        <v>142689.0</v>
      </c>
      <c r="M34" s="77">
        <v>52390.0</v>
      </c>
      <c r="N34" s="77">
        <v>10792.0</v>
      </c>
      <c r="P34" s="62">
        <v>2016.0</v>
      </c>
      <c r="Q34" s="77">
        <v>454045.0214424979</v>
      </c>
      <c r="R34" s="77">
        <v>55671.46063827</v>
      </c>
      <c r="S34" s="77">
        <v>897.4939206300002</v>
      </c>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row>
    <row r="35" ht="15.75" customHeight="1">
      <c r="A35" s="75">
        <v>2017.0</v>
      </c>
      <c r="B35" s="80">
        <f t="shared" ref="B35:D35" si="41">L35+Q35</f>
        <v>473988.9767</v>
      </c>
      <c r="C35" s="80">
        <f t="shared" si="41"/>
        <v>139846.5359</v>
      </c>
      <c r="D35" s="80">
        <f t="shared" si="41"/>
        <v>21729.01615</v>
      </c>
      <c r="E35" s="80">
        <f t="shared" si="3"/>
        <v>635564.5288</v>
      </c>
      <c r="F35" s="77">
        <f t="shared" si="34"/>
        <v>579363.0757</v>
      </c>
      <c r="G35" s="77">
        <f t="shared" si="35"/>
        <v>162263.8911</v>
      </c>
      <c r="H35" s="77">
        <f t="shared" si="36"/>
        <v>9455.236732</v>
      </c>
      <c r="I35" s="77">
        <f t="shared" si="37"/>
        <v>751082.2035</v>
      </c>
      <c r="J35" s="2"/>
      <c r="K35" s="62">
        <v>2017.0</v>
      </c>
      <c r="L35" s="77">
        <v>138555.0</v>
      </c>
      <c r="M35" s="77">
        <v>28447.0</v>
      </c>
      <c r="N35" s="77">
        <v>21485.0</v>
      </c>
      <c r="P35" s="62">
        <v>2017.0</v>
      </c>
      <c r="Q35" s="77">
        <v>335433.97671125</v>
      </c>
      <c r="R35" s="77">
        <v>111399.53593674499</v>
      </c>
      <c r="S35" s="77">
        <v>244.01615099999998</v>
      </c>
      <c r="X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row>
    <row r="36" ht="15.75" customHeight="1">
      <c r="A36" s="75">
        <v>2018.0</v>
      </c>
      <c r="B36" s="80">
        <f t="shared" ref="B36:D36" si="42">L36+Q36</f>
        <v>902606.742</v>
      </c>
      <c r="C36" s="80">
        <f t="shared" si="42"/>
        <v>87667.07766</v>
      </c>
      <c r="D36" s="80">
        <f t="shared" si="42"/>
        <v>6104.378887</v>
      </c>
      <c r="E36" s="80">
        <f t="shared" si="3"/>
        <v>996378.1986</v>
      </c>
      <c r="F36" s="77">
        <f t="shared" si="34"/>
        <v>579363.0757</v>
      </c>
      <c r="G36" s="77">
        <f t="shared" si="35"/>
        <v>162263.8911</v>
      </c>
      <c r="H36" s="77">
        <f t="shared" si="36"/>
        <v>9455.236732</v>
      </c>
      <c r="I36" s="77">
        <f t="shared" si="37"/>
        <v>751082.2035</v>
      </c>
      <c r="J36" s="2"/>
      <c r="K36" s="62">
        <v>2018.0</v>
      </c>
      <c r="L36" s="77">
        <v>172027.0</v>
      </c>
      <c r="M36" s="77">
        <v>21612.0</v>
      </c>
      <c r="N36" s="77">
        <v>1295.0</v>
      </c>
      <c r="O36" s="2"/>
      <c r="P36" s="62">
        <v>2018.0</v>
      </c>
      <c r="Q36" s="77">
        <v>730579.74204825</v>
      </c>
      <c r="R36" s="77">
        <v>66055.077657585</v>
      </c>
      <c r="S36" s="77">
        <v>4809.37888737</v>
      </c>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J36" s="2"/>
    </row>
    <row r="37" ht="15.75" customHeight="1">
      <c r="A37" s="62">
        <v>2019.0</v>
      </c>
      <c r="B37" s="77"/>
      <c r="C37" s="77"/>
      <c r="D37" s="77"/>
      <c r="E37" s="77"/>
      <c r="F37" s="77"/>
      <c r="G37" s="77"/>
      <c r="H37" s="77"/>
      <c r="I37" s="77"/>
      <c r="J37" s="2"/>
      <c r="K37" s="62"/>
      <c r="L37" s="77"/>
      <c r="M37" s="77"/>
      <c r="N37" s="77"/>
      <c r="X37" s="2"/>
      <c r="BJ37" s="2"/>
    </row>
    <row r="38" ht="15.75" customHeight="1">
      <c r="A38" s="62" t="s">
        <v>310</v>
      </c>
      <c r="B38" s="77">
        <f t="shared" ref="B38:D38" si="43">AVERAGE(B17:B25)</f>
        <v>300243.319</v>
      </c>
      <c r="C38" s="77">
        <f t="shared" si="43"/>
        <v>156178.3479</v>
      </c>
      <c r="D38" s="77">
        <f t="shared" si="43"/>
        <v>9156.757443</v>
      </c>
      <c r="E38" s="77"/>
      <c r="F38" s="77"/>
      <c r="G38" s="77"/>
      <c r="H38" s="77"/>
      <c r="I38" s="77"/>
      <c r="J38" s="2"/>
      <c r="K38" s="62"/>
      <c r="L38" s="77"/>
      <c r="M38" s="77"/>
      <c r="N38" s="77"/>
      <c r="S38" s="2"/>
      <c r="T38" s="77"/>
      <c r="X38" s="2"/>
      <c r="BQ38" s="2"/>
    </row>
    <row r="39" ht="15.75" customHeight="1">
      <c r="A39" s="62" t="s">
        <v>346</v>
      </c>
      <c r="B39" s="77">
        <f t="shared" ref="B39:D39" si="44">AVERAGE(B30:B36)</f>
        <v>492593.7288</v>
      </c>
      <c r="C39" s="77">
        <f t="shared" si="44"/>
        <v>150145.5991</v>
      </c>
      <c r="D39" s="77">
        <f t="shared" si="44"/>
        <v>10677.81971</v>
      </c>
      <c r="E39" s="77"/>
      <c r="F39" s="77"/>
      <c r="G39" s="77"/>
      <c r="H39" s="77"/>
      <c r="I39" s="77"/>
      <c r="J39" s="2"/>
      <c r="K39" s="62"/>
      <c r="L39" s="77"/>
      <c r="M39" s="77"/>
      <c r="N39" s="77"/>
      <c r="T39" s="2"/>
      <c r="AE39" s="2"/>
      <c r="BQ39" s="2"/>
    </row>
    <row r="40" ht="15.75" customHeight="1">
      <c r="A40" s="62" t="s">
        <v>347</v>
      </c>
      <c r="B40" s="81">
        <f t="shared" ref="B40:D40" si="45">B39/B38</f>
        <v>1.640648426</v>
      </c>
      <c r="C40" s="81">
        <f t="shared" si="45"/>
        <v>0.9613726939</v>
      </c>
      <c r="D40" s="81">
        <f t="shared" si="45"/>
        <v>1.166113635</v>
      </c>
      <c r="E40" s="77"/>
      <c r="F40" s="77"/>
      <c r="G40" s="77"/>
      <c r="H40" s="77"/>
      <c r="I40" s="77"/>
      <c r="J40" s="2"/>
      <c r="K40" s="62"/>
      <c r="L40" s="77"/>
      <c r="T40" s="2"/>
      <c r="AE40" s="2"/>
      <c r="BN40" s="2"/>
    </row>
    <row r="41" ht="15.75" customHeight="1">
      <c r="E41" s="2"/>
      <c r="F41" s="2"/>
      <c r="G41" s="2"/>
      <c r="H41" s="2"/>
      <c r="Q41" s="2"/>
      <c r="AB41" s="2"/>
      <c r="BN41" s="2"/>
    </row>
    <row r="42" ht="15.75" customHeight="1">
      <c r="E42" s="73" t="s">
        <v>304</v>
      </c>
      <c r="F42" s="74"/>
      <c r="Q42" s="2"/>
      <c r="AB42" s="2"/>
      <c r="BN42" s="2"/>
    </row>
    <row r="43" ht="15.75" customHeight="1">
      <c r="A43" s="62"/>
      <c r="E43" s="102" t="s">
        <v>305</v>
      </c>
      <c r="F43" s="75" t="s">
        <v>165</v>
      </c>
      <c r="G43" s="62"/>
      <c r="Q43" s="2"/>
      <c r="AB43" s="2"/>
      <c r="BN43" s="2"/>
    </row>
    <row r="44" ht="15.75" customHeight="1">
      <c r="A44" s="76"/>
      <c r="E44" s="24" t="s">
        <v>349</v>
      </c>
      <c r="F44" s="24" t="s">
        <v>308</v>
      </c>
      <c r="G44" s="76"/>
      <c r="Q44" s="2"/>
      <c r="AB44" s="2"/>
      <c r="BN44" s="2"/>
    </row>
    <row r="45" ht="15.75" customHeight="1">
      <c r="A45" s="76"/>
      <c r="E45" s="24" t="s">
        <v>350</v>
      </c>
      <c r="F45" s="24">
        <f>VLOOKUP(F44,'ORCS Categories'!$A$5:$C$9,2,FALSE)</f>
        <v>1.5</v>
      </c>
      <c r="G45" s="76"/>
      <c r="Q45" s="2"/>
      <c r="AB45" s="2"/>
      <c r="BG45" s="2"/>
      <c r="BH45" s="2"/>
      <c r="BI45" s="2"/>
      <c r="BJ45" s="2"/>
      <c r="BK45" s="2"/>
      <c r="BL45" s="2"/>
      <c r="BM45" s="2"/>
      <c r="BN45" s="2"/>
      <c r="BO45" s="2"/>
      <c r="BP45" s="2"/>
      <c r="BQ45" s="2"/>
      <c r="BR45" s="2"/>
      <c r="BS45" s="2"/>
      <c r="BT45" s="2"/>
    </row>
    <row r="46" ht="15.75" customHeight="1">
      <c r="A46" s="76"/>
      <c r="E46" s="24" t="s">
        <v>351</v>
      </c>
      <c r="F46" s="24" t="s">
        <v>312</v>
      </c>
      <c r="G46" s="76"/>
      <c r="Q46" s="2"/>
      <c r="AB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N46" s="2"/>
    </row>
    <row r="47" ht="15.75" customHeight="1">
      <c r="A47" s="76"/>
      <c r="B47" s="2"/>
      <c r="C47" s="2"/>
      <c r="D47" s="2"/>
      <c r="E47" s="24" t="s">
        <v>352</v>
      </c>
      <c r="F47" s="24">
        <f>VLOOKUP(F48,B17:$K$25,10,FALSE)</f>
        <v>2007</v>
      </c>
      <c r="G47" s="76"/>
      <c r="Q47" s="2"/>
      <c r="AB47" s="2"/>
      <c r="BN47" s="2"/>
    </row>
    <row r="48" ht="15.75" customHeight="1">
      <c r="A48" s="76"/>
      <c r="E48" s="24" t="s">
        <v>353</v>
      </c>
      <c r="F48" s="80">
        <f>MAX(B17:B25)</f>
        <v>482802.5631</v>
      </c>
      <c r="G48" s="76"/>
      <c r="Q48" s="2"/>
      <c r="AB48" s="2"/>
      <c r="BN48" s="2"/>
    </row>
    <row r="49" ht="15.75" customHeight="1">
      <c r="A49" s="76"/>
      <c r="E49" s="24" t="s">
        <v>317</v>
      </c>
      <c r="F49" s="24">
        <f>VLOOKUP(F44,'ORCS Categories'!$A$5:$C$9,3,FALSE)</f>
        <v>0.8</v>
      </c>
      <c r="G49" s="76"/>
      <c r="Q49" s="2"/>
      <c r="AB49" s="2"/>
      <c r="BN49" s="2"/>
    </row>
    <row r="50" ht="15.75" customHeight="1">
      <c r="A50" s="2"/>
      <c r="B50" s="2"/>
      <c r="C50" s="2"/>
      <c r="D50" s="2"/>
      <c r="E50" s="24" t="s">
        <v>318</v>
      </c>
      <c r="F50" s="80">
        <f>F48*F45*F49</f>
        <v>579363.0757</v>
      </c>
      <c r="G50" s="2"/>
      <c r="Q50" s="2"/>
      <c r="AB50" s="2"/>
    </row>
    <row r="51" ht="15.75" customHeight="1">
      <c r="E51" s="2"/>
      <c r="X51" s="2"/>
      <c r="AI51" s="2"/>
    </row>
    <row r="52" ht="15.75" customHeight="1">
      <c r="E52" s="2"/>
      <c r="X52" s="2"/>
      <c r="AI52" s="2"/>
    </row>
    <row r="53" ht="15.75" customHeight="1">
      <c r="E53" s="2"/>
      <c r="X53" s="2"/>
      <c r="AI53" s="2"/>
    </row>
    <row r="54" ht="15.75" customHeight="1">
      <c r="E54" s="2"/>
      <c r="X54" s="2"/>
      <c r="AI54" s="2"/>
    </row>
    <row r="55" ht="15.75" customHeight="1">
      <c r="E55" s="2"/>
      <c r="X55" s="2"/>
      <c r="AI55" s="2"/>
    </row>
    <row r="56" ht="15.75" customHeight="1">
      <c r="E56" s="2"/>
      <c r="X56" s="2"/>
      <c r="AI56" s="2"/>
    </row>
    <row r="57" ht="15.75" customHeight="1">
      <c r="E57" s="2"/>
      <c r="X57" s="2"/>
      <c r="AI57" s="2"/>
    </row>
    <row r="58" ht="15.75" customHeight="1">
      <c r="E58" s="2"/>
      <c r="X58" s="2"/>
      <c r="AI58" s="2"/>
    </row>
    <row r="59" ht="15.75" customHeight="1">
      <c r="E59" s="2"/>
      <c r="X59" s="2"/>
      <c r="AI59" s="2"/>
    </row>
    <row r="60" ht="15.75" customHeight="1">
      <c r="E60" s="2"/>
      <c r="X60" s="2"/>
      <c r="AI60" s="2"/>
    </row>
    <row r="61" ht="15.75" customHeight="1">
      <c r="E61" s="2"/>
      <c r="X61" s="2"/>
      <c r="AI61" s="2"/>
    </row>
    <row r="62" ht="15.75" customHeight="1">
      <c r="E62" s="2"/>
      <c r="X62" s="2"/>
      <c r="AI62" s="2"/>
    </row>
    <row r="63" ht="15.75" customHeight="1">
      <c r="E63" s="2"/>
      <c r="X63" s="2"/>
      <c r="AI63" s="2"/>
    </row>
    <row r="64" ht="15.75" customHeight="1">
      <c r="E64" s="2"/>
      <c r="X64" s="2"/>
      <c r="AI64" s="2"/>
    </row>
    <row r="65" ht="15.75" customHeight="1">
      <c r="E65" s="2"/>
      <c r="R65" s="2"/>
      <c r="S65" s="2"/>
      <c r="X65" s="2"/>
      <c r="AI65" s="2"/>
    </row>
    <row r="66" ht="15.75" customHeight="1">
      <c r="E66" s="2"/>
      <c r="Q66" s="59"/>
      <c r="X66" s="2"/>
      <c r="AI66" s="2"/>
    </row>
    <row r="67" ht="15.75" customHeight="1">
      <c r="E67" s="2"/>
      <c r="P67" s="59"/>
    </row>
    <row r="68" ht="15.75" customHeight="1">
      <c r="E68" s="2"/>
      <c r="P68" s="59"/>
    </row>
    <row r="69" ht="15.75" customHeight="1">
      <c r="E69" s="2"/>
      <c r="L69" s="2"/>
      <c r="M69" s="2"/>
      <c r="N69" s="2"/>
      <c r="P69" s="59"/>
    </row>
    <row r="70" ht="15.75" customHeight="1">
      <c r="E70" s="2"/>
      <c r="L70" s="2"/>
      <c r="M70" s="2"/>
      <c r="N70" s="2"/>
      <c r="P70" s="59"/>
    </row>
    <row r="71" ht="15.75" customHeight="1">
      <c r="E71" s="2"/>
      <c r="L71" s="2"/>
      <c r="M71" s="2"/>
      <c r="N71" s="2"/>
      <c r="P71" s="59"/>
    </row>
    <row r="72" ht="15.75" customHeight="1">
      <c r="E72" s="2"/>
      <c r="L72" s="2"/>
      <c r="M72" s="2"/>
      <c r="N72" s="2"/>
      <c r="P72" s="59"/>
    </row>
    <row r="73" ht="15.75" customHeight="1">
      <c r="E73" s="2"/>
      <c r="L73" s="2"/>
      <c r="M73" s="2"/>
      <c r="N73" s="2"/>
      <c r="P73" s="59"/>
    </row>
    <row r="74" ht="15.75" customHeight="1">
      <c r="E74" s="2"/>
      <c r="L74" s="2"/>
      <c r="M74" s="2"/>
      <c r="N74" s="2"/>
      <c r="P74" s="59"/>
    </row>
    <row r="75" ht="15.75" customHeight="1">
      <c r="E75" s="2"/>
      <c r="L75" s="2"/>
      <c r="M75" s="2"/>
      <c r="N75" s="2"/>
      <c r="P75" s="59"/>
    </row>
    <row r="76" ht="15.75" customHeight="1">
      <c r="E76" s="2"/>
      <c r="L76" s="2"/>
      <c r="M76" s="2"/>
      <c r="N76" s="2"/>
      <c r="P76" s="59"/>
    </row>
    <row r="77" ht="15.75" customHeight="1">
      <c r="E77" s="2"/>
      <c r="P77" s="59"/>
    </row>
    <row r="78" ht="15.75" customHeight="1">
      <c r="E78" s="2"/>
      <c r="P78" s="59"/>
    </row>
    <row r="79" ht="15.75" customHeight="1">
      <c r="E79" s="2"/>
      <c r="P79" s="59"/>
    </row>
    <row r="80" ht="15.75" customHeight="1">
      <c r="E80" s="2"/>
      <c r="P80" s="59"/>
    </row>
    <row r="81" ht="15.75" customHeight="1">
      <c r="E81" s="2"/>
      <c r="P81" s="59"/>
    </row>
    <row r="82" ht="15.75" customHeight="1">
      <c r="E82" s="2"/>
      <c r="P82" s="59"/>
    </row>
    <row r="83" ht="15.75" customHeight="1">
      <c r="E83" s="2"/>
      <c r="P83" s="59"/>
    </row>
    <row r="84" ht="15.75" customHeight="1">
      <c r="E84" s="2"/>
      <c r="P84" s="59"/>
    </row>
    <row r="85" ht="15.75" customHeight="1">
      <c r="E85" s="2"/>
      <c r="P85" s="59"/>
    </row>
    <row r="86" ht="15.75" customHeight="1">
      <c r="E86" s="2"/>
      <c r="P86" s="59"/>
    </row>
    <row r="87" ht="15.75" customHeight="1">
      <c r="B87" s="62" t="s">
        <v>354</v>
      </c>
      <c r="I87" s="77"/>
      <c r="J87" s="77"/>
      <c r="K87" s="77"/>
      <c r="L87" s="76"/>
      <c r="P87" s="59"/>
    </row>
    <row r="88" ht="15.75" customHeight="1">
      <c r="B88" s="62" t="s">
        <v>165</v>
      </c>
      <c r="C88" s="62" t="s">
        <v>172</v>
      </c>
      <c r="D88" s="62" t="s">
        <v>178</v>
      </c>
      <c r="E88" s="62" t="s">
        <v>289</v>
      </c>
      <c r="I88" s="59"/>
      <c r="J88" s="59"/>
      <c r="K88" s="59"/>
      <c r="P88" s="59"/>
    </row>
    <row r="89" ht="15.75" customHeight="1">
      <c r="B89" s="77">
        <f t="shared" ref="B89:D89" si="46">_xlfn.RANK.AVG(B17,B$17:B$25,0)</f>
        <v>5</v>
      </c>
      <c r="C89" s="77">
        <f t="shared" si="46"/>
        <v>6</v>
      </c>
      <c r="D89" s="77">
        <f t="shared" si="46"/>
        <v>2</v>
      </c>
      <c r="E89" s="76">
        <v>1999.0</v>
      </c>
      <c r="I89" s="59"/>
      <c r="J89" s="59"/>
      <c r="K89" s="59"/>
      <c r="P89" s="59"/>
    </row>
    <row r="90" ht="15.75" customHeight="1">
      <c r="B90" s="77">
        <f t="shared" ref="B90:D90" si="47">_xlfn.RANK.AVG(B18,B$17:B$25,0)</f>
        <v>7</v>
      </c>
      <c r="C90" s="77">
        <f t="shared" si="47"/>
        <v>1</v>
      </c>
      <c r="D90" s="77">
        <f t="shared" si="47"/>
        <v>5</v>
      </c>
      <c r="E90" s="76">
        <v>2000.0</v>
      </c>
      <c r="I90" s="59"/>
      <c r="J90" s="59"/>
      <c r="K90" s="59"/>
      <c r="P90" s="59"/>
    </row>
    <row r="91" ht="15.75" customHeight="1">
      <c r="B91" s="77">
        <f t="shared" ref="B91:D91" si="48">_xlfn.RANK.AVG(B19,B$17:B$25,0)</f>
        <v>6</v>
      </c>
      <c r="C91" s="77">
        <f t="shared" si="48"/>
        <v>3</v>
      </c>
      <c r="D91" s="77">
        <f t="shared" si="48"/>
        <v>4</v>
      </c>
      <c r="E91" s="76">
        <v>2001.0</v>
      </c>
      <c r="I91" s="59"/>
      <c r="J91" s="59"/>
      <c r="K91" s="59"/>
      <c r="P91" s="59"/>
    </row>
    <row r="92" ht="15.75" customHeight="1">
      <c r="B92" s="77">
        <f t="shared" ref="B92:D92" si="49">_xlfn.RANK.AVG(B20,B$17:B$25,0)</f>
        <v>8</v>
      </c>
      <c r="C92" s="77">
        <f t="shared" si="49"/>
        <v>9</v>
      </c>
      <c r="D92" s="77">
        <f t="shared" si="49"/>
        <v>6</v>
      </c>
      <c r="E92" s="76">
        <v>2002.0</v>
      </c>
      <c r="I92" s="59"/>
      <c r="J92" s="59"/>
      <c r="K92" s="59"/>
      <c r="P92" s="59"/>
    </row>
    <row r="93" ht="15.75" customHeight="1">
      <c r="B93" s="77">
        <f t="shared" ref="B93:D93" si="50">_xlfn.RANK.AVG(B21,B$17:B$25,0)</f>
        <v>3</v>
      </c>
      <c r="C93" s="77">
        <f t="shared" si="50"/>
        <v>7</v>
      </c>
      <c r="D93" s="77">
        <f t="shared" si="50"/>
        <v>9</v>
      </c>
      <c r="E93" s="76">
        <v>2003.0</v>
      </c>
      <c r="I93" s="59"/>
      <c r="J93" s="59"/>
      <c r="K93" s="59"/>
      <c r="P93" s="59"/>
    </row>
    <row r="94" ht="15.75" customHeight="1">
      <c r="B94" s="77">
        <f t="shared" ref="B94:D94" si="51">_xlfn.RANK.AVG(B22,B$17:B$25,0)</f>
        <v>4</v>
      </c>
      <c r="C94" s="77">
        <f t="shared" si="51"/>
        <v>2</v>
      </c>
      <c r="D94" s="77">
        <f t="shared" si="51"/>
        <v>8</v>
      </c>
      <c r="E94" s="76">
        <v>2004.0</v>
      </c>
      <c r="I94" s="59"/>
      <c r="J94" s="59"/>
      <c r="K94" s="59"/>
    </row>
    <row r="95" ht="15.75" customHeight="1">
      <c r="B95" s="77">
        <f t="shared" ref="B95:D95" si="52">_xlfn.RANK.AVG(B23,B$17:B$25,0)</f>
        <v>9</v>
      </c>
      <c r="C95" s="77">
        <f t="shared" si="52"/>
        <v>8</v>
      </c>
      <c r="D95" s="77">
        <f t="shared" si="52"/>
        <v>3</v>
      </c>
      <c r="E95" s="76">
        <v>2005.0</v>
      </c>
      <c r="I95" s="59"/>
      <c r="J95" s="59"/>
      <c r="K95" s="59"/>
    </row>
    <row r="96" ht="15.75" customHeight="1">
      <c r="B96" s="77">
        <f t="shared" ref="B96:D96" si="53">_xlfn.RANK.AVG(B24,B$17:B$25,0)</f>
        <v>2</v>
      </c>
      <c r="C96" s="77">
        <f t="shared" si="53"/>
        <v>4</v>
      </c>
      <c r="D96" s="77">
        <f t="shared" si="53"/>
        <v>7</v>
      </c>
      <c r="E96" s="76">
        <v>2006.0</v>
      </c>
      <c r="I96" s="59"/>
      <c r="J96" s="59"/>
      <c r="K96" s="59"/>
    </row>
    <row r="97" ht="15.75" customHeight="1">
      <c r="B97" s="77">
        <f t="shared" ref="B97:D97" si="54">_xlfn.RANK.AVG(B25,B$17:B$25,0)</f>
        <v>1</v>
      </c>
      <c r="C97" s="77">
        <f t="shared" si="54"/>
        <v>5</v>
      </c>
      <c r="D97" s="77">
        <f t="shared" si="54"/>
        <v>1</v>
      </c>
      <c r="E97" s="76">
        <v>2007.0</v>
      </c>
    </row>
    <row r="98" ht="15.75" customHeight="1">
      <c r="E98" s="2"/>
    </row>
    <row r="99" ht="15.75" customHeight="1">
      <c r="E99" s="2"/>
    </row>
    <row r="100" ht="15.75" customHeight="1">
      <c r="E100" s="2"/>
    </row>
    <row r="101" ht="15.75" customHeight="1">
      <c r="E101" s="2"/>
    </row>
    <row r="102" ht="15.75" customHeight="1">
      <c r="E102" s="2"/>
    </row>
    <row r="103" ht="15.75" customHeight="1">
      <c r="E103" s="2"/>
    </row>
    <row r="104" ht="15.75" customHeight="1">
      <c r="E104" s="2"/>
    </row>
    <row r="105" ht="15.75" customHeight="1">
      <c r="E105" s="2"/>
    </row>
    <row r="106" ht="15.75" customHeight="1">
      <c r="E106" s="2"/>
    </row>
    <row r="107" ht="15.75" customHeight="1">
      <c r="E107" s="2"/>
    </row>
    <row r="108" ht="15.75" customHeight="1">
      <c r="E108" s="2"/>
    </row>
    <row r="109" ht="15.75" customHeight="1">
      <c r="E109" s="2"/>
    </row>
    <row r="110" ht="15.75" customHeight="1">
      <c r="E110" s="2"/>
    </row>
    <row r="111" ht="15.75" customHeight="1">
      <c r="E111" s="2"/>
    </row>
    <row r="112" ht="15.75" customHeight="1">
      <c r="E112" s="2"/>
    </row>
    <row r="113" ht="15.75" customHeight="1">
      <c r="E113" s="2"/>
    </row>
    <row r="114" ht="15.75" customHeight="1">
      <c r="E114" s="2"/>
    </row>
    <row r="115" ht="15.75" customHeight="1">
      <c r="E115" s="2"/>
    </row>
    <row r="116" ht="15.75" customHeight="1">
      <c r="E116" s="2"/>
    </row>
    <row r="117" ht="15.75" customHeight="1">
      <c r="E117" s="2"/>
    </row>
    <row r="118" ht="15.75" customHeight="1">
      <c r="E118" s="2"/>
    </row>
    <row r="119" ht="15.75" customHeight="1">
      <c r="E119" s="2"/>
    </row>
    <row r="120" ht="15.75" customHeight="1">
      <c r="E120" s="2"/>
    </row>
    <row r="121" ht="15.75" customHeight="1">
      <c r="E121" s="2"/>
    </row>
    <row r="122" ht="15.75" customHeight="1">
      <c r="E122" s="2"/>
    </row>
    <row r="123" ht="15.75" customHeight="1">
      <c r="E123" s="2"/>
    </row>
    <row r="124" ht="15.75" customHeight="1">
      <c r="E124" s="2"/>
    </row>
    <row r="125" ht="15.75" customHeight="1">
      <c r="E125" s="2"/>
    </row>
    <row r="126" ht="15.75" customHeight="1">
      <c r="E126" s="2"/>
    </row>
    <row r="127" ht="15.75" customHeight="1">
      <c r="E127" s="2"/>
    </row>
    <row r="128" ht="15.75" customHeight="1">
      <c r="E128" s="2"/>
    </row>
    <row r="129" ht="15.75" customHeight="1">
      <c r="E129" s="2"/>
    </row>
    <row r="130" ht="15.75" customHeight="1">
      <c r="E130" s="2"/>
    </row>
    <row r="131" ht="15.75" customHeight="1">
      <c r="E131" s="2"/>
    </row>
    <row r="132" ht="15.75" customHeight="1">
      <c r="E132" s="2"/>
    </row>
    <row r="133" ht="15.75" customHeight="1">
      <c r="E133" s="2"/>
    </row>
    <row r="134" ht="15.75" customHeight="1">
      <c r="E134" s="2"/>
    </row>
    <row r="135" ht="15.75" customHeight="1">
      <c r="E135" s="2"/>
    </row>
    <row r="136" ht="15.75" customHeight="1">
      <c r="E136" s="2"/>
    </row>
    <row r="137" ht="15.75" customHeight="1">
      <c r="E137" s="2"/>
    </row>
    <row r="138" ht="15.75" customHeight="1">
      <c r="E138" s="2"/>
    </row>
    <row r="139" ht="15.75" customHeight="1">
      <c r="E139" s="2"/>
    </row>
    <row r="140" ht="15.75" customHeight="1">
      <c r="E140" s="2"/>
    </row>
    <row r="141" ht="15.75" customHeight="1">
      <c r="E141" s="2"/>
    </row>
    <row r="142" ht="15.75" customHeight="1">
      <c r="E142" s="2"/>
    </row>
    <row r="143" ht="15.75" customHeight="1">
      <c r="E143" s="2"/>
    </row>
    <row r="144" ht="15.75" customHeight="1">
      <c r="E144" s="2"/>
    </row>
    <row r="145" ht="15.75" customHeight="1">
      <c r="E145" s="2"/>
    </row>
    <row r="146" ht="15.75" customHeight="1">
      <c r="E146" s="2"/>
    </row>
    <row r="147" ht="15.75" customHeight="1">
      <c r="E147" s="2"/>
    </row>
    <row r="148" ht="15.75" customHeight="1">
      <c r="E148" s="2"/>
    </row>
    <row r="149" ht="15.75" customHeight="1">
      <c r="E149" s="2"/>
    </row>
    <row r="150" ht="15.75" customHeight="1">
      <c r="E150" s="2"/>
    </row>
    <row r="151" ht="15.75" customHeight="1">
      <c r="E151" s="2"/>
    </row>
    <row r="152" ht="15.75" customHeight="1">
      <c r="E152" s="2"/>
    </row>
    <row r="153" ht="15.75" customHeight="1">
      <c r="E153" s="2"/>
    </row>
    <row r="154" ht="15.75" customHeight="1">
      <c r="E154" s="2"/>
    </row>
    <row r="155" ht="15.75" customHeight="1">
      <c r="E155" s="2"/>
    </row>
    <row r="156" ht="15.75" customHeight="1">
      <c r="E156" s="2"/>
    </row>
    <row r="157" ht="15.75" customHeight="1">
      <c r="E157" s="2"/>
    </row>
    <row r="158" ht="15.75" customHeight="1">
      <c r="E158" s="2"/>
    </row>
    <row r="159" ht="15.75" customHeight="1">
      <c r="E159" s="2"/>
    </row>
    <row r="160" ht="15.75" customHeight="1">
      <c r="E160" s="2"/>
    </row>
    <row r="161" ht="15.75" customHeight="1">
      <c r="E161" s="2"/>
    </row>
    <row r="162" ht="15.75" customHeight="1">
      <c r="E162" s="2"/>
    </row>
    <row r="163" ht="15.75" customHeight="1">
      <c r="E163" s="2"/>
    </row>
    <row r="164" ht="15.75" customHeight="1">
      <c r="E164" s="2"/>
    </row>
    <row r="165" ht="15.75" customHeight="1">
      <c r="E165" s="2"/>
    </row>
    <row r="166" ht="15.75" customHeight="1">
      <c r="E166" s="2"/>
    </row>
    <row r="167" ht="15.75" customHeight="1">
      <c r="E167" s="2"/>
    </row>
    <row r="168" ht="15.75" customHeight="1">
      <c r="E168" s="2"/>
    </row>
    <row r="169" ht="15.75" customHeight="1">
      <c r="E169" s="2"/>
    </row>
    <row r="170" ht="15.75" customHeight="1">
      <c r="E170" s="2"/>
    </row>
    <row r="171" ht="15.75" customHeight="1">
      <c r="E171" s="2"/>
    </row>
    <row r="172" ht="15.75" customHeight="1">
      <c r="E172" s="2"/>
    </row>
    <row r="173" ht="15.75" customHeight="1">
      <c r="E173" s="2"/>
    </row>
    <row r="174" ht="15.75" customHeight="1">
      <c r="E174" s="2"/>
    </row>
    <row r="175" ht="15.75" customHeight="1">
      <c r="E175" s="2"/>
    </row>
    <row r="176" ht="15.75" customHeight="1">
      <c r="E176" s="2"/>
    </row>
    <row r="177" ht="15.75" customHeight="1">
      <c r="E177" s="2"/>
    </row>
    <row r="178" ht="15.75" customHeight="1">
      <c r="E178" s="2"/>
    </row>
    <row r="179" ht="15.75" customHeight="1">
      <c r="E179" s="2"/>
    </row>
    <row r="180" ht="15.75" customHeight="1">
      <c r="E180" s="2"/>
    </row>
    <row r="181" ht="15.75" customHeight="1">
      <c r="E181" s="2"/>
    </row>
    <row r="182" ht="15.75" customHeight="1">
      <c r="E182" s="2"/>
    </row>
    <row r="183" ht="15.75" customHeight="1">
      <c r="E183" s="2"/>
    </row>
    <row r="184" ht="15.75" customHeight="1">
      <c r="E184" s="2"/>
    </row>
    <row r="185" ht="15.75" customHeight="1">
      <c r="E185" s="2"/>
    </row>
    <row r="186" ht="15.75" customHeight="1">
      <c r="E186" s="2"/>
    </row>
    <row r="187" ht="15.75" customHeight="1">
      <c r="E187" s="2"/>
    </row>
    <row r="188" ht="15.75" customHeight="1">
      <c r="E188" s="2"/>
    </row>
    <row r="189" ht="15.75" customHeight="1">
      <c r="E189" s="2"/>
    </row>
    <row r="190" ht="15.75" customHeight="1">
      <c r="E190" s="2"/>
    </row>
    <row r="191" ht="15.75" customHeight="1">
      <c r="E191" s="2"/>
    </row>
    <row r="192" ht="15.75" customHeight="1">
      <c r="E192" s="2"/>
    </row>
    <row r="193" ht="15.75" customHeight="1">
      <c r="E193" s="2"/>
    </row>
    <row r="194" ht="15.75" customHeight="1">
      <c r="E194" s="2"/>
    </row>
    <row r="195" ht="15.75" customHeight="1">
      <c r="E195" s="2"/>
    </row>
    <row r="196" ht="15.75" customHeight="1">
      <c r="E196" s="2"/>
    </row>
    <row r="197" ht="15.75" customHeight="1">
      <c r="E197" s="2"/>
    </row>
    <row r="198" ht="15.75" customHeight="1">
      <c r="E198" s="2"/>
    </row>
    <row r="199" ht="15.75" customHeight="1">
      <c r="E199" s="2"/>
    </row>
    <row r="200" ht="15.75" customHeight="1">
      <c r="E200" s="2"/>
    </row>
    <row r="201" ht="15.75" customHeight="1">
      <c r="E201" s="2"/>
    </row>
    <row r="202" ht="15.75" customHeight="1">
      <c r="E202" s="2"/>
    </row>
    <row r="203" ht="15.75" customHeight="1">
      <c r="E203" s="2"/>
    </row>
    <row r="204" ht="15.75" customHeight="1">
      <c r="E204" s="2"/>
    </row>
    <row r="205" ht="15.75" customHeight="1">
      <c r="E205" s="2"/>
    </row>
    <row r="206" ht="15.75" customHeight="1">
      <c r="E206" s="2"/>
    </row>
    <row r="207" ht="15.75" customHeight="1">
      <c r="E207" s="2"/>
    </row>
    <row r="208" ht="15.75" customHeight="1">
      <c r="E208" s="2"/>
    </row>
    <row r="209" ht="15.75" customHeight="1">
      <c r="E209" s="2"/>
    </row>
    <row r="210" ht="15.75" customHeight="1">
      <c r="E210" s="2"/>
    </row>
    <row r="211" ht="15.75" customHeight="1">
      <c r="E211" s="2"/>
    </row>
    <row r="212" ht="15.75" customHeight="1">
      <c r="E212" s="2"/>
    </row>
    <row r="213" ht="15.75" customHeight="1">
      <c r="E213" s="2"/>
    </row>
    <row r="214" ht="15.75" customHeight="1">
      <c r="E214" s="2"/>
    </row>
    <row r="215" ht="15.75" customHeight="1">
      <c r="E215" s="2"/>
    </row>
    <row r="216" ht="15.75" customHeight="1">
      <c r="E216" s="2"/>
    </row>
    <row r="217" ht="15.75" customHeight="1">
      <c r="E217" s="2"/>
    </row>
    <row r="218" ht="15.75" customHeight="1">
      <c r="E218" s="2"/>
    </row>
    <row r="219" ht="15.75" customHeight="1">
      <c r="E219" s="2"/>
    </row>
    <row r="220" ht="15.75" customHeight="1">
      <c r="E220" s="2"/>
    </row>
    <row r="221" ht="15.75" customHeight="1">
      <c r="E221" s="2"/>
    </row>
    <row r="222" ht="15.75" customHeight="1">
      <c r="E222" s="2"/>
    </row>
    <row r="223" ht="15.75" customHeight="1">
      <c r="E223" s="2"/>
    </row>
    <row r="224" ht="15.75" customHeight="1">
      <c r="E224" s="2"/>
    </row>
    <row r="225" ht="15.75" customHeight="1">
      <c r="E225" s="2"/>
    </row>
    <row r="226" ht="15.75" customHeight="1">
      <c r="E226" s="2"/>
    </row>
    <row r="227" ht="15.75" customHeight="1">
      <c r="E227" s="2"/>
    </row>
    <row r="228" ht="15.75" customHeight="1">
      <c r="E228" s="2"/>
    </row>
    <row r="229" ht="15.75" customHeight="1">
      <c r="E229" s="2"/>
    </row>
    <row r="230" ht="15.75" customHeight="1">
      <c r="E230" s="2"/>
    </row>
    <row r="231" ht="15.75" customHeight="1">
      <c r="E231" s="2"/>
    </row>
    <row r="232" ht="15.75" customHeight="1">
      <c r="E232" s="2"/>
    </row>
    <row r="233" ht="15.75" customHeight="1">
      <c r="E233" s="2"/>
    </row>
    <row r="234" ht="15.75" customHeight="1">
      <c r="E234" s="2"/>
    </row>
    <row r="235" ht="15.75" customHeight="1">
      <c r="E235" s="2"/>
    </row>
    <row r="236" ht="15.75" customHeight="1">
      <c r="E236" s="2"/>
    </row>
    <row r="237" ht="15.75" customHeight="1">
      <c r="E237" s="2"/>
    </row>
    <row r="238" ht="15.75" customHeight="1">
      <c r="E238" s="2"/>
    </row>
    <row r="239" ht="15.75" customHeight="1">
      <c r="E239" s="2"/>
    </row>
    <row r="240" ht="15.75" customHeight="1">
      <c r="E240" s="2"/>
    </row>
    <row r="241" ht="15.75" customHeight="1">
      <c r="E241" s="2"/>
    </row>
    <row r="242" ht="15.75" customHeight="1">
      <c r="E242" s="2"/>
    </row>
    <row r="243" ht="15.75" customHeight="1">
      <c r="E243" s="2"/>
    </row>
    <row r="244" ht="15.75" customHeight="1">
      <c r="E244" s="2"/>
    </row>
    <row r="245" ht="15.75" customHeight="1">
      <c r="E245" s="2"/>
    </row>
    <row r="246" ht="15.75" customHeight="1">
      <c r="E246" s="2"/>
    </row>
    <row r="247" ht="15.75" customHeight="1">
      <c r="E247" s="2"/>
    </row>
    <row r="248" ht="15.75" customHeight="1">
      <c r="E248" s="2"/>
    </row>
    <row r="249" ht="15.75" customHeight="1">
      <c r="E249" s="2"/>
    </row>
    <row r="250" ht="15.75" customHeight="1">
      <c r="E250" s="2"/>
    </row>
    <row r="251" ht="15.75" customHeight="1">
      <c r="E251" s="2"/>
    </row>
    <row r="252" ht="15.75" customHeight="1">
      <c r="E252" s="2"/>
    </row>
    <row r="253" ht="15.75" customHeight="1">
      <c r="E253" s="2"/>
    </row>
    <row r="254" ht="15.75" customHeight="1">
      <c r="E254" s="2"/>
    </row>
    <row r="255" ht="15.75" customHeight="1">
      <c r="E255" s="2"/>
    </row>
    <row r="256" ht="15.75" customHeight="1">
      <c r="E256" s="2"/>
    </row>
    <row r="257" ht="15.75" customHeight="1">
      <c r="E257" s="2"/>
    </row>
    <row r="258" ht="15.75" customHeight="1">
      <c r="E258" s="2"/>
    </row>
    <row r="259" ht="15.75" customHeight="1">
      <c r="E259" s="2"/>
    </row>
    <row r="260" ht="15.75" customHeight="1">
      <c r="E260" s="2"/>
    </row>
    <row r="261" ht="15.75" customHeight="1">
      <c r="E261" s="2"/>
    </row>
    <row r="262" ht="15.75" customHeight="1">
      <c r="E262" s="2"/>
    </row>
    <row r="263" ht="15.75" customHeight="1">
      <c r="E263" s="2"/>
    </row>
    <row r="264" ht="15.75" customHeight="1">
      <c r="E264" s="2"/>
    </row>
    <row r="265" ht="15.75" customHeight="1">
      <c r="E265" s="2"/>
    </row>
    <row r="266" ht="15.75" customHeight="1">
      <c r="E266" s="2"/>
    </row>
    <row r="267" ht="15.75" customHeight="1">
      <c r="E267" s="2"/>
    </row>
    <row r="268" ht="15.75" customHeight="1">
      <c r="E268" s="2"/>
    </row>
    <row r="269" ht="15.75" customHeight="1">
      <c r="E269" s="2"/>
    </row>
    <row r="270" ht="15.75" customHeight="1">
      <c r="E270" s="2"/>
    </row>
    <row r="271" ht="15.75" customHeight="1">
      <c r="E271" s="2"/>
    </row>
    <row r="272" ht="15.75" customHeight="1">
      <c r="E272" s="2"/>
    </row>
    <row r="273" ht="15.75" customHeight="1">
      <c r="E273" s="2"/>
    </row>
    <row r="274" ht="15.75" customHeight="1">
      <c r="E274" s="2"/>
    </row>
    <row r="275" ht="15.75" customHeight="1">
      <c r="E275" s="2"/>
    </row>
    <row r="276" ht="15.75" customHeight="1">
      <c r="E276" s="2"/>
    </row>
    <row r="277" ht="15.75" customHeight="1">
      <c r="E277" s="2"/>
    </row>
    <row r="278" ht="15.75" customHeight="1">
      <c r="E278" s="2"/>
    </row>
    <row r="279" ht="15.75" customHeight="1">
      <c r="E279" s="2"/>
    </row>
    <row r="280" ht="15.75" customHeight="1">
      <c r="E280" s="2"/>
    </row>
    <row r="281" ht="15.75" customHeight="1">
      <c r="E281" s="2"/>
    </row>
    <row r="282" ht="15.75" customHeight="1">
      <c r="E282" s="2"/>
    </row>
    <row r="283" ht="15.75" customHeight="1">
      <c r="E283" s="2"/>
    </row>
    <row r="284" ht="15.75" customHeight="1">
      <c r="E284" s="2"/>
    </row>
    <row r="285" ht="15.75" customHeight="1">
      <c r="E285" s="2"/>
    </row>
    <row r="286" ht="15.75" customHeight="1">
      <c r="E286" s="2"/>
    </row>
    <row r="287" ht="15.75" customHeight="1">
      <c r="E287" s="2"/>
    </row>
    <row r="288" ht="15.75" customHeight="1">
      <c r="E288" s="2"/>
    </row>
    <row r="289" ht="15.75" customHeight="1">
      <c r="E289" s="2"/>
    </row>
    <row r="290" ht="15.75" customHeight="1">
      <c r="E290" s="2"/>
    </row>
    <row r="291" ht="15.75" customHeight="1">
      <c r="E291" s="2"/>
    </row>
    <row r="292" ht="15.75" customHeight="1">
      <c r="E292" s="2"/>
    </row>
    <row r="293" ht="15.75" customHeight="1">
      <c r="E293" s="2"/>
    </row>
    <row r="294" ht="15.75" customHeight="1">
      <c r="E294" s="2"/>
    </row>
    <row r="295" ht="15.75" customHeight="1">
      <c r="E295" s="2"/>
    </row>
    <row r="296" ht="15.75" customHeight="1">
      <c r="E296" s="2"/>
    </row>
    <row r="297" ht="15.75" customHeight="1">
      <c r="E297" s="2"/>
    </row>
    <row r="298" ht="15.75" customHeight="1">
      <c r="E298" s="2"/>
    </row>
    <row r="299" ht="15.75" customHeight="1">
      <c r="E299" s="2"/>
    </row>
    <row r="300" ht="15.75" customHeight="1">
      <c r="E300" s="2"/>
    </row>
    <row r="301" ht="15.75" customHeight="1">
      <c r="E301" s="2"/>
    </row>
    <row r="302" ht="15.75" customHeight="1">
      <c r="E302" s="2"/>
    </row>
    <row r="303" ht="15.75" customHeight="1">
      <c r="E303" s="2"/>
    </row>
    <row r="304" ht="15.75" customHeight="1">
      <c r="E304" s="2"/>
    </row>
    <row r="305" ht="15.75" customHeight="1">
      <c r="E305" s="2"/>
    </row>
    <row r="306" ht="15.75" customHeight="1">
      <c r="E306" s="2"/>
    </row>
    <row r="307" ht="15.75" customHeight="1">
      <c r="E307" s="2"/>
    </row>
    <row r="308" ht="15.75" customHeight="1">
      <c r="E308" s="2"/>
    </row>
    <row r="309" ht="15.75" customHeight="1">
      <c r="E309" s="2"/>
    </row>
    <row r="310" ht="15.75" customHeight="1">
      <c r="E310" s="2"/>
    </row>
    <row r="311" ht="15.75" customHeight="1">
      <c r="E311" s="2"/>
    </row>
    <row r="312" ht="15.75" customHeight="1">
      <c r="E312" s="2"/>
    </row>
    <row r="313" ht="15.75" customHeight="1">
      <c r="E313" s="2"/>
    </row>
    <row r="314" ht="15.75" customHeight="1">
      <c r="E314" s="2"/>
    </row>
    <row r="315" ht="15.75" customHeight="1">
      <c r="E315" s="2"/>
    </row>
    <row r="316" ht="15.75" customHeight="1">
      <c r="E316" s="2"/>
    </row>
    <row r="317" ht="15.75" customHeight="1">
      <c r="E317" s="2"/>
    </row>
    <row r="318" ht="15.75" customHeight="1">
      <c r="E318" s="2"/>
    </row>
    <row r="319" ht="15.75" customHeight="1">
      <c r="E319" s="2"/>
    </row>
    <row r="320" ht="15.75" customHeight="1">
      <c r="E320" s="2"/>
    </row>
    <row r="321" ht="15.75" customHeight="1">
      <c r="E321" s="2"/>
    </row>
    <row r="322" ht="15.75" customHeight="1">
      <c r="E322" s="2"/>
    </row>
    <row r="323" ht="15.75" customHeight="1">
      <c r="E323" s="2"/>
    </row>
    <row r="324" ht="15.75" customHeight="1">
      <c r="E324" s="2"/>
    </row>
    <row r="325" ht="15.75" customHeight="1">
      <c r="E325" s="2"/>
    </row>
    <row r="326" ht="15.75" customHeight="1">
      <c r="E326" s="2"/>
    </row>
    <row r="327" ht="15.75" customHeight="1">
      <c r="E327" s="2"/>
    </row>
    <row r="328" ht="15.75" customHeight="1">
      <c r="E328" s="2"/>
    </row>
    <row r="329" ht="15.75" customHeight="1">
      <c r="E329" s="2"/>
    </row>
    <row r="330" ht="15.75" customHeight="1">
      <c r="E330" s="2"/>
    </row>
    <row r="331" ht="15.75" customHeight="1">
      <c r="E331" s="2"/>
    </row>
    <row r="332" ht="15.75" customHeight="1">
      <c r="E332" s="2"/>
    </row>
    <row r="333" ht="15.75" customHeight="1">
      <c r="E333" s="2"/>
    </row>
    <row r="334" ht="15.75" customHeight="1">
      <c r="E334" s="2"/>
    </row>
    <row r="335" ht="15.75" customHeight="1">
      <c r="E335" s="2"/>
    </row>
    <row r="336" ht="15.75" customHeight="1">
      <c r="E336" s="2"/>
    </row>
    <row r="337" ht="15.75" customHeight="1">
      <c r="E337" s="2"/>
    </row>
    <row r="338" ht="15.75" customHeight="1">
      <c r="E338" s="2"/>
    </row>
    <row r="339" ht="15.75" customHeight="1">
      <c r="E339" s="2"/>
    </row>
    <row r="340" ht="15.75" customHeight="1">
      <c r="E340" s="2"/>
    </row>
    <row r="341" ht="15.75" customHeight="1">
      <c r="E341" s="2"/>
    </row>
    <row r="342" ht="15.75" customHeight="1">
      <c r="E342" s="2"/>
    </row>
    <row r="343" ht="15.75" customHeight="1">
      <c r="E343" s="2"/>
    </row>
    <row r="344" ht="15.75" customHeight="1">
      <c r="E344" s="2"/>
    </row>
    <row r="345" ht="15.75" customHeight="1">
      <c r="E345" s="2"/>
    </row>
    <row r="346" ht="15.75" customHeight="1">
      <c r="E346" s="2"/>
    </row>
    <row r="347" ht="15.75" customHeight="1">
      <c r="E347" s="2"/>
    </row>
    <row r="348" ht="15.75" customHeight="1">
      <c r="E348" s="2"/>
    </row>
    <row r="349" ht="15.75" customHeight="1">
      <c r="E349" s="2"/>
    </row>
    <row r="350" ht="15.75" customHeight="1">
      <c r="E350" s="2"/>
    </row>
    <row r="351" ht="15.75" customHeight="1">
      <c r="E351" s="2"/>
    </row>
    <row r="352" ht="15.75" customHeight="1">
      <c r="E352" s="2"/>
    </row>
    <row r="353" ht="15.75" customHeight="1">
      <c r="E353" s="2"/>
    </row>
    <row r="354" ht="15.75" customHeight="1">
      <c r="E354" s="2"/>
    </row>
    <row r="355" ht="15.75" customHeight="1">
      <c r="E355" s="2"/>
    </row>
    <row r="356" ht="15.75" customHeight="1">
      <c r="E356" s="2"/>
    </row>
    <row r="357" ht="15.75" customHeight="1">
      <c r="E357" s="2"/>
    </row>
    <row r="358" ht="15.75" customHeight="1">
      <c r="E358" s="2"/>
    </row>
    <row r="359" ht="15.75" customHeight="1">
      <c r="E359" s="2"/>
    </row>
    <row r="360" ht="15.75" customHeight="1">
      <c r="E360" s="2"/>
    </row>
    <row r="361" ht="15.75" customHeight="1">
      <c r="E361" s="2"/>
    </row>
    <row r="362" ht="15.75" customHeight="1">
      <c r="E362" s="2"/>
    </row>
    <row r="363" ht="15.75" customHeight="1">
      <c r="E363" s="2"/>
    </row>
    <row r="364" ht="15.75" customHeight="1">
      <c r="E364" s="2"/>
    </row>
    <row r="365" ht="15.75" customHeight="1">
      <c r="E365" s="2"/>
    </row>
    <row r="366" ht="15.75" customHeight="1">
      <c r="E366" s="2"/>
    </row>
    <row r="367" ht="15.75" customHeight="1">
      <c r="E367" s="2"/>
    </row>
    <row r="368" ht="15.75" customHeight="1">
      <c r="E368" s="2"/>
    </row>
    <row r="369" ht="15.75" customHeight="1">
      <c r="E369" s="2"/>
    </row>
    <row r="370" ht="15.75" customHeight="1">
      <c r="E370" s="2"/>
    </row>
    <row r="371" ht="15.75" customHeight="1">
      <c r="E371" s="2"/>
    </row>
    <row r="372" ht="15.75" customHeight="1">
      <c r="E372" s="2"/>
    </row>
    <row r="373" ht="15.75" customHeight="1">
      <c r="E373" s="2"/>
    </row>
    <row r="374" ht="15.75" customHeight="1">
      <c r="E374" s="2"/>
    </row>
    <row r="375" ht="15.75" customHeight="1">
      <c r="E375" s="2"/>
    </row>
    <row r="376" ht="15.75" customHeight="1">
      <c r="E376" s="2"/>
    </row>
    <row r="377" ht="15.75" customHeight="1">
      <c r="E377" s="2"/>
    </row>
    <row r="378" ht="15.75" customHeight="1">
      <c r="E378" s="2"/>
    </row>
    <row r="379" ht="15.75" customHeight="1">
      <c r="E379" s="2"/>
    </row>
    <row r="380" ht="15.75" customHeight="1">
      <c r="E380" s="2"/>
    </row>
    <row r="381" ht="15.75" customHeight="1">
      <c r="E381" s="2"/>
    </row>
    <row r="382" ht="15.75" customHeight="1">
      <c r="E382" s="2"/>
    </row>
    <row r="383" ht="15.75" customHeight="1">
      <c r="E383" s="2"/>
    </row>
    <row r="384" ht="15.75" customHeight="1">
      <c r="E384" s="2"/>
    </row>
    <row r="385" ht="15.75" customHeight="1">
      <c r="E385" s="2"/>
    </row>
    <row r="386" ht="15.75" customHeight="1">
      <c r="E386" s="2"/>
    </row>
    <row r="387" ht="15.75" customHeight="1">
      <c r="E387" s="2"/>
    </row>
    <row r="388" ht="15.75" customHeight="1">
      <c r="E388" s="2"/>
    </row>
    <row r="389" ht="15.75" customHeight="1">
      <c r="E389" s="2"/>
    </row>
    <row r="390" ht="15.75" customHeight="1">
      <c r="E390" s="2"/>
    </row>
    <row r="391" ht="15.75" customHeight="1">
      <c r="E391" s="2"/>
    </row>
    <row r="392" ht="15.75" customHeight="1">
      <c r="E392" s="2"/>
    </row>
    <row r="393" ht="15.75" customHeight="1">
      <c r="E393" s="2"/>
    </row>
    <row r="394" ht="15.75" customHeight="1">
      <c r="E394" s="2"/>
    </row>
    <row r="395" ht="15.75" customHeight="1">
      <c r="E395" s="2"/>
    </row>
    <row r="396" ht="15.75" customHeight="1">
      <c r="E396" s="2"/>
    </row>
    <row r="397" ht="15.75" customHeight="1">
      <c r="E397" s="2"/>
    </row>
    <row r="398" ht="15.75" customHeight="1">
      <c r="E398" s="2"/>
    </row>
    <row r="399" ht="15.75" customHeight="1">
      <c r="E399" s="2"/>
    </row>
    <row r="400" ht="15.75" customHeight="1">
      <c r="E400" s="2"/>
    </row>
    <row r="401" ht="15.75" customHeight="1">
      <c r="E401" s="2"/>
    </row>
    <row r="402" ht="15.75" customHeight="1">
      <c r="E402" s="2"/>
    </row>
    <row r="403" ht="15.75" customHeight="1">
      <c r="E403" s="2"/>
    </row>
    <row r="404" ht="15.75" customHeight="1">
      <c r="E404" s="2"/>
    </row>
    <row r="405" ht="15.75" customHeight="1">
      <c r="E405" s="2"/>
    </row>
    <row r="406" ht="15.75" customHeight="1">
      <c r="E406" s="2"/>
    </row>
    <row r="407" ht="15.75" customHeight="1">
      <c r="E407" s="2"/>
    </row>
    <row r="408" ht="15.75" customHeight="1">
      <c r="E408" s="2"/>
    </row>
    <row r="409" ht="15.75" customHeight="1">
      <c r="E409" s="2"/>
    </row>
    <row r="410" ht="15.75" customHeight="1">
      <c r="E410" s="2"/>
    </row>
    <row r="411" ht="15.75" customHeight="1">
      <c r="E411" s="2"/>
    </row>
    <row r="412" ht="15.75" customHeight="1">
      <c r="E412" s="2"/>
    </row>
    <row r="413" ht="15.75" customHeight="1">
      <c r="E413" s="2"/>
    </row>
    <row r="414" ht="15.75" customHeight="1">
      <c r="E414" s="2"/>
    </row>
    <row r="415" ht="15.75" customHeight="1">
      <c r="E415" s="2"/>
    </row>
    <row r="416" ht="15.75" customHeight="1">
      <c r="E416" s="2"/>
    </row>
    <row r="417" ht="15.75" customHeight="1">
      <c r="E417" s="2"/>
    </row>
    <row r="418" ht="15.75" customHeight="1">
      <c r="E418" s="2"/>
    </row>
    <row r="419" ht="15.75" customHeight="1">
      <c r="E419" s="2"/>
    </row>
    <row r="420" ht="15.75" customHeight="1">
      <c r="E420" s="2"/>
    </row>
    <row r="421" ht="15.75" customHeight="1">
      <c r="E421" s="2"/>
    </row>
    <row r="422" ht="15.75" customHeight="1">
      <c r="E422" s="2"/>
    </row>
    <row r="423" ht="15.75" customHeight="1">
      <c r="E423" s="2"/>
    </row>
    <row r="424" ht="15.75" customHeight="1">
      <c r="E424" s="2"/>
    </row>
    <row r="425" ht="15.75" customHeight="1">
      <c r="E425" s="2"/>
    </row>
    <row r="426" ht="15.75" customHeight="1">
      <c r="E426" s="2"/>
    </row>
    <row r="427" ht="15.75" customHeight="1">
      <c r="E427" s="2"/>
    </row>
    <row r="428" ht="15.75" customHeight="1">
      <c r="E428" s="2"/>
    </row>
    <row r="429" ht="15.75" customHeight="1">
      <c r="E429" s="2"/>
    </row>
    <row r="430" ht="15.75" customHeight="1">
      <c r="E430" s="2"/>
    </row>
    <row r="431" ht="15.75" customHeight="1">
      <c r="E431" s="2"/>
    </row>
    <row r="432" ht="15.75" customHeight="1">
      <c r="E432" s="2"/>
    </row>
    <row r="433" ht="15.75" customHeight="1">
      <c r="E433" s="2"/>
    </row>
    <row r="434" ht="15.75" customHeight="1">
      <c r="E434" s="2"/>
    </row>
    <row r="435" ht="15.75" customHeight="1">
      <c r="E435" s="2"/>
    </row>
    <row r="436" ht="15.75" customHeight="1">
      <c r="E436" s="2"/>
    </row>
    <row r="437" ht="15.75" customHeight="1">
      <c r="E437" s="2"/>
    </row>
    <row r="438" ht="15.75" customHeight="1">
      <c r="E438" s="2"/>
    </row>
    <row r="439" ht="15.75" customHeight="1">
      <c r="E439" s="2"/>
    </row>
    <row r="440" ht="15.75" customHeight="1">
      <c r="E440" s="2"/>
    </row>
    <row r="441" ht="15.75" customHeight="1">
      <c r="E441" s="2"/>
    </row>
    <row r="442" ht="15.75" customHeight="1">
      <c r="E442" s="2"/>
    </row>
    <row r="443" ht="15.75" customHeight="1">
      <c r="E443" s="2"/>
    </row>
    <row r="444" ht="15.75" customHeight="1">
      <c r="E444" s="2"/>
    </row>
    <row r="445" ht="15.75" customHeight="1">
      <c r="E445" s="2"/>
    </row>
    <row r="446" ht="15.75" customHeight="1">
      <c r="E446" s="2"/>
    </row>
    <row r="447" ht="15.75" customHeight="1">
      <c r="E447" s="2"/>
    </row>
    <row r="448" ht="15.75" customHeight="1">
      <c r="E448" s="2"/>
    </row>
    <row r="449" ht="15.75" customHeight="1">
      <c r="E449" s="2"/>
    </row>
    <row r="450" ht="15.75" customHeight="1">
      <c r="E450" s="2"/>
    </row>
    <row r="451" ht="15.75" customHeight="1">
      <c r="E451" s="2"/>
    </row>
    <row r="452" ht="15.75" customHeight="1">
      <c r="E452" s="2"/>
    </row>
    <row r="453" ht="15.75" customHeight="1">
      <c r="E453" s="2"/>
    </row>
    <row r="454" ht="15.75" customHeight="1">
      <c r="E454" s="2"/>
    </row>
    <row r="455" ht="15.75" customHeight="1">
      <c r="E455" s="2"/>
    </row>
    <row r="456" ht="15.75" customHeight="1">
      <c r="E456" s="2"/>
    </row>
    <row r="457" ht="15.75" customHeight="1">
      <c r="E457" s="2"/>
    </row>
    <row r="458" ht="15.75" customHeight="1">
      <c r="E458" s="2"/>
    </row>
    <row r="459" ht="15.75" customHeight="1">
      <c r="E459" s="2"/>
    </row>
    <row r="460" ht="15.75" customHeight="1">
      <c r="E460" s="2"/>
    </row>
    <row r="461" ht="15.75" customHeight="1">
      <c r="E461" s="2"/>
    </row>
    <row r="462" ht="15.75" customHeight="1">
      <c r="E462" s="2"/>
    </row>
    <row r="463" ht="15.75" customHeight="1">
      <c r="E463" s="2"/>
    </row>
    <row r="464" ht="15.75" customHeight="1">
      <c r="E464" s="2"/>
    </row>
    <row r="465" ht="15.75" customHeight="1">
      <c r="E465" s="2"/>
    </row>
    <row r="466" ht="15.75" customHeight="1">
      <c r="E466" s="2"/>
    </row>
    <row r="467" ht="15.75" customHeight="1">
      <c r="E467" s="2"/>
    </row>
    <row r="468" ht="15.75" customHeight="1">
      <c r="E468" s="2"/>
    </row>
    <row r="469" ht="15.75" customHeight="1">
      <c r="E469" s="2"/>
    </row>
    <row r="470" ht="15.75" customHeight="1">
      <c r="E470" s="2"/>
    </row>
    <row r="471" ht="15.75" customHeight="1">
      <c r="E471" s="2"/>
    </row>
    <row r="472" ht="15.75" customHeight="1">
      <c r="E472" s="2"/>
    </row>
    <row r="473" ht="15.75" customHeight="1">
      <c r="E473" s="2"/>
    </row>
    <row r="474" ht="15.75" customHeight="1">
      <c r="E474" s="2"/>
    </row>
    <row r="475" ht="15.75" customHeight="1">
      <c r="E475" s="2"/>
    </row>
    <row r="476" ht="15.75" customHeight="1">
      <c r="E476" s="2"/>
    </row>
    <row r="477" ht="15.75" customHeight="1">
      <c r="E477" s="2"/>
    </row>
    <row r="478" ht="15.75" customHeight="1">
      <c r="E478" s="2"/>
    </row>
    <row r="479" ht="15.75" customHeight="1">
      <c r="E479" s="2"/>
    </row>
    <row r="480" ht="15.75" customHeight="1">
      <c r="E480" s="2"/>
    </row>
    <row r="481" ht="15.75" customHeight="1">
      <c r="E481" s="2"/>
    </row>
    <row r="482" ht="15.75" customHeight="1">
      <c r="E482" s="2"/>
    </row>
    <row r="483" ht="15.75" customHeight="1">
      <c r="E483" s="2"/>
    </row>
    <row r="484" ht="15.75" customHeight="1">
      <c r="E484" s="2"/>
    </row>
    <row r="485" ht="15.75" customHeight="1">
      <c r="E485" s="2"/>
    </row>
    <row r="486" ht="15.75" customHeight="1">
      <c r="E486" s="2"/>
    </row>
    <row r="487" ht="15.75" customHeight="1">
      <c r="E487" s="2"/>
    </row>
    <row r="488" ht="15.75" customHeight="1">
      <c r="E488" s="2"/>
    </row>
    <row r="489" ht="15.75" customHeight="1">
      <c r="E489" s="2"/>
    </row>
    <row r="490" ht="15.75" customHeight="1">
      <c r="E490" s="2"/>
    </row>
    <row r="491" ht="15.75" customHeight="1">
      <c r="E491" s="2"/>
    </row>
    <row r="492" ht="15.75" customHeight="1">
      <c r="E492" s="2"/>
    </row>
    <row r="493" ht="15.75" customHeight="1">
      <c r="E493" s="2"/>
    </row>
    <row r="494" ht="15.75" customHeight="1">
      <c r="E494" s="2"/>
    </row>
    <row r="495" ht="15.75" customHeight="1">
      <c r="E495" s="2"/>
    </row>
    <row r="496" ht="15.75" customHeight="1">
      <c r="E496" s="2"/>
    </row>
    <row r="497" ht="15.75" customHeight="1">
      <c r="E497" s="2"/>
    </row>
    <row r="498" ht="15.75" customHeight="1">
      <c r="E498" s="2"/>
    </row>
    <row r="499" ht="15.75" customHeight="1">
      <c r="E499" s="2"/>
    </row>
    <row r="500" ht="15.75" customHeight="1">
      <c r="E500" s="2"/>
    </row>
    <row r="501" ht="15.75" customHeight="1">
      <c r="E501" s="2"/>
    </row>
    <row r="502" ht="15.75" customHeight="1">
      <c r="E502" s="2"/>
    </row>
    <row r="503" ht="15.75" customHeight="1">
      <c r="E503" s="2"/>
    </row>
    <row r="504" ht="15.75" customHeight="1">
      <c r="E504" s="2"/>
    </row>
    <row r="505" ht="15.75" customHeight="1">
      <c r="E505" s="2"/>
    </row>
    <row r="506" ht="15.75" customHeight="1">
      <c r="E506" s="2"/>
    </row>
    <row r="507" ht="15.75" customHeight="1">
      <c r="E507" s="2"/>
    </row>
    <row r="508" ht="15.75" customHeight="1">
      <c r="E508" s="2"/>
    </row>
    <row r="509" ht="15.75" customHeight="1">
      <c r="E509" s="2"/>
    </row>
    <row r="510" ht="15.75" customHeight="1">
      <c r="E510" s="2"/>
    </row>
    <row r="511" ht="15.75" customHeight="1">
      <c r="E511" s="2"/>
    </row>
    <row r="512" ht="15.75" customHeight="1">
      <c r="E512" s="2"/>
    </row>
    <row r="513" ht="15.75" customHeight="1">
      <c r="E513" s="2"/>
    </row>
    <row r="514" ht="15.75" customHeight="1">
      <c r="E514" s="2"/>
    </row>
    <row r="515" ht="15.75" customHeight="1">
      <c r="E515" s="2"/>
    </row>
    <row r="516" ht="15.75" customHeight="1">
      <c r="E516" s="2"/>
    </row>
    <row r="517" ht="15.75" customHeight="1">
      <c r="E517" s="2"/>
    </row>
    <row r="518" ht="15.75" customHeight="1">
      <c r="E518" s="2"/>
    </row>
    <row r="519" ht="15.75" customHeight="1">
      <c r="E519" s="2"/>
    </row>
    <row r="520" ht="15.75" customHeight="1">
      <c r="E520" s="2"/>
    </row>
    <row r="521" ht="15.75" customHeight="1">
      <c r="E521" s="2"/>
    </row>
    <row r="522" ht="15.75" customHeight="1">
      <c r="E522" s="2"/>
    </row>
    <row r="523" ht="15.75" customHeight="1">
      <c r="E523" s="2"/>
    </row>
    <row r="524" ht="15.75" customHeight="1">
      <c r="E524" s="2"/>
    </row>
    <row r="525" ht="15.75" customHeight="1">
      <c r="E525" s="2"/>
    </row>
    <row r="526" ht="15.75" customHeight="1">
      <c r="E526" s="2"/>
    </row>
    <row r="527" ht="15.75" customHeight="1">
      <c r="E527" s="2"/>
    </row>
    <row r="528" ht="15.75" customHeight="1">
      <c r="E528" s="2"/>
    </row>
    <row r="529" ht="15.75" customHeight="1">
      <c r="E529" s="2"/>
    </row>
    <row r="530" ht="15.75" customHeight="1">
      <c r="E530" s="2"/>
    </row>
    <row r="531" ht="15.75" customHeight="1">
      <c r="E531" s="2"/>
    </row>
    <row r="532" ht="15.75" customHeight="1">
      <c r="E532" s="2"/>
    </row>
    <row r="533" ht="15.75" customHeight="1">
      <c r="E533" s="2"/>
    </row>
    <row r="534" ht="15.75" customHeight="1">
      <c r="E534" s="2"/>
    </row>
    <row r="535" ht="15.75" customHeight="1">
      <c r="E535" s="2"/>
    </row>
    <row r="536" ht="15.75" customHeight="1">
      <c r="E536" s="2"/>
    </row>
    <row r="537" ht="15.75" customHeight="1">
      <c r="E537" s="2"/>
    </row>
    <row r="538" ht="15.75" customHeight="1">
      <c r="E538" s="2"/>
    </row>
    <row r="539" ht="15.75" customHeight="1">
      <c r="E539" s="2"/>
    </row>
    <row r="540" ht="15.75" customHeight="1">
      <c r="E540" s="2"/>
    </row>
    <row r="541" ht="15.75" customHeight="1">
      <c r="E541" s="2"/>
    </row>
    <row r="542" ht="15.75" customHeight="1">
      <c r="E542" s="2"/>
    </row>
    <row r="543" ht="15.75" customHeight="1">
      <c r="E543" s="2"/>
    </row>
    <row r="544" ht="15.75" customHeight="1">
      <c r="E544" s="2"/>
    </row>
    <row r="545" ht="15.75" customHeight="1">
      <c r="E545" s="2"/>
    </row>
    <row r="546" ht="15.75" customHeight="1">
      <c r="E546" s="2"/>
    </row>
    <row r="547" ht="15.75" customHeight="1">
      <c r="E547" s="2"/>
    </row>
    <row r="548" ht="15.75" customHeight="1">
      <c r="E548" s="2"/>
    </row>
    <row r="549" ht="15.75" customHeight="1">
      <c r="E549" s="2"/>
    </row>
    <row r="550" ht="15.75" customHeight="1">
      <c r="E550" s="2"/>
    </row>
    <row r="551" ht="15.75" customHeight="1">
      <c r="E551" s="2"/>
    </row>
    <row r="552" ht="15.75" customHeight="1">
      <c r="E552" s="2"/>
    </row>
    <row r="553" ht="15.75" customHeight="1">
      <c r="E553" s="2"/>
    </row>
    <row r="554" ht="15.75" customHeight="1">
      <c r="E554" s="2"/>
    </row>
    <row r="555" ht="15.75" customHeight="1">
      <c r="E555" s="2"/>
    </row>
    <row r="556" ht="15.75" customHeight="1">
      <c r="E556" s="2"/>
    </row>
    <row r="557" ht="15.75" customHeight="1">
      <c r="E557" s="2"/>
    </row>
    <row r="558" ht="15.75" customHeight="1">
      <c r="E558" s="2"/>
    </row>
    <row r="559" ht="15.75" customHeight="1">
      <c r="E559" s="2"/>
    </row>
    <row r="560" ht="15.75" customHeight="1">
      <c r="E560" s="2"/>
    </row>
    <row r="561" ht="15.75" customHeight="1">
      <c r="E561" s="2"/>
    </row>
    <row r="562" ht="15.75" customHeight="1">
      <c r="E562" s="2"/>
    </row>
    <row r="563" ht="15.75" customHeight="1">
      <c r="E563" s="2"/>
    </row>
    <row r="564" ht="15.75" customHeight="1">
      <c r="E564" s="2"/>
    </row>
    <row r="565" ht="15.75" customHeight="1">
      <c r="E565" s="2"/>
    </row>
    <row r="566" ht="15.75" customHeight="1">
      <c r="E566" s="2"/>
    </row>
    <row r="567" ht="15.75" customHeight="1">
      <c r="E567" s="2"/>
    </row>
    <row r="568" ht="15.75" customHeight="1">
      <c r="E568" s="2"/>
    </row>
    <row r="569" ht="15.75" customHeight="1">
      <c r="E569" s="2"/>
    </row>
    <row r="570" ht="15.75" customHeight="1">
      <c r="E570" s="2"/>
    </row>
    <row r="571" ht="15.75" customHeight="1">
      <c r="E571" s="2"/>
    </row>
    <row r="572" ht="15.75" customHeight="1">
      <c r="E572" s="2"/>
    </row>
    <row r="573" ht="15.75" customHeight="1">
      <c r="E573" s="2"/>
    </row>
    <row r="574" ht="15.75" customHeight="1">
      <c r="E574" s="2"/>
    </row>
    <row r="575" ht="15.75" customHeight="1">
      <c r="E575" s="2"/>
    </row>
    <row r="576" ht="15.75" customHeight="1">
      <c r="E576" s="2"/>
    </row>
    <row r="577" ht="15.75" customHeight="1">
      <c r="E577" s="2"/>
    </row>
    <row r="578" ht="15.75" customHeight="1">
      <c r="E578" s="2"/>
    </row>
    <row r="579" ht="15.75" customHeight="1">
      <c r="E579" s="2"/>
    </row>
    <row r="580" ht="15.75" customHeight="1">
      <c r="E580" s="2"/>
    </row>
    <row r="581" ht="15.75" customHeight="1">
      <c r="E581" s="2"/>
    </row>
    <row r="582" ht="15.75" customHeight="1">
      <c r="E582" s="2"/>
    </row>
    <row r="583" ht="15.75" customHeight="1">
      <c r="E583" s="2"/>
    </row>
    <row r="584" ht="15.75" customHeight="1">
      <c r="E584" s="2"/>
    </row>
    <row r="585" ht="15.75" customHeight="1">
      <c r="E585" s="2"/>
    </row>
    <row r="586" ht="15.75" customHeight="1">
      <c r="E586" s="2"/>
    </row>
    <row r="587" ht="15.75" customHeight="1">
      <c r="E587" s="2"/>
    </row>
    <row r="588" ht="15.75" customHeight="1">
      <c r="E588" s="2"/>
    </row>
    <row r="589" ht="15.75" customHeight="1">
      <c r="E589" s="2"/>
    </row>
    <row r="590" ht="15.75" customHeight="1">
      <c r="E590" s="2"/>
    </row>
    <row r="591" ht="15.75" customHeight="1">
      <c r="E591" s="2"/>
    </row>
    <row r="592" ht="15.75" customHeight="1">
      <c r="E592" s="2"/>
    </row>
    <row r="593" ht="15.75" customHeight="1">
      <c r="E593" s="2"/>
    </row>
    <row r="594" ht="15.75" customHeight="1">
      <c r="E594" s="2"/>
    </row>
    <row r="595" ht="15.75" customHeight="1">
      <c r="E595" s="2"/>
    </row>
    <row r="596" ht="15.75" customHeight="1">
      <c r="E596" s="2"/>
    </row>
    <row r="597" ht="15.75" customHeight="1">
      <c r="E597" s="2"/>
    </row>
    <row r="598" ht="15.75" customHeight="1">
      <c r="E598" s="2"/>
    </row>
    <row r="599" ht="15.75" customHeight="1">
      <c r="E599" s="2"/>
    </row>
    <row r="600" ht="15.75" customHeight="1">
      <c r="E600" s="2"/>
    </row>
    <row r="601" ht="15.75" customHeight="1">
      <c r="E601" s="2"/>
    </row>
    <row r="602" ht="15.75" customHeight="1">
      <c r="E602" s="2"/>
    </row>
    <row r="603" ht="15.75" customHeight="1">
      <c r="E603" s="2"/>
    </row>
    <row r="604" ht="15.75" customHeight="1">
      <c r="E604" s="2"/>
    </row>
    <row r="605" ht="15.75" customHeight="1">
      <c r="E605" s="2"/>
    </row>
    <row r="606" ht="15.75" customHeight="1">
      <c r="E606" s="2"/>
    </row>
    <row r="607" ht="15.75" customHeight="1">
      <c r="E607" s="2"/>
    </row>
    <row r="608" ht="15.75" customHeight="1">
      <c r="E608" s="2"/>
    </row>
    <row r="609" ht="15.75" customHeight="1">
      <c r="E609" s="2"/>
    </row>
    <row r="610" ht="15.75" customHeight="1">
      <c r="E610" s="2"/>
    </row>
    <row r="611" ht="15.75" customHeight="1">
      <c r="E611" s="2"/>
    </row>
    <row r="612" ht="15.75" customHeight="1">
      <c r="E612" s="2"/>
    </row>
    <row r="613" ht="15.75" customHeight="1">
      <c r="E613" s="2"/>
    </row>
    <row r="614" ht="15.75" customHeight="1">
      <c r="E614" s="2"/>
    </row>
    <row r="615" ht="15.75" customHeight="1">
      <c r="E615" s="2"/>
    </row>
    <row r="616" ht="15.75" customHeight="1">
      <c r="E616" s="2"/>
    </row>
    <row r="617" ht="15.75" customHeight="1">
      <c r="E617" s="2"/>
    </row>
    <row r="618" ht="15.75" customHeight="1">
      <c r="E618" s="2"/>
    </row>
    <row r="619" ht="15.75" customHeight="1">
      <c r="E619" s="2"/>
    </row>
    <row r="620" ht="15.75" customHeight="1">
      <c r="E620" s="2"/>
    </row>
    <row r="621" ht="15.75" customHeight="1">
      <c r="E621" s="2"/>
    </row>
    <row r="622" ht="15.75" customHeight="1">
      <c r="E622" s="2"/>
    </row>
    <row r="623" ht="15.75" customHeight="1">
      <c r="E623" s="2"/>
    </row>
    <row r="624" ht="15.75" customHeight="1">
      <c r="E624" s="2"/>
    </row>
    <row r="625" ht="15.75" customHeight="1">
      <c r="E625" s="2"/>
    </row>
    <row r="626" ht="15.75" customHeight="1">
      <c r="E626" s="2"/>
    </row>
    <row r="627" ht="15.75" customHeight="1">
      <c r="E627" s="2"/>
    </row>
    <row r="628" ht="15.75" customHeight="1">
      <c r="E628" s="2"/>
    </row>
    <row r="629" ht="15.75" customHeight="1">
      <c r="E629" s="2"/>
    </row>
    <row r="630" ht="15.75" customHeight="1">
      <c r="E630" s="2"/>
    </row>
    <row r="631" ht="15.75" customHeight="1">
      <c r="E631" s="2"/>
    </row>
    <row r="632" ht="15.75" customHeight="1">
      <c r="E632" s="2"/>
    </row>
    <row r="633" ht="15.75" customHeight="1">
      <c r="E633" s="2"/>
    </row>
    <row r="634" ht="15.75" customHeight="1">
      <c r="E634" s="2"/>
    </row>
    <row r="635" ht="15.75" customHeight="1">
      <c r="E635" s="2"/>
    </row>
    <row r="636" ht="15.75" customHeight="1">
      <c r="E636" s="2"/>
    </row>
    <row r="637" ht="15.75" customHeight="1">
      <c r="E637" s="2"/>
    </row>
    <row r="638" ht="15.75" customHeight="1">
      <c r="E638" s="2"/>
    </row>
    <row r="639" ht="15.75" customHeight="1">
      <c r="E639" s="2"/>
    </row>
    <row r="640" ht="15.75" customHeight="1">
      <c r="E640" s="2"/>
    </row>
    <row r="641" ht="15.75" customHeight="1">
      <c r="E641" s="2"/>
    </row>
    <row r="642" ht="15.75" customHeight="1">
      <c r="E642" s="2"/>
    </row>
    <row r="643" ht="15.75" customHeight="1">
      <c r="E643" s="2"/>
    </row>
    <row r="644" ht="15.75" customHeight="1">
      <c r="E644" s="2"/>
    </row>
    <row r="645" ht="15.75" customHeight="1">
      <c r="E645" s="2"/>
    </row>
    <row r="646" ht="15.75" customHeight="1">
      <c r="E646" s="2"/>
    </row>
    <row r="647" ht="15.75" customHeight="1">
      <c r="E647" s="2"/>
    </row>
    <row r="648" ht="15.75" customHeight="1">
      <c r="E648" s="2"/>
    </row>
    <row r="649" ht="15.75" customHeight="1">
      <c r="E649" s="2"/>
    </row>
    <row r="650" ht="15.75" customHeight="1">
      <c r="E650" s="2"/>
    </row>
    <row r="651" ht="15.75" customHeight="1">
      <c r="E651" s="2"/>
    </row>
    <row r="652" ht="15.75" customHeight="1">
      <c r="E652" s="2"/>
    </row>
    <row r="653" ht="15.75" customHeight="1">
      <c r="E653" s="2"/>
    </row>
    <row r="654" ht="15.75" customHeight="1">
      <c r="E654" s="2"/>
    </row>
    <row r="655" ht="15.75" customHeight="1">
      <c r="E655" s="2"/>
    </row>
    <row r="656" ht="15.75" customHeight="1">
      <c r="E656" s="2"/>
    </row>
    <row r="657" ht="15.75" customHeight="1">
      <c r="E657" s="2"/>
    </row>
    <row r="658" ht="15.75" customHeight="1">
      <c r="E658" s="2"/>
    </row>
    <row r="659" ht="15.75" customHeight="1">
      <c r="E659" s="2"/>
    </row>
    <row r="660" ht="15.75" customHeight="1">
      <c r="E660" s="2"/>
    </row>
    <row r="661" ht="15.75" customHeight="1">
      <c r="E661" s="2"/>
    </row>
    <row r="662" ht="15.75" customHeight="1">
      <c r="E662" s="2"/>
    </row>
    <row r="663" ht="15.75" customHeight="1">
      <c r="E663" s="2"/>
    </row>
    <row r="664" ht="15.75" customHeight="1">
      <c r="E664" s="2"/>
    </row>
    <row r="665" ht="15.75" customHeight="1">
      <c r="E665" s="2"/>
    </row>
    <row r="666" ht="15.75" customHeight="1">
      <c r="E666" s="2"/>
    </row>
    <row r="667" ht="15.75" customHeight="1">
      <c r="E667" s="2"/>
    </row>
    <row r="668" ht="15.75" customHeight="1">
      <c r="E668" s="2"/>
    </row>
    <row r="669" ht="15.75" customHeight="1">
      <c r="E669" s="2"/>
    </row>
    <row r="670" ht="15.75" customHeight="1">
      <c r="E670" s="2"/>
    </row>
    <row r="671" ht="15.75" customHeight="1">
      <c r="E671" s="2"/>
    </row>
    <row r="672" ht="15.75" customHeight="1">
      <c r="E672" s="2"/>
    </row>
    <row r="673" ht="15.75" customHeight="1">
      <c r="E673" s="2"/>
    </row>
    <row r="674" ht="15.75" customHeight="1">
      <c r="E674" s="2"/>
    </row>
    <row r="675" ht="15.75" customHeight="1">
      <c r="E675" s="2"/>
    </row>
    <row r="676" ht="15.75" customHeight="1">
      <c r="E676" s="2"/>
    </row>
    <row r="677" ht="15.75" customHeight="1">
      <c r="E677" s="2"/>
    </row>
    <row r="678" ht="15.75" customHeight="1">
      <c r="E678" s="2"/>
    </row>
    <row r="679" ht="15.75" customHeight="1">
      <c r="E679" s="2"/>
    </row>
    <row r="680" ht="15.75" customHeight="1">
      <c r="E680" s="2"/>
    </row>
    <row r="681" ht="15.75" customHeight="1">
      <c r="E681" s="2"/>
    </row>
    <row r="682" ht="15.75" customHeight="1">
      <c r="E682" s="2"/>
    </row>
    <row r="683" ht="15.75" customHeight="1">
      <c r="E683" s="2"/>
    </row>
    <row r="684" ht="15.75" customHeight="1">
      <c r="E684" s="2"/>
    </row>
    <row r="685" ht="15.75" customHeight="1">
      <c r="E685" s="2"/>
    </row>
    <row r="686" ht="15.75" customHeight="1">
      <c r="E686" s="2"/>
    </row>
    <row r="687" ht="15.75" customHeight="1">
      <c r="E687" s="2"/>
    </row>
    <row r="688" ht="15.75" customHeight="1">
      <c r="E688" s="2"/>
    </row>
    <row r="689" ht="15.75" customHeight="1">
      <c r="E689" s="2"/>
    </row>
    <row r="690" ht="15.75" customHeight="1">
      <c r="E690" s="2"/>
    </row>
    <row r="691" ht="15.75" customHeight="1">
      <c r="E691" s="2"/>
    </row>
    <row r="692" ht="15.75" customHeight="1">
      <c r="E692" s="2"/>
    </row>
    <row r="693" ht="15.75" customHeight="1">
      <c r="E693" s="2"/>
    </row>
    <row r="694" ht="15.75" customHeight="1">
      <c r="E694" s="2"/>
    </row>
    <row r="695" ht="15.75" customHeight="1">
      <c r="E695" s="2"/>
    </row>
    <row r="696" ht="15.75" customHeight="1">
      <c r="E696" s="2"/>
    </row>
    <row r="697" ht="15.75" customHeight="1">
      <c r="E697" s="2"/>
    </row>
    <row r="698" ht="15.75" customHeight="1">
      <c r="E698" s="2"/>
    </row>
    <row r="699" ht="15.75" customHeight="1">
      <c r="E699" s="2"/>
    </row>
    <row r="700" ht="15.75" customHeight="1">
      <c r="E700" s="2"/>
    </row>
    <row r="701" ht="15.75" customHeight="1">
      <c r="E701" s="2"/>
    </row>
    <row r="702" ht="15.75" customHeight="1">
      <c r="E702" s="2"/>
    </row>
    <row r="703" ht="15.75" customHeight="1">
      <c r="E703" s="2"/>
    </row>
    <row r="704" ht="15.75" customHeight="1">
      <c r="E704" s="2"/>
    </row>
    <row r="705" ht="15.75" customHeight="1">
      <c r="E705" s="2"/>
    </row>
    <row r="706" ht="15.75" customHeight="1">
      <c r="E706" s="2"/>
    </row>
    <row r="707" ht="15.75" customHeight="1">
      <c r="E707" s="2"/>
    </row>
    <row r="708" ht="15.75" customHeight="1">
      <c r="E708" s="2"/>
    </row>
    <row r="709" ht="15.75" customHeight="1">
      <c r="E709" s="2"/>
    </row>
    <row r="710" ht="15.75" customHeight="1">
      <c r="E710" s="2"/>
    </row>
    <row r="711" ht="15.75" customHeight="1">
      <c r="E711" s="2"/>
    </row>
    <row r="712" ht="15.75" customHeight="1">
      <c r="E712" s="2"/>
    </row>
    <row r="713" ht="15.75" customHeight="1">
      <c r="E713" s="2"/>
    </row>
    <row r="714" ht="15.75" customHeight="1">
      <c r="E714" s="2"/>
    </row>
    <row r="715" ht="15.75" customHeight="1">
      <c r="E715" s="2"/>
    </row>
    <row r="716" ht="15.75" customHeight="1">
      <c r="E716" s="2"/>
    </row>
    <row r="717" ht="15.75" customHeight="1">
      <c r="E717" s="2"/>
    </row>
    <row r="718" ht="15.75" customHeight="1">
      <c r="E718" s="2"/>
    </row>
    <row r="719" ht="15.75" customHeight="1">
      <c r="E719" s="2"/>
    </row>
    <row r="720" ht="15.75" customHeight="1">
      <c r="E720" s="2"/>
    </row>
    <row r="721" ht="15.75" customHeight="1">
      <c r="E721" s="2"/>
    </row>
    <row r="722" ht="15.75" customHeight="1">
      <c r="E722" s="2"/>
    </row>
    <row r="723" ht="15.75" customHeight="1">
      <c r="E723" s="2"/>
    </row>
    <row r="724" ht="15.75" customHeight="1">
      <c r="E724" s="2"/>
    </row>
    <row r="725" ht="15.75" customHeight="1">
      <c r="E725" s="2"/>
    </row>
    <row r="726" ht="15.75" customHeight="1">
      <c r="E726" s="2"/>
    </row>
    <row r="727" ht="15.75" customHeight="1">
      <c r="E727" s="2"/>
    </row>
    <row r="728" ht="15.75" customHeight="1">
      <c r="E728" s="2"/>
    </row>
    <row r="729" ht="15.75" customHeight="1">
      <c r="E729" s="2"/>
    </row>
    <row r="730" ht="15.75" customHeight="1">
      <c r="E730" s="2"/>
    </row>
    <row r="731" ht="15.75" customHeight="1">
      <c r="E731" s="2"/>
    </row>
    <row r="732" ht="15.75" customHeight="1">
      <c r="E732" s="2"/>
    </row>
    <row r="733" ht="15.75" customHeight="1">
      <c r="E733" s="2"/>
    </row>
    <row r="734" ht="15.75" customHeight="1">
      <c r="E734" s="2"/>
    </row>
    <row r="735" ht="15.75" customHeight="1">
      <c r="E735" s="2"/>
    </row>
    <row r="736" ht="15.75" customHeight="1">
      <c r="E736" s="2"/>
    </row>
    <row r="737" ht="15.75" customHeight="1">
      <c r="E737" s="2"/>
    </row>
    <row r="738" ht="15.75" customHeight="1">
      <c r="E738" s="2"/>
    </row>
    <row r="739" ht="15.75" customHeight="1">
      <c r="E739" s="2"/>
    </row>
    <row r="740" ht="15.75" customHeight="1">
      <c r="E740" s="2"/>
    </row>
    <row r="741" ht="15.75" customHeight="1">
      <c r="E741" s="2"/>
    </row>
    <row r="742" ht="15.75" customHeight="1">
      <c r="E742" s="2"/>
    </row>
    <row r="743" ht="15.75" customHeight="1">
      <c r="E743" s="2"/>
    </row>
    <row r="744" ht="15.75" customHeight="1">
      <c r="E744" s="2"/>
    </row>
    <row r="745" ht="15.75" customHeight="1">
      <c r="E745" s="2"/>
    </row>
    <row r="746" ht="15.75" customHeight="1">
      <c r="E746" s="2"/>
    </row>
    <row r="747" ht="15.75" customHeight="1">
      <c r="E747" s="2"/>
    </row>
    <row r="748" ht="15.75" customHeight="1">
      <c r="E748" s="2"/>
    </row>
    <row r="749" ht="15.75" customHeight="1">
      <c r="E749" s="2"/>
    </row>
    <row r="750" ht="15.75" customHeight="1">
      <c r="E750" s="2"/>
    </row>
    <row r="751" ht="15.75" customHeight="1">
      <c r="E751" s="2"/>
    </row>
    <row r="752" ht="15.75" customHeight="1">
      <c r="E752" s="2"/>
    </row>
    <row r="753" ht="15.75" customHeight="1">
      <c r="E753" s="2"/>
    </row>
    <row r="754" ht="15.75" customHeight="1">
      <c r="E754" s="2"/>
    </row>
    <row r="755" ht="15.75" customHeight="1">
      <c r="E755" s="2"/>
    </row>
    <row r="756" ht="15.75" customHeight="1">
      <c r="E756" s="2"/>
    </row>
    <row r="757" ht="15.75" customHeight="1">
      <c r="E757" s="2"/>
    </row>
    <row r="758" ht="15.75" customHeight="1">
      <c r="E758" s="2"/>
    </row>
    <row r="759" ht="15.75" customHeight="1">
      <c r="E759" s="2"/>
    </row>
    <row r="760" ht="15.75" customHeight="1">
      <c r="E760" s="2"/>
    </row>
    <row r="761" ht="15.75" customHeight="1">
      <c r="E761" s="2"/>
    </row>
    <row r="762" ht="15.75" customHeight="1">
      <c r="E762" s="2"/>
    </row>
    <row r="763" ht="15.75" customHeight="1">
      <c r="E763" s="2"/>
    </row>
    <row r="764" ht="15.75" customHeight="1">
      <c r="E764" s="2"/>
    </row>
    <row r="765" ht="15.75" customHeight="1">
      <c r="E765" s="2"/>
    </row>
    <row r="766" ht="15.75" customHeight="1">
      <c r="E766" s="2"/>
    </row>
    <row r="767" ht="15.75" customHeight="1">
      <c r="E767" s="2"/>
    </row>
    <row r="768" ht="15.75" customHeight="1">
      <c r="E768" s="2"/>
    </row>
    <row r="769" ht="15.75" customHeight="1">
      <c r="E769" s="2"/>
    </row>
    <row r="770" ht="15.75" customHeight="1">
      <c r="E770" s="2"/>
    </row>
    <row r="771" ht="15.75" customHeight="1">
      <c r="E771" s="2"/>
    </row>
    <row r="772" ht="15.75" customHeight="1">
      <c r="E772" s="2"/>
    </row>
    <row r="773" ht="15.75" customHeight="1">
      <c r="E773" s="2"/>
    </row>
    <row r="774" ht="15.75" customHeight="1">
      <c r="E774" s="2"/>
    </row>
    <row r="775" ht="15.75" customHeight="1">
      <c r="E775" s="2"/>
    </row>
    <row r="776" ht="15.75" customHeight="1">
      <c r="E776" s="2"/>
    </row>
    <row r="777" ht="15.75" customHeight="1">
      <c r="E777" s="2"/>
    </row>
    <row r="778" ht="15.75" customHeight="1">
      <c r="E778" s="2"/>
    </row>
    <row r="779" ht="15.75" customHeight="1">
      <c r="E779" s="2"/>
    </row>
    <row r="780" ht="15.75" customHeight="1">
      <c r="E780" s="2"/>
    </row>
    <row r="781" ht="15.75" customHeight="1">
      <c r="E781" s="2"/>
    </row>
    <row r="782" ht="15.75" customHeight="1">
      <c r="E782" s="2"/>
    </row>
    <row r="783" ht="15.75" customHeight="1">
      <c r="E783" s="2"/>
    </row>
    <row r="784" ht="15.75" customHeight="1">
      <c r="E784" s="2"/>
    </row>
    <row r="785" ht="15.75" customHeight="1">
      <c r="E785" s="2"/>
    </row>
    <row r="786" ht="15.75" customHeight="1">
      <c r="E786" s="2"/>
    </row>
    <row r="787" ht="15.75" customHeight="1">
      <c r="E787" s="2"/>
    </row>
    <row r="788" ht="15.75" customHeight="1">
      <c r="E788" s="2"/>
    </row>
    <row r="789" ht="15.75" customHeight="1">
      <c r="E789" s="2"/>
    </row>
    <row r="790" ht="15.75" customHeight="1">
      <c r="E790" s="2"/>
    </row>
    <row r="791" ht="15.75" customHeight="1">
      <c r="E791" s="2"/>
    </row>
    <row r="792" ht="15.75" customHeight="1">
      <c r="E792" s="2"/>
    </row>
    <row r="793" ht="15.75" customHeight="1">
      <c r="E793" s="2"/>
    </row>
    <row r="794" ht="15.75" customHeight="1">
      <c r="E794" s="2"/>
    </row>
    <row r="795" ht="15.75" customHeight="1">
      <c r="E795" s="2"/>
    </row>
    <row r="796" ht="15.75" customHeight="1">
      <c r="E796" s="2"/>
    </row>
    <row r="797" ht="15.75" customHeight="1">
      <c r="E797" s="2"/>
    </row>
    <row r="798" ht="15.75" customHeight="1">
      <c r="E798" s="2"/>
    </row>
    <row r="799" ht="15.75" customHeight="1">
      <c r="E799" s="2"/>
    </row>
    <row r="800" ht="15.75" customHeight="1">
      <c r="E800" s="2"/>
    </row>
    <row r="801" ht="15.75" customHeight="1">
      <c r="E801" s="2"/>
    </row>
    <row r="802" ht="15.75" customHeight="1">
      <c r="E802" s="2"/>
    </row>
    <row r="803" ht="15.75" customHeight="1">
      <c r="E803" s="2"/>
    </row>
    <row r="804" ht="15.75" customHeight="1">
      <c r="E804" s="2"/>
    </row>
    <row r="805" ht="15.75" customHeight="1">
      <c r="E805" s="2"/>
    </row>
    <row r="806" ht="15.75" customHeight="1">
      <c r="E806" s="2"/>
    </row>
    <row r="807" ht="15.75" customHeight="1">
      <c r="E807" s="2"/>
    </row>
    <row r="808" ht="15.75" customHeight="1">
      <c r="E808" s="2"/>
    </row>
    <row r="809" ht="15.75" customHeight="1">
      <c r="E809" s="2"/>
    </row>
    <row r="810" ht="15.75" customHeight="1">
      <c r="E810" s="2"/>
    </row>
    <row r="811" ht="15.75" customHeight="1">
      <c r="E811" s="2"/>
    </row>
    <row r="812" ht="15.75" customHeight="1">
      <c r="E812" s="2"/>
    </row>
    <row r="813" ht="15.75" customHeight="1">
      <c r="E813" s="2"/>
    </row>
    <row r="814" ht="15.75" customHeight="1">
      <c r="E814" s="2"/>
    </row>
    <row r="815" ht="15.75" customHeight="1">
      <c r="E815" s="2"/>
    </row>
    <row r="816" ht="15.75" customHeight="1">
      <c r="E816" s="2"/>
    </row>
    <row r="817" ht="15.75" customHeight="1">
      <c r="E817" s="2"/>
    </row>
    <row r="818" ht="15.75" customHeight="1">
      <c r="E818" s="2"/>
    </row>
    <row r="819" ht="15.75" customHeight="1">
      <c r="E819" s="2"/>
    </row>
    <row r="820" ht="15.75" customHeight="1">
      <c r="E820" s="2"/>
    </row>
    <row r="821" ht="15.75" customHeight="1">
      <c r="E821" s="2"/>
    </row>
    <row r="822" ht="15.75" customHeight="1">
      <c r="E822" s="2"/>
    </row>
    <row r="823" ht="15.75" customHeight="1">
      <c r="E823" s="2"/>
    </row>
    <row r="824" ht="15.75" customHeight="1">
      <c r="E824" s="2"/>
    </row>
    <row r="825" ht="15.75" customHeight="1">
      <c r="E825" s="2"/>
    </row>
    <row r="826" ht="15.75" customHeight="1">
      <c r="E826" s="2"/>
    </row>
    <row r="827" ht="15.75" customHeight="1">
      <c r="E827" s="2"/>
    </row>
    <row r="828" ht="15.75" customHeight="1">
      <c r="E828" s="2"/>
    </row>
    <row r="829" ht="15.75" customHeight="1">
      <c r="E829" s="2"/>
    </row>
    <row r="830" ht="15.75" customHeight="1">
      <c r="E830" s="2"/>
    </row>
    <row r="831" ht="15.75" customHeight="1">
      <c r="E831" s="2"/>
    </row>
    <row r="832" ht="15.75" customHeight="1">
      <c r="E832" s="2"/>
    </row>
    <row r="833" ht="15.75" customHeight="1">
      <c r="E833" s="2"/>
    </row>
    <row r="834" ht="15.75" customHeight="1">
      <c r="E834" s="2"/>
    </row>
    <row r="835" ht="15.75" customHeight="1">
      <c r="E835" s="2"/>
    </row>
    <row r="836" ht="15.75" customHeight="1">
      <c r="E836" s="2"/>
    </row>
    <row r="837" ht="15.75" customHeight="1">
      <c r="E837" s="2"/>
    </row>
    <row r="838" ht="15.75" customHeight="1">
      <c r="E838" s="2"/>
    </row>
    <row r="839" ht="15.75" customHeight="1">
      <c r="E839" s="2"/>
    </row>
    <row r="840" ht="15.75" customHeight="1">
      <c r="E840" s="2"/>
    </row>
    <row r="841" ht="15.75" customHeight="1">
      <c r="E841" s="2"/>
    </row>
    <row r="842" ht="15.75" customHeight="1">
      <c r="E842" s="2"/>
    </row>
    <row r="843" ht="15.75" customHeight="1">
      <c r="E843" s="2"/>
    </row>
    <row r="844" ht="15.75" customHeight="1">
      <c r="E844" s="2"/>
    </row>
    <row r="845" ht="15.75" customHeight="1">
      <c r="E845" s="2"/>
    </row>
    <row r="846" ht="15.75" customHeight="1">
      <c r="E846" s="2"/>
    </row>
    <row r="847" ht="15.75" customHeight="1">
      <c r="E847" s="2"/>
    </row>
    <row r="848" ht="15.75" customHeight="1">
      <c r="E848" s="2"/>
    </row>
    <row r="849" ht="15.75" customHeight="1">
      <c r="E849" s="2"/>
    </row>
    <row r="850" ht="15.75" customHeight="1">
      <c r="E850" s="2"/>
    </row>
    <row r="851" ht="15.75" customHeight="1">
      <c r="E851" s="2"/>
    </row>
    <row r="852" ht="15.75" customHeight="1">
      <c r="E852" s="2"/>
    </row>
    <row r="853" ht="15.75" customHeight="1">
      <c r="E853" s="2"/>
    </row>
    <row r="854" ht="15.75" customHeight="1">
      <c r="E854" s="2"/>
    </row>
    <row r="855" ht="15.75" customHeight="1">
      <c r="E855" s="2"/>
    </row>
    <row r="856" ht="15.75" customHeight="1">
      <c r="E856" s="2"/>
    </row>
    <row r="857" ht="15.75" customHeight="1">
      <c r="E857" s="2"/>
    </row>
    <row r="858" ht="15.75" customHeight="1">
      <c r="E858" s="2"/>
    </row>
    <row r="859" ht="15.75" customHeight="1">
      <c r="E859" s="2"/>
    </row>
    <row r="860" ht="15.75" customHeight="1">
      <c r="E860" s="2"/>
    </row>
    <row r="861" ht="15.75" customHeight="1">
      <c r="E861" s="2"/>
    </row>
    <row r="862" ht="15.75" customHeight="1">
      <c r="E862" s="2"/>
    </row>
    <row r="863" ht="15.75" customHeight="1">
      <c r="E863" s="2"/>
    </row>
    <row r="864" ht="15.75" customHeight="1">
      <c r="E864" s="2"/>
    </row>
    <row r="865" ht="15.75" customHeight="1">
      <c r="E865" s="2"/>
    </row>
    <row r="866" ht="15.75" customHeight="1">
      <c r="E866" s="2"/>
    </row>
    <row r="867" ht="15.75" customHeight="1">
      <c r="E867" s="2"/>
    </row>
    <row r="868" ht="15.75" customHeight="1">
      <c r="E868" s="2"/>
    </row>
    <row r="869" ht="15.75" customHeight="1">
      <c r="E869" s="2"/>
    </row>
    <row r="870" ht="15.75" customHeight="1">
      <c r="E870" s="2"/>
    </row>
    <row r="871" ht="15.75" customHeight="1">
      <c r="E871" s="2"/>
    </row>
    <row r="872" ht="15.75" customHeight="1">
      <c r="E872" s="2"/>
    </row>
    <row r="873" ht="15.75" customHeight="1">
      <c r="E873" s="2"/>
    </row>
    <row r="874" ht="15.75" customHeight="1">
      <c r="E874" s="2"/>
    </row>
    <row r="875" ht="15.75" customHeight="1">
      <c r="E875" s="2"/>
    </row>
    <row r="876" ht="15.75" customHeight="1">
      <c r="E876" s="2"/>
    </row>
    <row r="877" ht="15.75" customHeight="1">
      <c r="E877" s="2"/>
    </row>
    <row r="878" ht="15.75" customHeight="1">
      <c r="E878" s="2"/>
    </row>
    <row r="879" ht="15.75" customHeight="1">
      <c r="E879" s="2"/>
    </row>
    <row r="880" ht="15.75" customHeight="1">
      <c r="E880" s="2"/>
    </row>
    <row r="881" ht="15.75" customHeight="1">
      <c r="E881" s="2"/>
    </row>
    <row r="882" ht="15.75" customHeight="1">
      <c r="E882" s="2"/>
    </row>
    <row r="883" ht="15.75" customHeight="1">
      <c r="E883" s="2"/>
    </row>
    <row r="884" ht="15.75" customHeight="1">
      <c r="E884" s="2"/>
    </row>
    <row r="885" ht="15.75" customHeight="1">
      <c r="E885" s="2"/>
    </row>
    <row r="886" ht="15.75" customHeight="1">
      <c r="E886" s="2"/>
    </row>
    <row r="887" ht="15.75" customHeight="1">
      <c r="E887" s="2"/>
    </row>
    <row r="888" ht="15.75" customHeight="1">
      <c r="E888" s="2"/>
    </row>
    <row r="889" ht="15.75" customHeight="1">
      <c r="E889" s="2"/>
    </row>
    <row r="890" ht="15.75" customHeight="1">
      <c r="E890" s="2"/>
    </row>
    <row r="891" ht="15.75" customHeight="1">
      <c r="E891" s="2"/>
    </row>
    <row r="892" ht="15.75" customHeight="1">
      <c r="E892" s="2"/>
    </row>
    <row r="893" ht="15.75" customHeight="1">
      <c r="E893" s="2"/>
    </row>
    <row r="894" ht="15.75" customHeight="1">
      <c r="E894" s="2"/>
    </row>
    <row r="895" ht="15.75" customHeight="1">
      <c r="E895" s="2"/>
    </row>
    <row r="896" ht="15.75" customHeight="1">
      <c r="E896" s="2"/>
    </row>
    <row r="897" ht="15.75" customHeight="1">
      <c r="E897" s="2"/>
    </row>
    <row r="898" ht="15.75" customHeight="1">
      <c r="E898" s="2"/>
    </row>
    <row r="899" ht="15.75" customHeight="1">
      <c r="E899" s="2"/>
    </row>
    <row r="900" ht="15.75" customHeight="1">
      <c r="E900" s="2"/>
    </row>
    <row r="901" ht="15.75" customHeight="1">
      <c r="E901" s="2"/>
    </row>
    <row r="902" ht="15.75" customHeight="1">
      <c r="E902" s="2"/>
    </row>
    <row r="903" ht="15.75" customHeight="1">
      <c r="E903" s="2"/>
    </row>
    <row r="904" ht="15.75" customHeight="1">
      <c r="E904" s="2"/>
    </row>
    <row r="905" ht="15.75" customHeight="1">
      <c r="E905" s="2"/>
    </row>
    <row r="906" ht="15.75" customHeight="1">
      <c r="E906" s="2"/>
    </row>
    <row r="907" ht="15.75" customHeight="1">
      <c r="E907" s="2"/>
    </row>
    <row r="908" ht="15.75" customHeight="1">
      <c r="E908" s="2"/>
    </row>
    <row r="909" ht="15.75" customHeight="1">
      <c r="E909" s="2"/>
    </row>
    <row r="910" ht="15.75" customHeight="1">
      <c r="E910" s="2"/>
    </row>
    <row r="911" ht="15.75" customHeight="1">
      <c r="E911" s="2"/>
    </row>
    <row r="912" ht="15.75" customHeight="1">
      <c r="E912" s="2"/>
    </row>
    <row r="913" ht="15.75" customHeight="1">
      <c r="E913" s="2"/>
    </row>
    <row r="914" ht="15.75" customHeight="1">
      <c r="E914" s="2"/>
    </row>
    <row r="915" ht="15.75" customHeight="1">
      <c r="E915" s="2"/>
    </row>
    <row r="916" ht="15.75" customHeight="1">
      <c r="E916" s="2"/>
    </row>
    <row r="917" ht="15.75" customHeight="1">
      <c r="E917" s="2"/>
    </row>
    <row r="918" ht="15.75" customHeight="1">
      <c r="E918" s="2"/>
    </row>
    <row r="919" ht="15.75" customHeight="1">
      <c r="E919" s="2"/>
    </row>
    <row r="920" ht="15.75" customHeight="1">
      <c r="E920" s="2"/>
    </row>
    <row r="921" ht="15.75" customHeight="1">
      <c r="E921" s="2"/>
    </row>
    <row r="922" ht="15.75" customHeight="1">
      <c r="E922" s="2"/>
    </row>
    <row r="923" ht="15.75" customHeight="1">
      <c r="E923" s="2"/>
    </row>
    <row r="924" ht="15.75" customHeight="1">
      <c r="E924" s="2"/>
    </row>
    <row r="925" ht="15.75" customHeight="1">
      <c r="E925" s="2"/>
    </row>
    <row r="926" ht="15.75" customHeight="1">
      <c r="E926" s="2"/>
    </row>
    <row r="927" ht="15.75" customHeight="1">
      <c r="E927" s="2"/>
    </row>
    <row r="928" ht="15.75" customHeight="1">
      <c r="E928" s="2"/>
    </row>
    <row r="929" ht="15.75" customHeight="1">
      <c r="E929" s="2"/>
    </row>
    <row r="930" ht="15.75" customHeight="1">
      <c r="E930" s="2"/>
    </row>
    <row r="931" ht="15.75" customHeight="1">
      <c r="E931" s="2"/>
    </row>
    <row r="932" ht="15.75" customHeight="1">
      <c r="E932" s="2"/>
    </row>
    <row r="933" ht="15.75" customHeight="1">
      <c r="E933" s="2"/>
    </row>
    <row r="934" ht="15.75" customHeight="1">
      <c r="E934" s="2"/>
    </row>
    <row r="935" ht="15.75" customHeight="1">
      <c r="E935" s="2"/>
    </row>
    <row r="936" ht="15.75" customHeight="1">
      <c r="E936" s="2"/>
    </row>
    <row r="937" ht="15.75" customHeight="1">
      <c r="E937" s="2"/>
    </row>
    <row r="938" ht="15.75" customHeight="1">
      <c r="E938" s="2"/>
    </row>
    <row r="939" ht="15.75" customHeight="1">
      <c r="E939" s="2"/>
    </row>
    <row r="940" ht="15.75" customHeight="1">
      <c r="E940" s="2"/>
    </row>
    <row r="941" ht="15.75" customHeight="1">
      <c r="E941" s="2"/>
    </row>
    <row r="942" ht="15.75" customHeight="1">
      <c r="E942" s="2"/>
    </row>
    <row r="943" ht="15.75" customHeight="1">
      <c r="E943" s="2"/>
    </row>
    <row r="944" ht="15.75" customHeight="1">
      <c r="E944" s="2"/>
    </row>
    <row r="945" ht="15.75" customHeight="1">
      <c r="E945" s="2"/>
    </row>
    <row r="946" ht="15.75" customHeight="1">
      <c r="E946" s="2"/>
    </row>
    <row r="947" ht="15.75" customHeight="1">
      <c r="E947" s="2"/>
    </row>
    <row r="948" ht="15.75" customHeight="1">
      <c r="E948" s="2"/>
    </row>
    <row r="949" ht="15.75" customHeight="1">
      <c r="E949" s="2"/>
    </row>
    <row r="950" ht="15.75" customHeight="1">
      <c r="E950" s="2"/>
    </row>
    <row r="951" ht="15.75" customHeight="1">
      <c r="E951" s="2"/>
    </row>
    <row r="952" ht="15.75" customHeight="1">
      <c r="E952" s="2"/>
    </row>
    <row r="953" ht="15.75" customHeight="1">
      <c r="E953" s="2"/>
    </row>
    <row r="954" ht="15.75" customHeight="1">
      <c r="E954" s="2"/>
    </row>
    <row r="955" ht="15.75" customHeight="1">
      <c r="E955" s="2"/>
    </row>
    <row r="956" ht="15.75" customHeight="1">
      <c r="E956" s="2"/>
    </row>
    <row r="957" ht="15.75" customHeight="1">
      <c r="E957" s="2"/>
    </row>
    <row r="958" ht="15.75" customHeight="1">
      <c r="E958" s="2"/>
    </row>
    <row r="959" ht="15.75" customHeight="1">
      <c r="E959" s="2"/>
    </row>
    <row r="960" ht="15.75" customHeight="1">
      <c r="E960" s="2"/>
    </row>
    <row r="961" ht="15.75" customHeight="1">
      <c r="E961" s="2"/>
    </row>
    <row r="962" ht="15.75" customHeight="1">
      <c r="E962" s="2"/>
    </row>
    <row r="963" ht="15.75" customHeight="1">
      <c r="E963" s="2"/>
    </row>
    <row r="964" ht="15.75" customHeight="1">
      <c r="E964" s="2"/>
    </row>
    <row r="965" ht="15.75" customHeight="1">
      <c r="E965" s="2"/>
    </row>
    <row r="966" ht="15.75" customHeight="1">
      <c r="E966" s="2"/>
    </row>
    <row r="967" ht="15.75" customHeight="1">
      <c r="E967" s="2"/>
    </row>
    <row r="968" ht="15.75" customHeight="1">
      <c r="E968" s="2"/>
    </row>
    <row r="969" ht="15.75" customHeight="1">
      <c r="E969" s="2"/>
    </row>
    <row r="970" ht="15.75" customHeight="1">
      <c r="E970" s="2"/>
    </row>
    <row r="971" ht="15.75" customHeight="1">
      <c r="E971" s="2"/>
    </row>
    <row r="972" ht="15.75" customHeight="1">
      <c r="E972" s="2"/>
    </row>
    <row r="973" ht="15.75" customHeight="1">
      <c r="E973" s="2"/>
    </row>
    <row r="974" ht="15.75" customHeight="1">
      <c r="E974" s="2"/>
    </row>
    <row r="975" ht="15.75" customHeight="1">
      <c r="E975" s="2"/>
    </row>
    <row r="976" ht="15.75" customHeight="1">
      <c r="E976" s="2"/>
    </row>
    <row r="977" ht="15.75" customHeight="1">
      <c r="E977" s="2"/>
    </row>
    <row r="978" ht="15.75" customHeight="1">
      <c r="E978" s="2"/>
    </row>
    <row r="979" ht="15.75" customHeight="1">
      <c r="E979" s="2"/>
    </row>
    <row r="980" ht="15.75" customHeight="1">
      <c r="E980" s="2"/>
    </row>
    <row r="981" ht="15.75" customHeight="1">
      <c r="E981" s="2"/>
    </row>
    <row r="982" ht="15.75" customHeight="1">
      <c r="E982" s="2"/>
    </row>
    <row r="983" ht="15.75" customHeight="1">
      <c r="E983" s="2"/>
    </row>
    <row r="984" ht="15.75" customHeight="1">
      <c r="E984" s="2"/>
    </row>
    <row r="985" ht="15.75" customHeight="1">
      <c r="E985" s="2"/>
    </row>
    <row r="986" ht="15.75" customHeight="1">
      <c r="E986" s="2"/>
    </row>
    <row r="987" ht="15.75" customHeight="1">
      <c r="E987" s="2"/>
    </row>
    <row r="988" ht="15.75" customHeight="1">
      <c r="E988" s="2"/>
    </row>
    <row r="989" ht="15.75" customHeight="1">
      <c r="E989" s="2"/>
    </row>
    <row r="990" ht="15.75" customHeight="1">
      <c r="E990" s="2"/>
    </row>
    <row r="991" ht="15.75" customHeight="1">
      <c r="E991" s="2"/>
    </row>
    <row r="992" ht="15.75" customHeight="1">
      <c r="E992" s="2"/>
    </row>
    <row r="993" ht="15.75" customHeight="1">
      <c r="E993" s="2"/>
    </row>
    <row r="994" ht="15.75" customHeight="1">
      <c r="E994" s="2"/>
    </row>
    <row r="995" ht="15.75" customHeight="1">
      <c r="E995" s="2"/>
    </row>
    <row r="996" ht="15.75" customHeight="1">
      <c r="E996" s="2"/>
    </row>
    <row r="997" ht="15.75" customHeight="1">
      <c r="E997" s="2"/>
    </row>
    <row r="998" ht="15.75" customHeight="1">
      <c r="E998" s="2"/>
    </row>
    <row r="999" ht="15.75" customHeight="1">
      <c r="E999" s="2"/>
    </row>
    <row r="1000" ht="15.75" customHeight="1">
      <c r="E1000" s="2"/>
    </row>
  </sheetData>
  <mergeCells count="6">
    <mergeCell ref="A1:E1"/>
    <mergeCell ref="F1:I1"/>
    <mergeCell ref="K1:N1"/>
    <mergeCell ref="P1:S1"/>
    <mergeCell ref="E42:F42"/>
    <mergeCell ref="B87:E87"/>
  </mergeCells>
  <printOptions/>
  <pageMargins bottom="0.75" footer="0.0" header="0.0" left="0.7" right="0.7" top="0.75"/>
  <pageSetup orientation="portrait"/>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0.13"/>
    <col customWidth="1" min="2" max="2" width="11.13"/>
    <col customWidth="1" min="3" max="3" width="11.25"/>
    <col customWidth="1" min="4" max="4" width="13.25"/>
    <col customWidth="1" min="5" max="5" width="10.5"/>
    <col customWidth="1" min="6" max="6" width="10.38"/>
    <col customWidth="1" min="7" max="7" width="11.63"/>
    <col customWidth="1" min="8" max="8" width="10.25"/>
    <col customWidth="1" min="9" max="10" width="11.13"/>
    <col customWidth="1" min="11" max="11" width="12.75"/>
    <col customWidth="1" min="12" max="12" width="11.25"/>
    <col customWidth="1" min="13" max="13" width="11.13"/>
    <col customWidth="1" min="14" max="14" width="13.25"/>
    <col customWidth="1" min="15" max="16" width="7.63"/>
    <col customWidth="1" min="17" max="17" width="10.75"/>
    <col customWidth="1" min="18" max="18" width="10.88"/>
    <col customWidth="1" min="19" max="19" width="12.75"/>
    <col customWidth="1" min="20" max="20" width="13.25"/>
    <col customWidth="1" min="21" max="22" width="7.63"/>
    <col customWidth="1" min="23" max="23" width="10.75"/>
    <col customWidth="1" min="24" max="24" width="10.88"/>
    <col customWidth="1" min="25" max="25" width="12.75"/>
    <col customWidth="1" min="26" max="26" width="8.25"/>
    <col customWidth="1" min="27" max="27" width="11.25"/>
    <col customWidth="1" min="28" max="28" width="13.25"/>
    <col customWidth="1" min="29" max="29" width="10.75"/>
    <col customWidth="1" min="30" max="30" width="10.88"/>
    <col customWidth="1" min="31" max="31" width="12.75"/>
    <col customWidth="1" min="32" max="32" width="9.13"/>
    <col customWidth="1" min="33" max="35" width="8.5"/>
    <col customWidth="1" min="36" max="36" width="9.5"/>
    <col customWidth="1" min="37" max="37" width="8.75"/>
    <col customWidth="1" min="38" max="40" width="8.5"/>
    <col customWidth="1" min="41" max="61" width="7.63"/>
  </cols>
  <sheetData>
    <row r="1">
      <c r="A1" s="62" t="s">
        <v>359</v>
      </c>
      <c r="F1" s="62" t="s">
        <v>303</v>
      </c>
      <c r="J1" s="2"/>
      <c r="K1" s="62" t="s">
        <v>344</v>
      </c>
      <c r="O1" s="2"/>
      <c r="Q1" s="62" t="s">
        <v>345</v>
      </c>
      <c r="AO1" s="2"/>
    </row>
    <row r="2">
      <c r="A2" s="2"/>
      <c r="B2" s="103" t="s">
        <v>257</v>
      </c>
      <c r="C2" s="103" t="s">
        <v>263</v>
      </c>
      <c r="D2" s="103" t="s">
        <v>251</v>
      </c>
      <c r="E2" s="103" t="s">
        <v>1</v>
      </c>
      <c r="F2" s="104" t="s">
        <v>257</v>
      </c>
      <c r="G2" s="104" t="s">
        <v>263</v>
      </c>
      <c r="H2" s="104" t="s">
        <v>251</v>
      </c>
      <c r="I2" s="62" t="s">
        <v>1</v>
      </c>
      <c r="J2" s="2"/>
      <c r="K2" s="2"/>
      <c r="L2" s="104" t="s">
        <v>257</v>
      </c>
      <c r="M2" s="104" t="s">
        <v>263</v>
      </c>
      <c r="N2" s="104" t="s">
        <v>251</v>
      </c>
      <c r="O2" s="104"/>
      <c r="Q2" s="2"/>
      <c r="R2" s="104" t="s">
        <v>257</v>
      </c>
      <c r="S2" s="104" t="s">
        <v>263</v>
      </c>
      <c r="T2" s="104" t="s">
        <v>251</v>
      </c>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row>
    <row r="3">
      <c r="A3" s="103" t="s">
        <v>289</v>
      </c>
      <c r="B3" s="103" t="s">
        <v>302</v>
      </c>
      <c r="C3" s="103" t="s">
        <v>302</v>
      </c>
      <c r="D3" s="103" t="s">
        <v>302</v>
      </c>
      <c r="E3" s="103" t="s">
        <v>302</v>
      </c>
      <c r="F3" s="62" t="s">
        <v>303</v>
      </c>
      <c r="G3" s="62" t="s">
        <v>303</v>
      </c>
      <c r="H3" s="62" t="s">
        <v>303</v>
      </c>
      <c r="I3" s="62" t="s">
        <v>303</v>
      </c>
      <c r="J3" s="62"/>
      <c r="K3" s="104" t="s">
        <v>289</v>
      </c>
      <c r="L3" s="76" t="s">
        <v>291</v>
      </c>
      <c r="M3" s="76" t="s">
        <v>291</v>
      </c>
      <c r="N3" s="76" t="s">
        <v>291</v>
      </c>
      <c r="O3" s="76"/>
      <c r="Q3" s="104" t="s">
        <v>289</v>
      </c>
      <c r="R3" s="76" t="s">
        <v>52</v>
      </c>
      <c r="S3" s="76" t="s">
        <v>52</v>
      </c>
      <c r="T3" s="76" t="s">
        <v>52</v>
      </c>
      <c r="AO3" s="2"/>
    </row>
    <row r="4">
      <c r="A4" s="105">
        <v>1986.0</v>
      </c>
      <c r="B4" s="106">
        <f t="shared" ref="B4:D4" si="1">L4+R4</f>
        <v>967650.4642</v>
      </c>
      <c r="C4" s="106">
        <f t="shared" si="1"/>
        <v>98338.98693</v>
      </c>
      <c r="D4" s="106">
        <f t="shared" si="1"/>
        <v>927104.6294</v>
      </c>
      <c r="E4" s="106">
        <f t="shared" ref="E4:E36" si="3">SUM(B4:D4)</f>
        <v>1993094.081</v>
      </c>
      <c r="F4" s="107"/>
      <c r="G4" s="107"/>
      <c r="H4" s="107"/>
      <c r="I4" s="77"/>
      <c r="J4" s="77"/>
      <c r="K4" s="62">
        <v>1986.0</v>
      </c>
      <c r="L4" s="77">
        <v>338889.0</v>
      </c>
      <c r="M4" s="77">
        <v>27828.0</v>
      </c>
      <c r="N4" s="77">
        <v>3436.0</v>
      </c>
      <c r="O4" s="77"/>
      <c r="Q4" s="62">
        <v>1986.0</v>
      </c>
      <c r="R4" s="77">
        <v>628761.4641784602</v>
      </c>
      <c r="S4" s="77">
        <v>70510.9869275</v>
      </c>
      <c r="T4" s="77">
        <v>923668.6294240999</v>
      </c>
      <c r="AO4" s="2"/>
    </row>
    <row r="5">
      <c r="A5" s="105">
        <v>1987.0</v>
      </c>
      <c r="B5" s="106">
        <f t="shared" ref="B5:D5" si="2">L5+R5</f>
        <v>999349.8375</v>
      </c>
      <c r="C5" s="106">
        <f t="shared" si="2"/>
        <v>220620.7446</v>
      </c>
      <c r="D5" s="106">
        <f t="shared" si="2"/>
        <v>3058.989402</v>
      </c>
      <c r="E5" s="106">
        <f t="shared" si="3"/>
        <v>1223029.571</v>
      </c>
      <c r="F5" s="107"/>
      <c r="G5" s="107"/>
      <c r="H5" s="107"/>
      <c r="I5" s="77"/>
      <c r="J5" s="77"/>
      <c r="K5" s="62">
        <v>1987.0</v>
      </c>
      <c r="L5" s="77">
        <v>444573.0</v>
      </c>
      <c r="M5" s="77">
        <v>44692.0</v>
      </c>
      <c r="N5" s="77">
        <v>2927.0</v>
      </c>
      <c r="O5" s="77"/>
      <c r="Q5" s="62">
        <v>1987.0</v>
      </c>
      <c r="R5" s="77">
        <v>554776.837474758</v>
      </c>
      <c r="S5" s="77">
        <v>175928.74456899997</v>
      </c>
      <c r="T5" s="77">
        <v>131.989402</v>
      </c>
      <c r="AO5" s="2"/>
    </row>
    <row r="6">
      <c r="A6" s="105">
        <v>1988.0</v>
      </c>
      <c r="B6" s="106">
        <f t="shared" ref="B6:D6" si="4">L6+R6</f>
        <v>1524769.712</v>
      </c>
      <c r="C6" s="106">
        <f t="shared" si="4"/>
        <v>259163.5368</v>
      </c>
      <c r="D6" s="106">
        <f t="shared" si="4"/>
        <v>206280.0487</v>
      </c>
      <c r="E6" s="106">
        <f t="shared" si="3"/>
        <v>1990213.298</v>
      </c>
      <c r="F6" s="107"/>
      <c r="G6" s="107"/>
      <c r="H6" s="107"/>
      <c r="I6" s="77"/>
      <c r="J6" s="77"/>
      <c r="K6" s="62">
        <v>1988.0</v>
      </c>
      <c r="L6" s="77">
        <v>298108.0</v>
      </c>
      <c r="M6" s="77">
        <v>40564.0</v>
      </c>
      <c r="N6" s="77">
        <v>9382.0</v>
      </c>
      <c r="O6" s="77"/>
      <c r="Q6" s="62">
        <v>1988.0</v>
      </c>
      <c r="R6" s="77">
        <v>1226661.71229411</v>
      </c>
      <c r="S6" s="77">
        <v>218599.53684818</v>
      </c>
      <c r="T6" s="77">
        <v>196898.0487304</v>
      </c>
      <c r="AO6" s="2"/>
    </row>
    <row r="7">
      <c r="A7" s="105">
        <v>1989.0</v>
      </c>
      <c r="B7" s="106">
        <f t="shared" ref="B7:D7" si="5">L7+R7</f>
        <v>1069854.674</v>
      </c>
      <c r="C7" s="106">
        <f t="shared" si="5"/>
        <v>279830.3476</v>
      </c>
      <c r="D7" s="106">
        <f t="shared" si="5"/>
        <v>12057.74586</v>
      </c>
      <c r="E7" s="106">
        <f t="shared" si="3"/>
        <v>1361742.768</v>
      </c>
      <c r="F7" s="107"/>
      <c r="G7" s="107"/>
      <c r="H7" s="107"/>
      <c r="I7" s="77"/>
      <c r="J7" s="77"/>
      <c r="K7" s="62">
        <v>1989.0</v>
      </c>
      <c r="L7" s="77">
        <v>249597.0</v>
      </c>
      <c r="M7" s="77">
        <v>23563.0</v>
      </c>
      <c r="N7" s="77">
        <v>10842.0</v>
      </c>
      <c r="O7" s="77"/>
      <c r="Q7" s="62">
        <v>1989.0</v>
      </c>
      <c r="R7" s="77">
        <v>820257.6742414898</v>
      </c>
      <c r="S7" s="77">
        <v>256267.34755340003</v>
      </c>
      <c r="T7" s="77">
        <v>1215.7458623000002</v>
      </c>
      <c r="AO7" s="2"/>
    </row>
    <row r="8">
      <c r="A8" s="105">
        <v>1990.0</v>
      </c>
      <c r="B8" s="106">
        <f t="shared" ref="B8:D8" si="6">L8+R8</f>
        <v>1100066.539</v>
      </c>
      <c r="C8" s="106">
        <f t="shared" si="6"/>
        <v>109635.0472</v>
      </c>
      <c r="D8" s="106">
        <f t="shared" si="6"/>
        <v>55667.1043</v>
      </c>
      <c r="E8" s="106">
        <f t="shared" si="3"/>
        <v>1265368.69</v>
      </c>
      <c r="F8" s="107"/>
      <c r="G8" s="107"/>
      <c r="H8" s="107"/>
      <c r="I8" s="77"/>
      <c r="J8" s="77"/>
      <c r="K8" s="62">
        <v>1990.0</v>
      </c>
      <c r="L8" s="77">
        <v>239947.0</v>
      </c>
      <c r="M8" s="77">
        <v>12062.0</v>
      </c>
      <c r="N8" s="77">
        <v>9032.0</v>
      </c>
      <c r="O8" s="77"/>
      <c r="Q8" s="62">
        <v>1990.0</v>
      </c>
      <c r="R8" s="77">
        <v>860119.5389773397</v>
      </c>
      <c r="S8" s="77">
        <v>97573.04716607998</v>
      </c>
      <c r="T8" s="77">
        <v>46635.104298000006</v>
      </c>
      <c r="AO8" s="2"/>
    </row>
    <row r="9">
      <c r="A9" s="105">
        <v>1991.0</v>
      </c>
      <c r="B9" s="106">
        <f t="shared" ref="B9:D9" si="7">L9+R9</f>
        <v>1705210.349</v>
      </c>
      <c r="C9" s="106">
        <f t="shared" si="7"/>
        <v>169038.47</v>
      </c>
      <c r="D9" s="106">
        <f t="shared" si="7"/>
        <v>245573.213</v>
      </c>
      <c r="E9" s="106">
        <f t="shared" si="3"/>
        <v>2119822.032</v>
      </c>
      <c r="F9" s="107"/>
      <c r="G9" s="107"/>
      <c r="H9" s="107"/>
      <c r="I9" s="77"/>
      <c r="J9" s="77"/>
      <c r="K9" s="62">
        <v>1991.0</v>
      </c>
      <c r="L9" s="77">
        <v>283165.0</v>
      </c>
      <c r="M9" s="77">
        <v>34296.0</v>
      </c>
      <c r="N9" s="77">
        <v>9015.0</v>
      </c>
      <c r="O9" s="77"/>
      <c r="Q9" s="62">
        <v>1991.0</v>
      </c>
      <c r="R9" s="77">
        <v>1422045.3491592004</v>
      </c>
      <c r="S9" s="77">
        <v>134742.470019</v>
      </c>
      <c r="T9" s="77">
        <v>236558.2129925</v>
      </c>
      <c r="AO9" s="2"/>
    </row>
    <row r="10">
      <c r="A10" s="105">
        <v>1992.0</v>
      </c>
      <c r="B10" s="106">
        <f t="shared" ref="B10:D10" si="8">L10+R10</f>
        <v>1527278.495</v>
      </c>
      <c r="C10" s="106">
        <f t="shared" si="8"/>
        <v>151385.504</v>
      </c>
      <c r="D10" s="106">
        <f t="shared" si="8"/>
        <v>12405.91462</v>
      </c>
      <c r="E10" s="106">
        <f t="shared" si="3"/>
        <v>1691069.914</v>
      </c>
      <c r="F10" s="107"/>
      <c r="G10" s="107"/>
      <c r="H10" s="107"/>
      <c r="I10" s="77"/>
      <c r="J10" s="77"/>
      <c r="K10" s="62">
        <v>1992.0</v>
      </c>
      <c r="L10" s="77">
        <v>220645.0</v>
      </c>
      <c r="M10" s="77">
        <v>28401.0</v>
      </c>
      <c r="N10" s="77">
        <v>11172.0</v>
      </c>
      <c r="O10" s="77"/>
      <c r="Q10" s="62">
        <v>1992.0</v>
      </c>
      <c r="R10" s="77">
        <v>1306633.4954712596</v>
      </c>
      <c r="S10" s="77">
        <v>122984.50396001001</v>
      </c>
      <c r="T10" s="77">
        <v>1233.91462</v>
      </c>
      <c r="AO10" s="2"/>
    </row>
    <row r="11">
      <c r="A11" s="105">
        <v>1993.0</v>
      </c>
      <c r="B11" s="106">
        <f t="shared" ref="B11:D11" si="9">L11+R11</f>
        <v>919031.7622</v>
      </c>
      <c r="C11" s="106">
        <f t="shared" si="9"/>
        <v>196759.2073</v>
      </c>
      <c r="D11" s="106">
        <f t="shared" si="9"/>
        <v>104217.4584</v>
      </c>
      <c r="E11" s="106">
        <f t="shared" si="3"/>
        <v>1220008.428</v>
      </c>
      <c r="F11" s="107"/>
      <c r="G11" s="107"/>
      <c r="H11" s="107"/>
      <c r="I11" s="77"/>
      <c r="J11" s="77"/>
      <c r="K11" s="62">
        <v>1993.0</v>
      </c>
      <c r="L11" s="77">
        <v>219215.0</v>
      </c>
      <c r="M11" s="77">
        <v>27530.0</v>
      </c>
      <c r="N11" s="77">
        <v>7612.0</v>
      </c>
      <c r="O11" s="77"/>
      <c r="Q11" s="62">
        <v>1993.0</v>
      </c>
      <c r="R11" s="77">
        <v>699816.762160414</v>
      </c>
      <c r="S11" s="77">
        <v>169229.20734440995</v>
      </c>
      <c r="T11" s="77">
        <v>96605.45838079999</v>
      </c>
      <c r="AO11" s="2"/>
    </row>
    <row r="12">
      <c r="A12" s="105">
        <v>1994.0</v>
      </c>
      <c r="B12" s="106">
        <f t="shared" ref="B12:D12" si="10">L12+R12</f>
        <v>1008885.746</v>
      </c>
      <c r="C12" s="106">
        <f t="shared" si="10"/>
        <v>131606.2584</v>
      </c>
      <c r="D12" s="106">
        <f t="shared" si="10"/>
        <v>54432.85501</v>
      </c>
      <c r="E12" s="106">
        <f t="shared" si="3"/>
        <v>1194924.859</v>
      </c>
      <c r="F12" s="107"/>
      <c r="G12" s="107"/>
      <c r="H12" s="107"/>
      <c r="I12" s="77"/>
      <c r="J12" s="77"/>
      <c r="K12" s="62">
        <v>1994.0</v>
      </c>
      <c r="L12" s="77">
        <v>296381.0</v>
      </c>
      <c r="M12" s="77">
        <v>30120.0</v>
      </c>
      <c r="N12" s="77">
        <v>3409.0</v>
      </c>
      <c r="O12" s="77"/>
      <c r="Q12" s="62">
        <v>1994.0</v>
      </c>
      <c r="R12" s="77">
        <v>712504.7458979399</v>
      </c>
      <c r="S12" s="77">
        <v>101486.25837222004</v>
      </c>
      <c r="T12" s="77">
        <v>51023.855012</v>
      </c>
      <c r="AO12" s="2"/>
    </row>
    <row r="13">
      <c r="A13" s="105">
        <v>1995.0</v>
      </c>
      <c r="B13" s="106">
        <f t="shared" ref="B13:D13" si="11">L13+R13</f>
        <v>1185080.056</v>
      </c>
      <c r="C13" s="106">
        <f t="shared" si="11"/>
        <v>108343.5104</v>
      </c>
      <c r="D13" s="106">
        <f t="shared" si="11"/>
        <v>655211.3214</v>
      </c>
      <c r="E13" s="106">
        <f t="shared" si="3"/>
        <v>1948634.888</v>
      </c>
      <c r="F13" s="107"/>
      <c r="G13" s="107"/>
      <c r="H13" s="107"/>
      <c r="I13" s="77"/>
      <c r="J13" s="77"/>
      <c r="K13" s="62">
        <v>1995.0</v>
      </c>
      <c r="L13" s="77">
        <v>328835.0</v>
      </c>
      <c r="M13" s="77">
        <v>23178.0</v>
      </c>
      <c r="N13" s="77">
        <v>7852.0</v>
      </c>
      <c r="O13" s="77"/>
      <c r="Q13" s="62">
        <v>1995.0</v>
      </c>
      <c r="R13" s="77">
        <v>856245.0558816899</v>
      </c>
      <c r="S13" s="77">
        <v>85165.510384188</v>
      </c>
      <c r="T13" s="77">
        <v>647359.321426</v>
      </c>
      <c r="AO13" s="2"/>
    </row>
    <row r="14">
      <c r="A14" s="105">
        <v>1996.0</v>
      </c>
      <c r="B14" s="106">
        <f t="shared" ref="B14:D14" si="12">L14+R14</f>
        <v>883558.4502</v>
      </c>
      <c r="C14" s="106">
        <f t="shared" si="12"/>
        <v>108684.907</v>
      </c>
      <c r="D14" s="106">
        <f t="shared" si="12"/>
        <v>25059.85403</v>
      </c>
      <c r="E14" s="106">
        <f t="shared" si="3"/>
        <v>1017303.211</v>
      </c>
      <c r="F14" s="107"/>
      <c r="G14" s="107"/>
      <c r="H14" s="107"/>
      <c r="I14" s="77"/>
      <c r="J14" s="77"/>
      <c r="K14" s="62">
        <v>1996.0</v>
      </c>
      <c r="L14" s="77">
        <v>268774.0</v>
      </c>
      <c r="M14" s="77">
        <v>31618.0</v>
      </c>
      <c r="N14" s="77">
        <v>5944.0</v>
      </c>
      <c r="O14" s="77"/>
      <c r="Q14" s="62">
        <v>1996.0</v>
      </c>
      <c r="R14" s="77">
        <v>614784.4502163959</v>
      </c>
      <c r="S14" s="77">
        <v>77066.90697527</v>
      </c>
      <c r="T14" s="77">
        <v>19115.8540347</v>
      </c>
      <c r="AO14" s="2"/>
    </row>
    <row r="15">
      <c r="A15" s="105">
        <v>1997.0</v>
      </c>
      <c r="B15" s="106">
        <f t="shared" ref="B15:D15" si="13">L15+R15</f>
        <v>951052.1371</v>
      </c>
      <c r="C15" s="106">
        <f t="shared" si="13"/>
        <v>149958.9446</v>
      </c>
      <c r="D15" s="106">
        <f t="shared" si="13"/>
        <v>15482.07637</v>
      </c>
      <c r="E15" s="106">
        <f t="shared" si="3"/>
        <v>1116493.158</v>
      </c>
      <c r="F15" s="107"/>
      <c r="G15" s="107"/>
      <c r="H15" s="107"/>
      <c r="I15" s="77"/>
      <c r="J15" s="77"/>
      <c r="K15" s="62">
        <v>1997.0</v>
      </c>
      <c r="L15" s="77">
        <v>298645.0</v>
      </c>
      <c r="M15" s="77">
        <v>42934.0</v>
      </c>
      <c r="N15" s="77">
        <v>5327.0</v>
      </c>
      <c r="O15" s="77"/>
      <c r="Q15" s="62">
        <v>1997.0</v>
      </c>
      <c r="R15" s="77">
        <v>652407.137122409</v>
      </c>
      <c r="S15" s="77">
        <v>107024.94457295</v>
      </c>
      <c r="T15" s="77">
        <v>10155.0763726</v>
      </c>
      <c r="AO15" s="2"/>
    </row>
    <row r="16">
      <c r="A16" s="105">
        <v>1998.0</v>
      </c>
      <c r="B16" s="106">
        <f t="shared" ref="B16:D16" si="14">L16+R16</f>
        <v>894397.2156</v>
      </c>
      <c r="C16" s="106">
        <f t="shared" si="14"/>
        <v>120814.3382</v>
      </c>
      <c r="D16" s="106">
        <f t="shared" si="14"/>
        <v>26664.12978</v>
      </c>
      <c r="E16" s="106">
        <f t="shared" si="3"/>
        <v>1041875.684</v>
      </c>
      <c r="F16" s="107"/>
      <c r="G16" s="107"/>
      <c r="H16" s="107"/>
      <c r="I16" s="77"/>
      <c r="J16" s="77"/>
      <c r="K16" s="62">
        <v>1998.0</v>
      </c>
      <c r="L16" s="77">
        <v>222926.0</v>
      </c>
      <c r="M16" s="77">
        <v>23181.0</v>
      </c>
      <c r="N16" s="77">
        <v>7687.0</v>
      </c>
      <c r="O16" s="77"/>
      <c r="Q16" s="62">
        <v>1998.0</v>
      </c>
      <c r="R16" s="77">
        <v>671471.21560737</v>
      </c>
      <c r="S16" s="77">
        <v>97633.33820581199</v>
      </c>
      <c r="T16" s="77">
        <v>18977.129780429997</v>
      </c>
      <c r="AO16" s="2"/>
    </row>
    <row r="17">
      <c r="A17" s="105">
        <v>1999.0</v>
      </c>
      <c r="B17" s="106">
        <f t="shared" ref="B17:D17" si="15">L17+R17</f>
        <v>1643943.572</v>
      </c>
      <c r="C17" s="106">
        <f t="shared" si="15"/>
        <v>195417.3736</v>
      </c>
      <c r="D17" s="106">
        <f t="shared" si="15"/>
        <v>21498.34044</v>
      </c>
      <c r="E17" s="106">
        <f t="shared" si="3"/>
        <v>1860859.286</v>
      </c>
      <c r="F17" s="107"/>
      <c r="G17" s="107"/>
      <c r="H17" s="107"/>
      <c r="I17" s="77"/>
      <c r="J17" s="76"/>
      <c r="K17" s="62">
        <v>1999.0</v>
      </c>
      <c r="L17" s="77">
        <v>146834.0</v>
      </c>
      <c r="M17" s="77">
        <v>20664.0</v>
      </c>
      <c r="N17" s="77">
        <v>4097.0</v>
      </c>
      <c r="O17" s="77"/>
      <c r="Q17" s="62">
        <v>1999.0</v>
      </c>
      <c r="R17" s="77">
        <v>1497109.572104401</v>
      </c>
      <c r="S17" s="77">
        <v>174753.37362071598</v>
      </c>
      <c r="T17" s="77">
        <v>17401.34044</v>
      </c>
      <c r="AO17" s="2"/>
    </row>
    <row r="18">
      <c r="A18" s="105">
        <v>2000.0</v>
      </c>
      <c r="B18" s="106">
        <f t="shared" ref="B18:D18" si="16">L18+R18</f>
        <v>1947325.967</v>
      </c>
      <c r="C18" s="106">
        <f t="shared" si="16"/>
        <v>324943.1698</v>
      </c>
      <c r="D18" s="106">
        <f t="shared" si="16"/>
        <v>235330.4627</v>
      </c>
      <c r="E18" s="106">
        <f t="shared" si="3"/>
        <v>2507599.6</v>
      </c>
      <c r="F18" s="107"/>
      <c r="G18" s="107"/>
      <c r="H18" s="107"/>
      <c r="I18" s="77"/>
      <c r="J18" s="76"/>
      <c r="K18" s="62">
        <v>2000.0</v>
      </c>
      <c r="L18" s="77">
        <v>176605.0</v>
      </c>
      <c r="M18" s="77">
        <v>16379.0</v>
      </c>
      <c r="N18" s="77">
        <v>4207.0</v>
      </c>
      <c r="O18" s="77"/>
      <c r="Q18" s="62">
        <v>2000.0</v>
      </c>
      <c r="R18" s="77">
        <v>1770720.9672136733</v>
      </c>
      <c r="S18" s="77">
        <v>308564.16982764495</v>
      </c>
      <c r="T18" s="77">
        <v>231123.46266142602</v>
      </c>
      <c r="AO18" s="2"/>
    </row>
    <row r="19">
      <c r="A19" s="105">
        <v>2001.0</v>
      </c>
      <c r="B19" s="106">
        <f t="shared" ref="B19:D19" si="17">L19+R19</f>
        <v>1152120.417</v>
      </c>
      <c r="C19" s="106">
        <f t="shared" si="17"/>
        <v>298956.7851</v>
      </c>
      <c r="D19" s="106">
        <f t="shared" si="17"/>
        <v>82362.26505</v>
      </c>
      <c r="E19" s="106">
        <f t="shared" si="3"/>
        <v>1533439.467</v>
      </c>
      <c r="F19" s="107"/>
      <c r="G19" s="107"/>
      <c r="H19" s="107"/>
      <c r="I19" s="77"/>
      <c r="J19" s="76"/>
      <c r="K19" s="62">
        <v>2001.0</v>
      </c>
      <c r="L19" s="77">
        <v>180036.0</v>
      </c>
      <c r="M19" s="77">
        <v>21775.0</v>
      </c>
      <c r="N19" s="77">
        <v>2896.0</v>
      </c>
      <c r="O19" s="77"/>
      <c r="Q19" s="62">
        <v>2001.0</v>
      </c>
      <c r="R19" s="77">
        <v>972084.4173221302</v>
      </c>
      <c r="S19" s="77">
        <v>277181.7850927159</v>
      </c>
      <c r="T19" s="77">
        <v>79466.26505362001</v>
      </c>
      <c r="U19" s="2"/>
      <c r="V19" s="2"/>
      <c r="W19" s="2"/>
      <c r="X19" s="2"/>
      <c r="Y19" s="2"/>
      <c r="Z19" s="2"/>
      <c r="AA19" s="2"/>
      <c r="AB19" s="2"/>
      <c r="AC19" s="2"/>
      <c r="AD19" s="2"/>
      <c r="AO19" s="2"/>
    </row>
    <row r="20">
      <c r="A20" s="105">
        <v>2002.0</v>
      </c>
      <c r="B20" s="106">
        <f t="shared" ref="B20:D20" si="18">L20+R20</f>
        <v>1707594.379</v>
      </c>
      <c r="C20" s="106">
        <f t="shared" si="18"/>
        <v>244115.1937</v>
      </c>
      <c r="D20" s="106">
        <f t="shared" si="18"/>
        <v>37305.95047</v>
      </c>
      <c r="E20" s="106">
        <f t="shared" si="3"/>
        <v>1989015.523</v>
      </c>
      <c r="F20" s="107"/>
      <c r="G20" s="107"/>
      <c r="H20" s="107"/>
      <c r="I20" s="77"/>
      <c r="J20" s="76"/>
      <c r="K20" s="62">
        <v>2002.0</v>
      </c>
      <c r="L20" s="77">
        <v>228835.0</v>
      </c>
      <c r="M20" s="77">
        <v>18689.0</v>
      </c>
      <c r="N20" s="77">
        <v>2800.0</v>
      </c>
      <c r="O20" s="77"/>
      <c r="Q20" s="62">
        <v>2002.0</v>
      </c>
      <c r="R20" s="77">
        <v>1478759.3791254493</v>
      </c>
      <c r="S20" s="77">
        <v>225426.193696639</v>
      </c>
      <c r="T20" s="77">
        <v>34505.950465320006</v>
      </c>
      <c r="U20" s="2"/>
      <c r="V20" s="2"/>
      <c r="W20" s="2"/>
      <c r="X20" s="2"/>
      <c r="Y20" s="2"/>
      <c r="Z20" s="2"/>
      <c r="AA20" s="2"/>
      <c r="AB20" s="2"/>
      <c r="AC20" s="2"/>
      <c r="AD20" s="2"/>
      <c r="AO20" s="2"/>
    </row>
    <row r="21" ht="15.75" customHeight="1">
      <c r="A21" s="105">
        <v>2003.0</v>
      </c>
      <c r="B21" s="106">
        <f t="shared" ref="B21:D21" si="19">L21+R21</f>
        <v>1817007.525</v>
      </c>
      <c r="C21" s="106">
        <f t="shared" si="19"/>
        <v>344023.0909</v>
      </c>
      <c r="D21" s="106">
        <f t="shared" si="19"/>
        <v>53445.17101</v>
      </c>
      <c r="E21" s="106">
        <f t="shared" si="3"/>
        <v>2214475.787</v>
      </c>
      <c r="F21" s="107"/>
      <c r="G21" s="107"/>
      <c r="H21" s="107"/>
      <c r="I21" s="77"/>
      <c r="J21" s="76"/>
      <c r="K21" s="62">
        <v>2003.0</v>
      </c>
      <c r="L21" s="77">
        <v>188171.0</v>
      </c>
      <c r="M21" s="77">
        <v>13347.0</v>
      </c>
      <c r="N21" s="77">
        <v>3139.0</v>
      </c>
      <c r="O21" s="77"/>
      <c r="Q21" s="62">
        <v>2003.0</v>
      </c>
      <c r="R21" s="77">
        <v>1628836.5251260484</v>
      </c>
      <c r="S21" s="77">
        <v>330676.0909326051</v>
      </c>
      <c r="T21" s="77">
        <v>50306.17101400001</v>
      </c>
      <c r="AO21" s="2"/>
    </row>
    <row r="22" ht="15.75" customHeight="1">
      <c r="A22" s="105">
        <v>2004.0</v>
      </c>
      <c r="B22" s="106">
        <f t="shared" ref="B22:D22" si="20">L22+R22</f>
        <v>1003325.496</v>
      </c>
      <c r="C22" s="106">
        <f t="shared" si="20"/>
        <v>124864.4048</v>
      </c>
      <c r="D22" s="106">
        <f t="shared" si="20"/>
        <v>13569.86463</v>
      </c>
      <c r="E22" s="106">
        <f t="shared" si="3"/>
        <v>1141759.766</v>
      </c>
      <c r="F22" s="107"/>
      <c r="G22" s="107"/>
      <c r="H22" s="107"/>
      <c r="I22" s="77"/>
      <c r="J22" s="76"/>
      <c r="K22" s="62">
        <v>2004.0</v>
      </c>
      <c r="L22" s="77">
        <v>152417.0</v>
      </c>
      <c r="M22" s="77">
        <v>11621.0</v>
      </c>
      <c r="N22" s="77">
        <v>3022.0</v>
      </c>
      <c r="O22" s="77"/>
      <c r="Q22" s="62">
        <v>2004.0</v>
      </c>
      <c r="R22" s="77">
        <v>850908.496350836</v>
      </c>
      <c r="S22" s="77">
        <v>113243.40475688856</v>
      </c>
      <c r="T22" s="77">
        <v>10547.864626300001</v>
      </c>
      <c r="AO22" s="2"/>
    </row>
    <row r="23" ht="15.75" customHeight="1">
      <c r="A23" s="105">
        <v>2005.0</v>
      </c>
      <c r="B23" s="106">
        <f t="shared" ref="B23:D23" si="21">L23+R23</f>
        <v>1093453.123</v>
      </c>
      <c r="C23" s="106">
        <f t="shared" si="21"/>
        <v>204609.4377</v>
      </c>
      <c r="D23" s="106">
        <f t="shared" si="21"/>
        <v>4300.067013</v>
      </c>
      <c r="E23" s="106">
        <f t="shared" si="3"/>
        <v>1302362.628</v>
      </c>
      <c r="F23" s="107"/>
      <c r="G23" s="107"/>
      <c r="H23" s="107"/>
      <c r="I23" s="77"/>
      <c r="J23" s="76"/>
      <c r="K23" s="62">
        <v>2005.0</v>
      </c>
      <c r="L23" s="77">
        <v>123298.0</v>
      </c>
      <c r="M23" s="77">
        <v>8485.0</v>
      </c>
      <c r="N23" s="77">
        <v>1785.0</v>
      </c>
      <c r="O23" s="77"/>
      <c r="Q23" s="62">
        <v>2005.0</v>
      </c>
      <c r="R23" s="77">
        <v>970155.1233969802</v>
      </c>
      <c r="S23" s="77">
        <v>196124.43768056305</v>
      </c>
      <c r="T23" s="77">
        <v>2515.0670132</v>
      </c>
      <c r="U23" s="2"/>
      <c r="V23" s="2"/>
      <c r="W23" s="2"/>
      <c r="X23" s="2"/>
      <c r="Y23" s="2"/>
      <c r="Z23" s="2"/>
      <c r="AA23" s="2"/>
      <c r="AB23" s="2"/>
      <c r="AC23" s="2"/>
      <c r="AD23" s="2"/>
      <c r="AO23" s="2"/>
    </row>
    <row r="24" ht="15.75" customHeight="1">
      <c r="A24" s="105">
        <v>2006.0</v>
      </c>
      <c r="B24" s="106">
        <f t="shared" ref="B24:D24" si="22">L24+R24</f>
        <v>1334059.916</v>
      </c>
      <c r="C24" s="106">
        <f t="shared" si="22"/>
        <v>141123.5486</v>
      </c>
      <c r="D24" s="106">
        <f t="shared" si="22"/>
        <v>9253.910384</v>
      </c>
      <c r="E24" s="106">
        <f t="shared" si="3"/>
        <v>1484437.375</v>
      </c>
      <c r="F24" s="107"/>
      <c r="G24" s="107"/>
      <c r="H24" s="107"/>
      <c r="I24" s="77"/>
      <c r="J24" s="76"/>
      <c r="K24" s="62">
        <v>2006.0</v>
      </c>
      <c r="L24" s="77">
        <v>100935.0</v>
      </c>
      <c r="M24" s="77">
        <v>7389.0</v>
      </c>
      <c r="N24" s="77">
        <v>3755.0</v>
      </c>
      <c r="O24" s="77"/>
      <c r="Q24" s="62">
        <v>2006.0</v>
      </c>
      <c r="R24" s="77">
        <v>1233124.915783761</v>
      </c>
      <c r="S24" s="77">
        <v>133734.54860109402</v>
      </c>
      <c r="T24" s="77">
        <v>5498.91038444</v>
      </c>
      <c r="U24" s="2"/>
      <c r="V24" s="2"/>
      <c r="W24" s="2"/>
      <c r="X24" s="2"/>
      <c r="Y24" s="2"/>
      <c r="Z24" s="2"/>
      <c r="AA24" s="2"/>
      <c r="AB24" s="2"/>
      <c r="AC24" s="2"/>
      <c r="AD24" s="2"/>
      <c r="AO24" s="2"/>
    </row>
    <row r="25" ht="15.75" customHeight="1">
      <c r="A25" s="105">
        <v>2007.0</v>
      </c>
      <c r="B25" s="106">
        <f t="shared" ref="B25:D25" si="23">L25+R25</f>
        <v>1442291.965</v>
      </c>
      <c r="C25" s="106">
        <f t="shared" si="23"/>
        <v>157420.6837</v>
      </c>
      <c r="D25" s="106">
        <f t="shared" si="23"/>
        <v>16748.89907</v>
      </c>
      <c r="E25" s="106">
        <f t="shared" si="3"/>
        <v>1616461.547</v>
      </c>
      <c r="F25" s="107"/>
      <c r="G25" s="107"/>
      <c r="H25" s="107"/>
      <c r="I25" s="77"/>
      <c r="J25" s="76"/>
      <c r="K25" s="62">
        <v>2007.0</v>
      </c>
      <c r="L25" s="77">
        <v>97198.0</v>
      </c>
      <c r="M25" s="77">
        <v>5311.0</v>
      </c>
      <c r="N25" s="77">
        <v>5048.0</v>
      </c>
      <c r="O25" s="77"/>
      <c r="Q25" s="62">
        <v>2007.0</v>
      </c>
      <c r="R25" s="77">
        <v>1345093.9645564938</v>
      </c>
      <c r="S25" s="77">
        <v>152109.683700255</v>
      </c>
      <c r="T25" s="77">
        <v>11700.899067800001</v>
      </c>
      <c r="AO25" s="2"/>
    </row>
    <row r="26" ht="15.75" customHeight="1">
      <c r="A26" s="105">
        <v>2008.0</v>
      </c>
      <c r="B26" s="106">
        <f t="shared" ref="B26:D26" si="24">L26+R26</f>
        <v>918833.1919</v>
      </c>
      <c r="C26" s="106">
        <f t="shared" si="24"/>
        <v>149370.0414</v>
      </c>
      <c r="D26" s="106">
        <f t="shared" si="24"/>
        <v>65991.03922</v>
      </c>
      <c r="E26" s="106">
        <f t="shared" si="3"/>
        <v>1134194.273</v>
      </c>
      <c r="F26" s="107"/>
      <c r="G26" s="107"/>
      <c r="H26" s="107"/>
      <c r="I26" s="77"/>
      <c r="J26" s="77"/>
      <c r="K26" s="62">
        <v>2008.0</v>
      </c>
      <c r="L26" s="77">
        <v>102953.0</v>
      </c>
      <c r="M26" s="77">
        <v>5654.0</v>
      </c>
      <c r="N26" s="77">
        <v>7675.0</v>
      </c>
      <c r="O26" s="77"/>
      <c r="Q26" s="62">
        <v>2008.0</v>
      </c>
      <c r="R26" s="77">
        <v>815880.1919206033</v>
      </c>
      <c r="S26" s="77">
        <v>143716.04143681892</v>
      </c>
      <c r="T26" s="77">
        <v>58316.03922100001</v>
      </c>
      <c r="AO26" s="2"/>
    </row>
    <row r="27" ht="15.75" customHeight="1">
      <c r="A27" s="105">
        <v>2009.0</v>
      </c>
      <c r="B27" s="106">
        <f t="shared" ref="B27:D27" si="25">L27+R27</f>
        <v>869182.2308</v>
      </c>
      <c r="C27" s="106">
        <f t="shared" si="25"/>
        <v>123561.0497</v>
      </c>
      <c r="D27" s="106">
        <f t="shared" si="25"/>
        <v>46861.55283</v>
      </c>
      <c r="E27" s="106">
        <f t="shared" si="3"/>
        <v>1039604.833</v>
      </c>
      <c r="F27" s="107"/>
      <c r="G27" s="107"/>
      <c r="H27" s="107"/>
      <c r="I27" s="77"/>
      <c r="J27" s="77"/>
      <c r="K27" s="62">
        <v>2009.0</v>
      </c>
      <c r="L27" s="77">
        <v>131742.0</v>
      </c>
      <c r="M27" s="77">
        <v>3926.0</v>
      </c>
      <c r="N27" s="77">
        <v>5953.0</v>
      </c>
      <c r="O27" s="77"/>
      <c r="Q27" s="62">
        <v>2009.0</v>
      </c>
      <c r="R27" s="77">
        <v>737440.2307744923</v>
      </c>
      <c r="S27" s="77">
        <v>119635.04969451</v>
      </c>
      <c r="T27" s="77">
        <v>40908.55282683</v>
      </c>
      <c r="AO27" s="2"/>
    </row>
    <row r="28" ht="15.75" customHeight="1">
      <c r="A28" s="105">
        <v>2010.0</v>
      </c>
      <c r="B28" s="106">
        <f t="shared" ref="B28:D28" si="26">L28+R28</f>
        <v>551212.5872</v>
      </c>
      <c r="C28" s="106">
        <f t="shared" si="26"/>
        <v>53406.19068</v>
      </c>
      <c r="D28" s="106">
        <f t="shared" si="26"/>
        <v>8257.165597</v>
      </c>
      <c r="E28" s="106">
        <f t="shared" si="3"/>
        <v>612875.9435</v>
      </c>
      <c r="F28" s="107"/>
      <c r="G28" s="107"/>
      <c r="H28" s="107"/>
      <c r="I28" s="77"/>
      <c r="J28" s="77"/>
      <c r="K28" s="62">
        <v>2010.0</v>
      </c>
      <c r="L28" s="77">
        <v>134061.0</v>
      </c>
      <c r="M28" s="77">
        <v>3733.0</v>
      </c>
      <c r="N28" s="77">
        <v>4589.0</v>
      </c>
      <c r="O28" s="77"/>
      <c r="Q28" s="62">
        <v>2010.0</v>
      </c>
      <c r="R28" s="77">
        <v>417151.5871802721</v>
      </c>
      <c r="S28" s="77">
        <v>49673.1906813733</v>
      </c>
      <c r="T28" s="77">
        <v>3668.1655974000005</v>
      </c>
      <c r="AO28" s="2"/>
    </row>
    <row r="29" ht="15.75" customHeight="1">
      <c r="A29" s="105">
        <v>2011.0</v>
      </c>
      <c r="B29" s="106">
        <f t="shared" ref="B29:D29" si="27">L29+R29</f>
        <v>625919.1571</v>
      </c>
      <c r="C29" s="106">
        <f t="shared" si="27"/>
        <v>67729.46973</v>
      </c>
      <c r="D29" s="106">
        <f t="shared" si="27"/>
        <v>112503.832</v>
      </c>
      <c r="E29" s="106">
        <f t="shared" si="3"/>
        <v>806152.4589</v>
      </c>
      <c r="F29" s="107"/>
      <c r="G29" s="107"/>
      <c r="H29" s="107"/>
      <c r="I29" s="77"/>
      <c r="J29" s="77"/>
      <c r="K29" s="62">
        <v>2011.0</v>
      </c>
      <c r="L29" s="77">
        <v>84041.0</v>
      </c>
      <c r="M29" s="77">
        <v>1921.0</v>
      </c>
      <c r="N29" s="77">
        <v>4293.0</v>
      </c>
      <c r="O29" s="77"/>
      <c r="Q29" s="62">
        <v>2011.0</v>
      </c>
      <c r="R29" s="77">
        <v>541878.157118908</v>
      </c>
      <c r="S29" s="77">
        <v>65808.46972698999</v>
      </c>
      <c r="T29" s="77">
        <v>108210.8320344</v>
      </c>
      <c r="AO29" s="2"/>
    </row>
    <row r="30" ht="15.75" customHeight="1">
      <c r="A30" s="105">
        <v>2012.0</v>
      </c>
      <c r="B30" s="106">
        <f t="shared" ref="B30:D30" si="28">L30+R30</f>
        <v>558587.7663</v>
      </c>
      <c r="C30" s="106">
        <f t="shared" si="28"/>
        <v>95488.40036</v>
      </c>
      <c r="D30" s="106">
        <f t="shared" si="28"/>
        <v>42572.60976</v>
      </c>
      <c r="E30" s="106">
        <f t="shared" si="3"/>
        <v>696648.7765</v>
      </c>
      <c r="F30" s="77">
        <f t="shared" ref="F30:F32" si="30">VLOOKUP(VLOOKUP(3,$B$114:$E$122,4,FALSE),$A$17:$D$25,2,FALSE)</f>
        <v>1707594.379</v>
      </c>
      <c r="G30" s="77">
        <f t="shared" ref="G30:G32" si="31">VLOOKUP(VLOOKUP(3,$C$114:$E$122,3,FALSE),$A$17:$D$25,3,FALSE)</f>
        <v>298956.7851</v>
      </c>
      <c r="H30" s="77">
        <f t="shared" ref="H30:H32" si="32">VLOOKUP(VLOOKUP(3,$D$114:$E$122,2,FALSE),$A$17:$D$25,4,FALSE)</f>
        <v>53445.17101</v>
      </c>
      <c r="I30" s="77">
        <f t="shared" ref="I30:I36" si="33">SUM(F30:H30)</f>
        <v>2059996.335</v>
      </c>
      <c r="J30" s="77"/>
      <c r="K30" s="62">
        <v>2012.0</v>
      </c>
      <c r="L30" s="77">
        <v>118901.0</v>
      </c>
      <c r="M30" s="77">
        <v>2408.0</v>
      </c>
      <c r="N30" s="77">
        <v>2840.0</v>
      </c>
      <c r="O30" s="77"/>
      <c r="P30" s="2"/>
      <c r="Q30" s="62">
        <v>2012.0</v>
      </c>
      <c r="R30" s="77">
        <v>439686.76632886904</v>
      </c>
      <c r="S30" s="77">
        <v>93080.40036263199</v>
      </c>
      <c r="T30" s="77">
        <v>39732.6097638</v>
      </c>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row>
    <row r="31" ht="15.75" customHeight="1">
      <c r="A31" s="105">
        <v>2013.0</v>
      </c>
      <c r="B31" s="106">
        <f t="shared" ref="B31:D31" si="29">L31+R31</f>
        <v>2216207.041</v>
      </c>
      <c r="C31" s="106">
        <f t="shared" si="29"/>
        <v>193869.7217</v>
      </c>
      <c r="D31" s="106">
        <f t="shared" si="29"/>
        <v>15917.75274</v>
      </c>
      <c r="E31" s="106">
        <f t="shared" si="3"/>
        <v>2425994.515</v>
      </c>
      <c r="F31" s="77">
        <f t="shared" si="30"/>
        <v>1707594.379</v>
      </c>
      <c r="G31" s="77">
        <f t="shared" si="31"/>
        <v>298956.7851</v>
      </c>
      <c r="H31" s="77">
        <f t="shared" si="32"/>
        <v>53445.17101</v>
      </c>
      <c r="I31" s="77">
        <f t="shared" si="33"/>
        <v>2059996.335</v>
      </c>
      <c r="J31" s="77"/>
      <c r="K31" s="62">
        <v>2013.0</v>
      </c>
      <c r="L31" s="77">
        <v>146015.0</v>
      </c>
      <c r="M31" s="77">
        <v>3317.0</v>
      </c>
      <c r="N31" s="77">
        <v>4574.0</v>
      </c>
      <c r="O31" s="77"/>
      <c r="P31" s="2"/>
      <c r="Q31" s="62">
        <v>2013.0</v>
      </c>
      <c r="R31" s="77">
        <v>2070192.040890549</v>
      </c>
      <c r="S31" s="77">
        <v>190552.72169237802</v>
      </c>
      <c r="T31" s="77">
        <v>11343.7527432</v>
      </c>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row>
    <row r="32" ht="15.75" customHeight="1">
      <c r="A32" s="105">
        <v>2014.0</v>
      </c>
      <c r="B32" s="106">
        <f t="shared" ref="B32:D32" si="34">L32+R32</f>
        <v>2852398.929</v>
      </c>
      <c r="C32" s="106">
        <f t="shared" si="34"/>
        <v>311029.4883</v>
      </c>
      <c r="D32" s="106">
        <f t="shared" si="34"/>
        <v>83815.30289</v>
      </c>
      <c r="E32" s="106">
        <f t="shared" si="3"/>
        <v>3247243.72</v>
      </c>
      <c r="F32" s="77">
        <f t="shared" si="30"/>
        <v>1707594.379</v>
      </c>
      <c r="G32" s="77">
        <f t="shared" si="31"/>
        <v>298956.7851</v>
      </c>
      <c r="H32" s="77">
        <f t="shared" si="32"/>
        <v>53445.17101</v>
      </c>
      <c r="I32" s="77">
        <f t="shared" si="33"/>
        <v>2059996.335</v>
      </c>
      <c r="J32" s="77"/>
      <c r="K32" s="62">
        <v>2014.0</v>
      </c>
      <c r="L32" s="77">
        <v>157926.0</v>
      </c>
      <c r="M32" s="77">
        <v>3900.0</v>
      </c>
      <c r="N32" s="77">
        <v>4017.0</v>
      </c>
      <c r="O32" s="77"/>
      <c r="Q32" s="62">
        <v>2014.0</v>
      </c>
      <c r="R32" s="77">
        <v>2694472.9285807777</v>
      </c>
      <c r="S32" s="77">
        <v>307129.48830796534</v>
      </c>
      <c r="T32" s="77">
        <v>79798.302888</v>
      </c>
      <c r="AO32" s="2"/>
    </row>
    <row r="33" ht="15.75" customHeight="1">
      <c r="A33" s="105">
        <v>2015.0</v>
      </c>
      <c r="B33" s="106">
        <f t="shared" ref="B33:D33" si="35">L33+R33</f>
        <v>1884464.675</v>
      </c>
      <c r="C33" s="106">
        <f t="shared" si="35"/>
        <v>145484.6157</v>
      </c>
      <c r="D33" s="106">
        <f t="shared" si="35"/>
        <v>10215.4591</v>
      </c>
      <c r="E33" s="106">
        <f t="shared" si="3"/>
        <v>2040164.75</v>
      </c>
      <c r="F33" s="77">
        <f t="shared" ref="F33:F36" si="37">$B$52</f>
        <v>2336791.161</v>
      </c>
      <c r="G33" s="77">
        <f t="shared" ref="G33:G36" si="38">$C$52</f>
        <v>412827.7091</v>
      </c>
      <c r="H33" s="77">
        <f t="shared" ref="H33:H36" si="39">$D$52</f>
        <v>282396.5552</v>
      </c>
      <c r="I33" s="77">
        <f t="shared" si="33"/>
        <v>3032015.425</v>
      </c>
      <c r="J33" s="77"/>
      <c r="K33" s="62">
        <v>2015.0</v>
      </c>
      <c r="L33" s="77">
        <v>163730.0</v>
      </c>
      <c r="M33" s="77">
        <v>2454.0</v>
      </c>
      <c r="N33" s="77">
        <v>4663.0</v>
      </c>
      <c r="O33" s="77"/>
      <c r="Q33" s="62">
        <v>2015.0</v>
      </c>
      <c r="R33" s="77">
        <v>1720734.6749337337</v>
      </c>
      <c r="S33" s="77">
        <v>143030.61572458904</v>
      </c>
      <c r="T33" s="77">
        <v>5552.4591048</v>
      </c>
      <c r="AO33" s="2"/>
    </row>
    <row r="34" ht="15.75" customHeight="1">
      <c r="A34" s="105">
        <v>2016.0</v>
      </c>
      <c r="B34" s="106">
        <f t="shared" ref="B34:D34" si="36">L34+R34</f>
        <v>3929513.775</v>
      </c>
      <c r="C34" s="106">
        <f t="shared" si="36"/>
        <v>197574.9009</v>
      </c>
      <c r="D34" s="106">
        <f t="shared" si="36"/>
        <v>6492.114668</v>
      </c>
      <c r="E34" s="106">
        <f t="shared" si="3"/>
        <v>4133580.79</v>
      </c>
      <c r="F34" s="77">
        <f t="shared" si="37"/>
        <v>2336791.161</v>
      </c>
      <c r="G34" s="77">
        <f t="shared" si="38"/>
        <v>412827.7091</v>
      </c>
      <c r="H34" s="77">
        <f t="shared" si="39"/>
        <v>282396.5552</v>
      </c>
      <c r="I34" s="77">
        <f t="shared" si="33"/>
        <v>3032015.425</v>
      </c>
      <c r="J34" s="77"/>
      <c r="K34" s="62">
        <v>2016.0</v>
      </c>
      <c r="L34" s="77">
        <v>159853.0</v>
      </c>
      <c r="M34" s="77">
        <v>6712.0</v>
      </c>
      <c r="N34" s="77">
        <v>6286.0</v>
      </c>
      <c r="O34" s="77"/>
      <c r="P34" s="2"/>
      <c r="Q34" s="62">
        <v>2016.0</v>
      </c>
      <c r="R34" s="77">
        <v>3769660.774703968</v>
      </c>
      <c r="S34" s="77">
        <v>190862.90094490602</v>
      </c>
      <c r="T34" s="77">
        <v>206.1146678</v>
      </c>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row>
    <row r="35" ht="15.75" customHeight="1">
      <c r="A35" s="105">
        <v>2017.0</v>
      </c>
      <c r="B35" s="106">
        <f t="shared" ref="B35:D35" si="40">L35+R35</f>
        <v>3183308.848</v>
      </c>
      <c r="C35" s="106">
        <f t="shared" si="40"/>
        <v>157123.7667</v>
      </c>
      <c r="D35" s="106">
        <f t="shared" si="40"/>
        <v>616104.7485</v>
      </c>
      <c r="E35" s="106">
        <f t="shared" si="3"/>
        <v>3956537.363</v>
      </c>
      <c r="F35" s="77">
        <f t="shared" si="37"/>
        <v>2336791.161</v>
      </c>
      <c r="G35" s="77">
        <f t="shared" si="38"/>
        <v>412827.7091</v>
      </c>
      <c r="H35" s="77">
        <f t="shared" si="39"/>
        <v>282396.5552</v>
      </c>
      <c r="I35" s="77">
        <f t="shared" si="33"/>
        <v>3032015.425</v>
      </c>
      <c r="J35" s="77"/>
      <c r="K35" s="62">
        <v>2017.0</v>
      </c>
      <c r="L35" s="77">
        <v>103763.0</v>
      </c>
      <c r="M35" s="77">
        <v>5402.0</v>
      </c>
      <c r="N35" s="77">
        <v>5514.0</v>
      </c>
      <c r="O35" s="77"/>
      <c r="P35" s="2"/>
      <c r="Q35" s="62">
        <v>2017.0</v>
      </c>
      <c r="R35" s="77">
        <v>3079545.8476802595</v>
      </c>
      <c r="S35" s="77">
        <v>151721.766744948</v>
      </c>
      <c r="T35" s="77">
        <v>610590.7484728999</v>
      </c>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row>
    <row r="36" ht="15.75" customHeight="1">
      <c r="A36" s="105">
        <v>2018.0</v>
      </c>
      <c r="B36" s="106">
        <f t="shared" ref="B36:D36" si="41">L36+R36</f>
        <v>2711479.635</v>
      </c>
      <c r="C36" s="106">
        <f t="shared" si="41"/>
        <v>273444.235</v>
      </c>
      <c r="D36" s="106">
        <f t="shared" si="41"/>
        <v>42081.62217</v>
      </c>
      <c r="E36" s="106">
        <f t="shared" si="3"/>
        <v>3027005.492</v>
      </c>
      <c r="F36" s="77">
        <f t="shared" si="37"/>
        <v>2336791.161</v>
      </c>
      <c r="G36" s="77">
        <f t="shared" si="38"/>
        <v>412827.7091</v>
      </c>
      <c r="H36" s="77">
        <f t="shared" si="39"/>
        <v>282396.5552</v>
      </c>
      <c r="I36" s="77">
        <f t="shared" si="33"/>
        <v>3032015.425</v>
      </c>
      <c r="J36" s="77"/>
      <c r="K36" s="62">
        <v>2018.0</v>
      </c>
      <c r="L36" s="77">
        <v>127174.0</v>
      </c>
      <c r="M36" s="77">
        <v>4911.0</v>
      </c>
      <c r="N36" s="77">
        <v>5077.0</v>
      </c>
      <c r="O36" s="77"/>
      <c r="P36" s="2"/>
      <c r="Q36" s="62">
        <v>2018.0</v>
      </c>
      <c r="R36" s="77">
        <v>2584305.6346733184</v>
      </c>
      <c r="S36" s="77">
        <v>268533.234980945</v>
      </c>
      <c r="T36" s="77">
        <v>37004.622168400005</v>
      </c>
      <c r="U36" s="2"/>
      <c r="V36" s="2"/>
      <c r="W36" s="62"/>
      <c r="X36" s="77"/>
      <c r="Y36" s="77"/>
      <c r="Z36" s="77"/>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row>
    <row r="37" ht="15.75" customHeight="1">
      <c r="A37" s="62" t="s">
        <v>310</v>
      </c>
      <c r="B37" s="77">
        <f t="shared" ref="B37:D37" si="42">AVERAGE(B17:B25)</f>
        <v>1460124.707</v>
      </c>
      <c r="C37" s="77">
        <f t="shared" si="42"/>
        <v>226163.7431</v>
      </c>
      <c r="D37" s="77">
        <f t="shared" si="42"/>
        <v>52646.10341</v>
      </c>
      <c r="E37" s="107"/>
      <c r="F37" s="77"/>
      <c r="G37" s="77"/>
      <c r="H37" s="62"/>
      <c r="I37" s="77"/>
      <c r="J37" s="77"/>
      <c r="K37" s="77"/>
      <c r="L37" s="2"/>
      <c r="T37" s="62"/>
      <c r="U37" s="77"/>
      <c r="V37" s="77"/>
      <c r="W37" s="77"/>
      <c r="X37" s="2"/>
      <c r="AO37" s="2"/>
    </row>
    <row r="38" ht="15.75" customHeight="1">
      <c r="A38" s="62" t="s">
        <v>313</v>
      </c>
      <c r="B38" s="77">
        <f t="shared" ref="B38:D38" si="43">AVERAGE(B30:B32)</f>
        <v>1875731.245</v>
      </c>
      <c r="C38" s="77">
        <f t="shared" si="43"/>
        <v>200129.2035</v>
      </c>
      <c r="D38" s="77">
        <f t="shared" si="43"/>
        <v>47435.2218</v>
      </c>
      <c r="E38" s="107"/>
      <c r="F38" s="77"/>
      <c r="G38" s="77"/>
      <c r="H38" s="62"/>
      <c r="I38" s="77"/>
      <c r="J38" s="77"/>
      <c r="K38" s="77"/>
      <c r="L38" s="2"/>
      <c r="T38" s="62"/>
      <c r="U38" s="77"/>
      <c r="V38" s="77"/>
      <c r="W38" s="77"/>
      <c r="X38" s="2"/>
      <c r="AO38" s="2"/>
    </row>
    <row r="39" ht="15.75" customHeight="1">
      <c r="A39" s="62" t="s">
        <v>347</v>
      </c>
      <c r="B39" s="81">
        <f t="shared" ref="B39:D39" si="44">B38/B37</f>
        <v>1.2846377</v>
      </c>
      <c r="C39" s="81">
        <f t="shared" si="44"/>
        <v>0.8848863249</v>
      </c>
      <c r="D39" s="81">
        <f t="shared" si="44"/>
        <v>0.9010205641</v>
      </c>
      <c r="E39" s="107"/>
      <c r="F39" s="77"/>
      <c r="G39" s="77"/>
      <c r="H39" s="2"/>
      <c r="I39" s="2"/>
      <c r="J39" s="2"/>
      <c r="K39" s="2"/>
      <c r="L39" s="2"/>
      <c r="M39" s="2"/>
      <c r="N39" s="2"/>
      <c r="O39" s="2"/>
      <c r="P39" s="2"/>
      <c r="U39" s="2"/>
      <c r="AC39" s="2"/>
      <c r="AD39" s="2"/>
      <c r="AE39" s="2"/>
      <c r="AF39" s="2"/>
      <c r="AO39" s="2"/>
    </row>
    <row r="40" ht="15.75" customHeight="1">
      <c r="A40" s="62" t="s">
        <v>319</v>
      </c>
      <c r="B40" s="77">
        <f t="shared" ref="B40:D40" si="45">AVERAGE(B33:B36)</f>
        <v>2927191.733</v>
      </c>
      <c r="C40" s="77">
        <f t="shared" si="45"/>
        <v>193406.8796</v>
      </c>
      <c r="D40" s="77">
        <f t="shared" si="45"/>
        <v>168723.4861</v>
      </c>
      <c r="E40" s="107"/>
      <c r="F40" s="77"/>
      <c r="G40" s="77"/>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row>
    <row r="41" ht="15.75" customHeight="1">
      <c r="A41" s="62" t="s">
        <v>320</v>
      </c>
      <c r="B41" s="81">
        <f t="shared" ref="B41:D41" si="46">B40/AVERAGE(B17:B25)</f>
        <v>2.004754607</v>
      </c>
      <c r="C41" s="81">
        <f t="shared" si="46"/>
        <v>0.8551630644</v>
      </c>
      <c r="D41" s="81">
        <f t="shared" si="46"/>
        <v>3.204861807</v>
      </c>
      <c r="E41" s="107"/>
      <c r="F41" s="77"/>
      <c r="G41" s="77"/>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row>
    <row r="42" ht="15.75" customHeight="1">
      <c r="G42" s="2"/>
      <c r="U42" s="2"/>
      <c r="AC42" s="2"/>
      <c r="AD42" s="2"/>
      <c r="AE42" s="2"/>
      <c r="AF42" s="2"/>
      <c r="AO42" s="2"/>
    </row>
    <row r="43" ht="15.75" customHeight="1">
      <c r="A43" s="108"/>
      <c r="B43" s="77"/>
      <c r="C43" s="77"/>
      <c r="D43" s="77"/>
      <c r="E43" s="2"/>
      <c r="F43" s="2"/>
      <c r="G43" s="2"/>
      <c r="H43" s="2"/>
      <c r="I43" s="2"/>
      <c r="Y43" s="2"/>
      <c r="AG43" s="2"/>
      <c r="AH43" s="2"/>
      <c r="AI43" s="2"/>
      <c r="AJ43" s="2"/>
      <c r="AO43" s="2"/>
    </row>
    <row r="44" ht="15.75" customHeight="1">
      <c r="A44" s="73" t="s">
        <v>360</v>
      </c>
      <c r="B44" s="101"/>
      <c r="C44" s="101"/>
      <c r="D44" s="74"/>
      <c r="E44" s="2"/>
      <c r="F44" s="2"/>
      <c r="G44" s="2"/>
      <c r="H44" s="2"/>
      <c r="I44" s="2"/>
      <c r="Y44" s="2"/>
      <c r="AG44" s="2"/>
      <c r="AH44" s="2"/>
      <c r="AI44" s="2"/>
      <c r="AJ44" s="2"/>
      <c r="AK44" s="2"/>
      <c r="AO44" s="2"/>
    </row>
    <row r="45" ht="15.75" customHeight="1">
      <c r="A45" s="102" t="s">
        <v>305</v>
      </c>
      <c r="B45" s="102" t="s">
        <v>257</v>
      </c>
      <c r="C45" s="102" t="s">
        <v>263</v>
      </c>
      <c r="D45" s="102" t="s">
        <v>251</v>
      </c>
      <c r="E45" s="2"/>
      <c r="F45" s="2"/>
      <c r="G45" s="2"/>
      <c r="H45" s="2"/>
      <c r="I45" s="2"/>
      <c r="Y45" s="2"/>
      <c r="AG45" s="2"/>
      <c r="AH45" s="2"/>
      <c r="AI45" s="2"/>
      <c r="AJ45" s="2"/>
      <c r="AK45" s="2"/>
      <c r="AO45" s="2"/>
    </row>
    <row r="46" ht="15.75" customHeight="1">
      <c r="A46" s="24" t="s">
        <v>349</v>
      </c>
      <c r="B46" s="24" t="s">
        <v>308</v>
      </c>
      <c r="C46" s="24" t="s">
        <v>308</v>
      </c>
      <c r="D46" s="24" t="s">
        <v>308</v>
      </c>
      <c r="E46" s="2"/>
      <c r="F46" s="2"/>
      <c r="G46" s="2"/>
      <c r="H46" s="2"/>
      <c r="I46" s="2"/>
      <c r="Y46" s="2"/>
      <c r="AG46" s="2"/>
      <c r="AH46" s="2"/>
      <c r="AI46" s="2"/>
      <c r="AJ46" s="2"/>
      <c r="AK46" s="2"/>
      <c r="AO46" s="2"/>
    </row>
    <row r="47" ht="15.75" customHeight="1">
      <c r="A47" s="24" t="s">
        <v>350</v>
      </c>
      <c r="B47" s="24">
        <f>VLOOKUP(B46,'ORCS Categories'!$A$5:$C$9,2,FALSE)</f>
        <v>1.5</v>
      </c>
      <c r="C47" s="24">
        <f>VLOOKUP(C46,'ORCS Categories'!$A$5:$C$9,2,FALSE)</f>
        <v>1.5</v>
      </c>
      <c r="D47" s="24">
        <f>VLOOKUP(D46,'ORCS Categories'!$A$5:$C$9,2,FALSE)</f>
        <v>1.5</v>
      </c>
      <c r="E47" s="2"/>
      <c r="F47" s="2"/>
      <c r="G47" s="2"/>
      <c r="H47" s="2"/>
      <c r="I47" s="2"/>
      <c r="Y47" s="2"/>
      <c r="AG47" s="2"/>
      <c r="AH47" s="2"/>
      <c r="AI47" s="2"/>
      <c r="AJ47" s="2"/>
      <c r="AK47" s="2"/>
      <c r="AO47" s="2"/>
    </row>
    <row r="48" ht="15.75" customHeight="1">
      <c r="A48" s="24" t="s">
        <v>351</v>
      </c>
      <c r="B48" s="24" t="s">
        <v>312</v>
      </c>
      <c r="C48" s="24" t="s">
        <v>312</v>
      </c>
      <c r="D48" s="24" t="s">
        <v>312</v>
      </c>
      <c r="E48" s="2"/>
      <c r="F48" s="2"/>
      <c r="G48" s="2"/>
      <c r="H48" s="2"/>
      <c r="I48" s="2"/>
      <c r="Y48" s="2"/>
      <c r="AG48" s="2"/>
      <c r="AH48" s="2"/>
      <c r="AI48" s="2"/>
      <c r="AJ48" s="2"/>
      <c r="AK48" s="2"/>
      <c r="AO48" s="2"/>
    </row>
    <row r="49" ht="15.75" customHeight="1">
      <c r="A49" s="24" t="s">
        <v>352</v>
      </c>
      <c r="B49" s="24">
        <f>VLOOKUP(MAX(B17:B25),B17:$K$25,10,FALSE)</f>
        <v>2000</v>
      </c>
      <c r="C49" s="24">
        <f>VLOOKUP(MAX(C17:C25),C17:$K$25,9,FALSE)</f>
        <v>2003</v>
      </c>
      <c r="D49" s="24">
        <f>VLOOKUP(MAX(D17:D25),D17:$K$25,8,FALSE)</f>
        <v>2000</v>
      </c>
      <c r="E49" s="2"/>
      <c r="F49" s="2"/>
      <c r="G49" s="2"/>
      <c r="H49" s="2"/>
      <c r="I49" s="2"/>
      <c r="Y49" s="2"/>
      <c r="AG49" s="2"/>
      <c r="AH49" s="2"/>
      <c r="AI49" s="2"/>
      <c r="AJ49" s="2"/>
      <c r="AK49" s="2"/>
      <c r="AO49" s="2"/>
    </row>
    <row r="50" ht="15.75" customHeight="1">
      <c r="A50" s="24" t="s">
        <v>353</v>
      </c>
      <c r="B50" s="80">
        <f t="shared" ref="B50:D50" si="47">MAX(B17:B25)</f>
        <v>1947325.967</v>
      </c>
      <c r="C50" s="80">
        <f t="shared" si="47"/>
        <v>344023.0909</v>
      </c>
      <c r="D50" s="80">
        <f t="shared" si="47"/>
        <v>235330.4627</v>
      </c>
      <c r="E50" s="2"/>
      <c r="F50" s="2"/>
      <c r="G50" s="2"/>
      <c r="H50" s="2"/>
      <c r="I50" s="2"/>
      <c r="Y50" s="2"/>
      <c r="AG50" s="2"/>
      <c r="AH50" s="2"/>
      <c r="AI50" s="2"/>
      <c r="AJ50" s="2"/>
      <c r="AK50" s="2"/>
      <c r="AO50" s="2"/>
    </row>
    <row r="51" ht="15.75" customHeight="1">
      <c r="A51" s="24" t="s">
        <v>317</v>
      </c>
      <c r="B51" s="24">
        <f>VLOOKUP(B46,'ORCS Categories'!$A$5:$C$9,3,FALSE)</f>
        <v>0.8</v>
      </c>
      <c r="C51" s="24">
        <f>VLOOKUP(C46,'ORCS Categories'!$A$5:$C$9,3,FALSE)</f>
        <v>0.8</v>
      </c>
      <c r="D51" s="24">
        <f>VLOOKUP(D46,'ORCS Categories'!$A$5:$C$9,3,FALSE)</f>
        <v>0.8</v>
      </c>
      <c r="E51" s="2"/>
      <c r="F51" s="2"/>
      <c r="G51" s="2"/>
      <c r="H51" s="2"/>
      <c r="I51" s="2"/>
      <c r="Y51" s="2"/>
      <c r="AG51" s="2"/>
      <c r="AH51" s="2"/>
      <c r="AI51" s="2"/>
      <c r="AJ51" s="2"/>
      <c r="AK51" s="2"/>
      <c r="AO51" s="2"/>
    </row>
    <row r="52" ht="15.75" customHeight="1">
      <c r="A52" s="24" t="s">
        <v>318</v>
      </c>
      <c r="B52" s="80">
        <f t="shared" ref="B52:D52" si="48">B50*B47*B51</f>
        <v>2336791.161</v>
      </c>
      <c r="C52" s="80">
        <f t="shared" si="48"/>
        <v>412827.7091</v>
      </c>
      <c r="D52" s="80">
        <f t="shared" si="48"/>
        <v>282396.5552</v>
      </c>
      <c r="E52" s="2"/>
      <c r="F52" s="2"/>
      <c r="G52" s="2"/>
      <c r="H52" s="2"/>
      <c r="I52" s="2"/>
      <c r="Y52" s="2"/>
      <c r="AG52" s="2"/>
      <c r="AH52" s="2"/>
      <c r="AI52" s="2"/>
      <c r="AJ52" s="2"/>
      <c r="AK52" s="2"/>
      <c r="AO52" s="2"/>
    </row>
    <row r="53" ht="15.75" customHeight="1">
      <c r="A53" s="108"/>
      <c r="B53" s="77"/>
      <c r="C53" s="77"/>
      <c r="D53" s="77"/>
      <c r="E53" s="2"/>
      <c r="F53" s="2"/>
      <c r="G53" s="2"/>
      <c r="H53" s="108"/>
      <c r="I53" s="77"/>
      <c r="J53" s="77"/>
      <c r="K53" s="77"/>
      <c r="L53" s="2"/>
      <c r="Y53" s="2"/>
      <c r="AG53" s="2"/>
      <c r="AH53" s="2"/>
      <c r="AI53" s="2"/>
      <c r="AJ53" s="2"/>
      <c r="AK53" s="2"/>
      <c r="AO53" s="2"/>
    </row>
    <row r="54" ht="15.75" customHeight="1">
      <c r="A54" s="108"/>
      <c r="B54" s="77"/>
      <c r="C54" s="77"/>
      <c r="D54" s="77"/>
      <c r="E54" s="2"/>
      <c r="F54" s="2"/>
      <c r="G54" s="2"/>
      <c r="H54" s="108"/>
      <c r="I54" s="77"/>
      <c r="J54" s="77"/>
      <c r="K54" s="77"/>
      <c r="L54" s="2"/>
      <c r="Y54" s="2"/>
      <c r="AG54" s="2"/>
      <c r="AH54" s="2"/>
      <c r="AI54" s="2"/>
      <c r="AJ54" s="2"/>
      <c r="AK54" s="2"/>
      <c r="AO54" s="2"/>
    </row>
    <row r="55" ht="15.75" customHeight="1">
      <c r="A55" s="108"/>
      <c r="B55" s="77"/>
      <c r="C55" s="77"/>
      <c r="D55" s="77"/>
      <c r="E55" s="2"/>
      <c r="F55" s="2"/>
      <c r="G55" s="2"/>
      <c r="H55" s="108"/>
      <c r="I55" s="77"/>
      <c r="J55" s="77"/>
      <c r="K55" s="77"/>
      <c r="L55" s="2"/>
      <c r="Y55" s="2"/>
      <c r="AG55" s="2"/>
      <c r="AH55" s="2"/>
      <c r="AI55" s="2"/>
      <c r="AJ55" s="2"/>
      <c r="AK55" s="2"/>
      <c r="AO55" s="2"/>
    </row>
    <row r="56" ht="15.75" customHeight="1">
      <c r="A56" s="108"/>
      <c r="B56" s="77"/>
      <c r="C56" s="77"/>
      <c r="D56" s="77"/>
      <c r="E56" s="2"/>
      <c r="F56" s="2"/>
      <c r="G56" s="2"/>
      <c r="H56" s="108"/>
      <c r="I56" s="77"/>
      <c r="J56" s="77"/>
      <c r="K56" s="77"/>
      <c r="L56" s="2"/>
      <c r="Y56" s="2"/>
      <c r="AG56" s="2"/>
      <c r="AH56" s="2"/>
      <c r="AI56" s="2"/>
      <c r="AJ56" s="2"/>
      <c r="AK56" s="2"/>
      <c r="AO56" s="2"/>
    </row>
    <row r="57" ht="15.75" customHeight="1">
      <c r="G57" s="2"/>
      <c r="Y57" s="2"/>
      <c r="AG57" s="2"/>
      <c r="AH57" s="2"/>
      <c r="AI57" s="2"/>
      <c r="AJ57" s="2"/>
      <c r="AK57" s="2"/>
      <c r="AO57" s="2"/>
    </row>
    <row r="58" ht="15.75" customHeight="1">
      <c r="G58" s="2"/>
      <c r="Y58" s="2"/>
      <c r="AG58" s="2"/>
      <c r="AH58" s="2"/>
      <c r="AI58" s="2"/>
      <c r="AJ58" s="2"/>
      <c r="AK58" s="2"/>
      <c r="AO58" s="2"/>
    </row>
    <row r="59" ht="15.75" customHeight="1">
      <c r="G59" s="2"/>
      <c r="Y59" s="2"/>
      <c r="AG59" s="2"/>
      <c r="AH59" s="2"/>
      <c r="AI59" s="2"/>
      <c r="AJ59" s="2"/>
      <c r="AK59" s="2"/>
      <c r="AO59" s="2"/>
    </row>
    <row r="60" ht="15.75" customHeight="1">
      <c r="G60" s="2"/>
      <c r="AC60" s="2"/>
      <c r="AK60" s="2"/>
      <c r="AL60" s="2"/>
      <c r="AM60" s="2"/>
      <c r="AN60" s="2"/>
      <c r="AO60" s="2"/>
    </row>
    <row r="61" ht="15.75" customHeight="1">
      <c r="G61" s="2"/>
      <c r="AC61" s="2"/>
      <c r="AK61" s="2"/>
      <c r="AL61" s="2"/>
      <c r="AM61" s="2"/>
      <c r="AN61" s="2"/>
      <c r="AO61" s="2"/>
    </row>
    <row r="62" ht="15.75" customHeight="1">
      <c r="G62" s="2"/>
      <c r="AC62" s="2"/>
      <c r="AK62" s="2"/>
      <c r="AL62" s="2"/>
      <c r="AM62" s="2"/>
      <c r="AN62" s="2"/>
      <c r="AO62" s="2"/>
    </row>
    <row r="63" ht="15.75" customHeight="1">
      <c r="G63" s="2"/>
      <c r="AC63" s="2"/>
      <c r="AK63" s="2"/>
      <c r="AL63" s="2"/>
      <c r="AM63" s="2"/>
      <c r="AN63" s="2"/>
      <c r="AO63" s="2"/>
    </row>
    <row r="64" ht="15.75" customHeight="1">
      <c r="G64" s="2"/>
      <c r="AC64" s="2"/>
      <c r="AK64" s="2"/>
      <c r="AL64" s="2"/>
      <c r="AM64" s="2"/>
      <c r="AN64" s="2"/>
      <c r="AO64" s="2"/>
    </row>
    <row r="65" ht="15.75" customHeight="1">
      <c r="G65" s="2"/>
      <c r="AC65" s="2"/>
      <c r="AK65" s="2"/>
      <c r="AL65" s="2"/>
      <c r="AM65" s="2"/>
      <c r="AN65" s="2"/>
      <c r="AO65" s="2"/>
    </row>
    <row r="66" ht="15.75" customHeight="1">
      <c r="G66" s="2"/>
      <c r="AC66" s="2"/>
      <c r="AK66" s="2"/>
      <c r="AL66" s="2"/>
      <c r="AM66" s="2"/>
      <c r="AN66" s="2"/>
      <c r="AO66" s="2"/>
    </row>
    <row r="67" ht="15.75" customHeight="1">
      <c r="G67" s="2"/>
      <c r="AC67" s="2"/>
      <c r="AK67" s="2"/>
      <c r="AL67" s="2"/>
      <c r="AM67" s="2"/>
      <c r="AN67" s="2"/>
      <c r="AO67" s="2"/>
    </row>
    <row r="68" ht="15.75" customHeight="1">
      <c r="G68" s="2"/>
      <c r="AC68" s="2"/>
      <c r="AK68" s="2"/>
      <c r="AL68" s="2"/>
      <c r="AM68" s="2"/>
      <c r="AN68" s="2"/>
      <c r="AO68" s="2"/>
    </row>
    <row r="69" ht="15.75" customHeight="1">
      <c r="G69" s="2"/>
      <c r="AC69" s="2"/>
      <c r="AK69" s="2"/>
      <c r="AL69" s="2"/>
      <c r="AM69" s="2"/>
      <c r="AN69" s="2"/>
      <c r="AO69" s="2"/>
    </row>
    <row r="70" ht="15.75" customHeight="1">
      <c r="G70" s="2"/>
      <c r="AC70" s="2"/>
      <c r="AK70" s="2"/>
      <c r="AL70" s="2"/>
      <c r="AM70" s="2"/>
      <c r="AN70" s="2"/>
      <c r="AO70" s="2"/>
    </row>
    <row r="71" ht="15.75" customHeight="1">
      <c r="G71" s="2"/>
      <c r="AC71" s="2"/>
      <c r="AK71" s="2"/>
      <c r="AL71" s="2"/>
      <c r="AM71" s="2"/>
      <c r="AN71" s="2"/>
      <c r="AO71" s="2"/>
    </row>
    <row r="72" ht="15.75" customHeight="1">
      <c r="G72" s="2"/>
      <c r="AC72" s="2"/>
      <c r="AK72" s="2"/>
      <c r="AL72" s="2"/>
      <c r="AM72" s="2"/>
      <c r="AN72" s="2"/>
      <c r="AO72" s="2"/>
    </row>
    <row r="73" ht="15.75" customHeight="1">
      <c r="G73" s="2"/>
      <c r="AC73" s="2"/>
      <c r="AK73" s="2"/>
      <c r="AL73" s="2"/>
      <c r="AM73" s="2"/>
      <c r="AN73" s="2"/>
      <c r="AO73" s="2"/>
    </row>
    <row r="74" ht="15.75" customHeight="1">
      <c r="G74" s="2"/>
      <c r="AC74" s="2"/>
      <c r="AK74" s="2"/>
      <c r="AL74" s="2"/>
      <c r="AM74" s="2"/>
      <c r="AN74" s="2"/>
      <c r="AO74" s="2"/>
    </row>
    <row r="75" ht="15.75" customHeight="1">
      <c r="G75" s="2"/>
      <c r="AC75" s="2"/>
      <c r="AK75" s="2"/>
      <c r="AL75" s="2"/>
      <c r="AM75" s="2"/>
      <c r="AN75" s="2"/>
      <c r="AO75" s="2"/>
    </row>
    <row r="76" ht="15.75" customHeight="1">
      <c r="G76" s="2"/>
      <c r="AC76" s="2"/>
      <c r="AK76" s="2"/>
      <c r="AL76" s="2"/>
      <c r="AM76" s="2"/>
      <c r="AN76" s="2"/>
      <c r="AO76" s="2"/>
    </row>
    <row r="77" ht="15.75" customHeight="1">
      <c r="G77" s="2"/>
      <c r="AC77" s="2"/>
      <c r="AK77" s="2"/>
      <c r="AL77" s="2"/>
      <c r="AM77" s="2"/>
      <c r="AN77" s="2"/>
      <c r="AO77" s="2"/>
    </row>
    <row r="78" ht="15.75" customHeight="1">
      <c r="G78" s="2"/>
      <c r="AC78" s="2"/>
      <c r="AK78" s="2"/>
      <c r="AL78" s="2"/>
      <c r="AM78" s="2"/>
      <c r="AN78" s="2"/>
      <c r="AO78" s="2"/>
    </row>
    <row r="79" ht="15.75" customHeight="1">
      <c r="G79" s="2"/>
      <c r="AC79" s="2"/>
      <c r="AK79" s="2"/>
      <c r="AL79" s="2"/>
      <c r="AM79" s="2"/>
      <c r="AN79" s="2"/>
      <c r="AO79" s="2"/>
    </row>
    <row r="80" ht="15.75" customHeight="1">
      <c r="G80" s="2"/>
      <c r="AC80" s="2"/>
      <c r="AK80" s="2"/>
      <c r="AL80" s="2"/>
      <c r="AM80" s="2"/>
      <c r="AN80" s="2"/>
      <c r="AO80" s="2"/>
    </row>
    <row r="81" ht="15.75" customHeight="1">
      <c r="G81" s="2"/>
      <c r="AC81" s="2"/>
      <c r="AK81" s="2"/>
      <c r="AL81" s="2"/>
      <c r="AM81" s="2"/>
      <c r="AN81" s="2"/>
      <c r="AO81" s="2"/>
    </row>
    <row r="82" ht="15.75" customHeight="1">
      <c r="G82" s="2"/>
      <c r="AC82" s="2"/>
      <c r="AK82" s="2"/>
      <c r="AL82" s="2"/>
      <c r="AM82" s="2"/>
      <c r="AN82" s="2"/>
      <c r="AO82" s="2"/>
    </row>
    <row r="83" ht="15.75" customHeight="1">
      <c r="G83" s="2"/>
      <c r="AC83" s="2"/>
      <c r="AK83" s="2"/>
      <c r="AL83" s="2"/>
      <c r="AM83" s="2"/>
      <c r="AN83" s="2"/>
      <c r="AO83" s="2"/>
    </row>
    <row r="84" ht="15.75" customHeight="1">
      <c r="G84" s="2"/>
      <c r="AC84" s="2"/>
      <c r="AK84" s="2"/>
      <c r="AL84" s="2"/>
      <c r="AM84" s="2"/>
      <c r="AN84" s="2"/>
      <c r="AO84" s="2"/>
    </row>
    <row r="85" ht="15.75" customHeight="1">
      <c r="G85" s="2"/>
      <c r="AC85" s="2"/>
      <c r="AK85" s="2"/>
      <c r="AL85" s="2"/>
      <c r="AM85" s="2"/>
      <c r="AN85" s="2"/>
      <c r="AO85" s="2"/>
    </row>
    <row r="86" ht="15.75" customHeight="1">
      <c r="G86" s="2"/>
      <c r="AC86" s="2"/>
      <c r="AK86" s="2"/>
      <c r="AL86" s="2"/>
      <c r="AM86" s="2"/>
      <c r="AN86" s="2"/>
      <c r="AO86" s="2"/>
    </row>
    <row r="87" ht="15.75" customHeight="1">
      <c r="G87" s="2"/>
      <c r="AC87" s="2"/>
      <c r="AK87" s="2"/>
      <c r="AL87" s="2"/>
      <c r="AM87" s="2"/>
      <c r="AN87" s="2"/>
      <c r="AO87" s="2"/>
    </row>
    <row r="88" ht="15.75" customHeight="1">
      <c r="G88" s="2"/>
      <c r="AC88" s="2"/>
      <c r="AK88" s="2"/>
      <c r="AL88" s="2"/>
      <c r="AM88" s="2"/>
      <c r="AN88" s="2"/>
      <c r="AO88" s="2"/>
    </row>
    <row r="89" ht="15.75" customHeight="1">
      <c r="G89" s="2"/>
      <c r="AC89" s="2"/>
      <c r="AK89" s="2"/>
      <c r="AL89" s="2"/>
      <c r="AM89" s="2"/>
      <c r="AN89" s="2"/>
      <c r="AO89" s="2"/>
    </row>
    <row r="90" ht="15.75" customHeight="1">
      <c r="G90" s="2"/>
      <c r="AC90" s="2"/>
      <c r="AK90" s="2"/>
      <c r="AL90" s="2"/>
      <c r="AM90" s="2"/>
      <c r="AN90" s="2"/>
      <c r="AO90" s="2"/>
    </row>
    <row r="91" ht="15.75" customHeight="1">
      <c r="G91" s="2"/>
      <c r="AC91" s="2"/>
      <c r="AK91" s="2"/>
      <c r="AL91" s="2"/>
      <c r="AM91" s="2"/>
      <c r="AN91" s="2"/>
      <c r="AO91" s="2"/>
    </row>
    <row r="92" ht="15.75" customHeight="1">
      <c r="G92" s="2"/>
      <c r="AC92" s="2"/>
      <c r="AK92" s="2"/>
      <c r="AL92" s="2"/>
      <c r="AM92" s="2"/>
      <c r="AN92" s="2"/>
      <c r="AO92" s="2"/>
    </row>
    <row r="93" ht="15.75" customHeight="1">
      <c r="G93" s="2"/>
      <c r="AC93" s="2"/>
      <c r="AK93" s="2"/>
      <c r="AL93" s="2"/>
      <c r="AM93" s="2"/>
      <c r="AN93" s="2"/>
      <c r="AO93" s="2"/>
    </row>
    <row r="94" ht="15.75" customHeight="1">
      <c r="G94" s="2"/>
      <c r="AC94" s="2"/>
      <c r="AK94" s="2"/>
      <c r="AL94" s="2"/>
      <c r="AM94" s="2"/>
      <c r="AN94" s="2"/>
      <c r="AO94" s="2"/>
    </row>
    <row r="95" ht="15.75" customHeight="1">
      <c r="G95" s="2"/>
      <c r="AC95" s="2"/>
      <c r="AK95" s="2"/>
      <c r="AL95" s="2"/>
      <c r="AM95" s="2"/>
      <c r="AN95" s="2"/>
      <c r="AO95" s="2"/>
    </row>
    <row r="96" ht="15.75" customHeight="1">
      <c r="G96" s="2"/>
      <c r="AC96" s="2"/>
      <c r="AK96" s="2"/>
      <c r="AL96" s="2"/>
      <c r="AM96" s="2"/>
      <c r="AN96" s="2"/>
      <c r="AO96" s="2"/>
    </row>
    <row r="97" ht="15.75" customHeight="1">
      <c r="G97" s="2"/>
      <c r="AC97" s="2"/>
      <c r="AK97" s="2"/>
      <c r="AL97" s="2"/>
      <c r="AM97" s="2"/>
      <c r="AN97" s="2"/>
      <c r="AO97" s="2"/>
    </row>
    <row r="98" ht="15.75" customHeight="1">
      <c r="G98" s="2"/>
      <c r="AC98" s="2"/>
      <c r="AK98" s="2"/>
      <c r="AL98" s="2"/>
      <c r="AM98" s="2"/>
      <c r="AN98" s="2"/>
      <c r="AO98" s="2"/>
    </row>
    <row r="99" ht="15.75" customHeight="1">
      <c r="G99" s="2"/>
      <c r="AC99" s="2"/>
      <c r="AK99" s="2"/>
      <c r="AL99" s="2"/>
      <c r="AM99" s="2"/>
      <c r="AN99" s="2"/>
      <c r="AO99" s="2"/>
    </row>
    <row r="100" ht="15.75" customHeight="1">
      <c r="G100" s="2"/>
      <c r="AC100" s="2"/>
      <c r="AK100" s="2"/>
      <c r="AL100" s="2"/>
      <c r="AM100" s="2"/>
      <c r="AN100" s="2"/>
      <c r="AO100" s="2"/>
    </row>
    <row r="101" ht="15.75" customHeight="1">
      <c r="G101" s="2"/>
      <c r="AC101" s="2"/>
      <c r="AK101" s="2"/>
      <c r="AL101" s="2"/>
      <c r="AM101" s="2"/>
      <c r="AN101" s="2"/>
      <c r="AO101" s="2"/>
    </row>
    <row r="102" ht="15.75" customHeight="1">
      <c r="G102" s="2"/>
      <c r="AC102" s="2"/>
      <c r="AK102" s="2"/>
      <c r="AL102" s="2"/>
      <c r="AM102" s="2"/>
      <c r="AN102" s="2"/>
      <c r="AO102" s="2"/>
    </row>
    <row r="103" ht="15.75" customHeight="1">
      <c r="G103" s="2"/>
      <c r="AC103" s="2"/>
      <c r="AK103" s="2"/>
      <c r="AL103" s="2"/>
      <c r="AM103" s="2"/>
      <c r="AN103" s="2"/>
      <c r="AO103" s="2"/>
    </row>
    <row r="104" ht="15.75" customHeight="1">
      <c r="G104" s="2"/>
      <c r="AC104" s="2"/>
      <c r="AK104" s="2"/>
      <c r="AL104" s="2"/>
      <c r="AM104" s="2"/>
      <c r="AN104" s="2"/>
      <c r="AO104" s="2"/>
    </row>
    <row r="105" ht="15.75" customHeight="1">
      <c r="G105" s="2"/>
      <c r="AC105" s="2"/>
      <c r="AK105" s="2"/>
      <c r="AL105" s="2"/>
      <c r="AM105" s="2"/>
      <c r="AN105" s="2"/>
      <c r="AO105" s="2"/>
    </row>
    <row r="106" ht="15.75" customHeight="1">
      <c r="G106" s="2"/>
      <c r="AC106" s="2"/>
      <c r="AK106" s="2"/>
      <c r="AL106" s="2"/>
      <c r="AM106" s="2"/>
      <c r="AN106" s="2"/>
      <c r="AO106" s="2"/>
    </row>
    <row r="107" ht="15.75" customHeight="1">
      <c r="G107" s="2"/>
      <c r="AC107" s="2"/>
      <c r="AK107" s="2"/>
      <c r="AL107" s="2"/>
      <c r="AM107" s="2"/>
      <c r="AN107" s="2"/>
      <c r="AO107" s="2"/>
    </row>
    <row r="108" ht="15.75" customHeight="1">
      <c r="G108" s="2"/>
      <c r="AC108" s="2"/>
      <c r="AK108" s="2"/>
      <c r="AL108" s="2"/>
      <c r="AM108" s="2"/>
      <c r="AN108" s="2"/>
      <c r="AO108" s="2"/>
    </row>
    <row r="109" ht="15.75" customHeight="1">
      <c r="G109" s="2"/>
      <c r="AC109" s="2"/>
      <c r="AK109" s="2"/>
      <c r="AL109" s="2"/>
      <c r="AM109" s="2"/>
      <c r="AN109" s="2"/>
      <c r="AO109" s="2"/>
    </row>
    <row r="110" ht="15.75" customHeight="1">
      <c r="G110" s="2"/>
      <c r="AC110" s="2"/>
      <c r="AK110" s="2"/>
      <c r="AL110" s="2"/>
      <c r="AM110" s="2"/>
      <c r="AN110" s="2"/>
      <c r="AO110" s="2"/>
    </row>
    <row r="111" ht="15.75" customHeight="1">
      <c r="G111" s="2"/>
      <c r="AC111" s="2"/>
      <c r="AK111" s="2"/>
      <c r="AL111" s="2"/>
      <c r="AM111" s="2"/>
      <c r="AN111" s="2"/>
      <c r="AO111" s="2"/>
    </row>
    <row r="112" ht="15.75" customHeight="1">
      <c r="B112" s="62" t="s">
        <v>354</v>
      </c>
      <c r="G112" s="2"/>
      <c r="I112" s="77"/>
      <c r="J112" s="77"/>
      <c r="K112" s="77"/>
      <c r="L112" s="76"/>
      <c r="AC112" s="2"/>
      <c r="AK112" s="2"/>
      <c r="AL112" s="2"/>
      <c r="AM112" s="2"/>
      <c r="AN112" s="2"/>
      <c r="AO112" s="2"/>
    </row>
    <row r="113" ht="15.75" customHeight="1">
      <c r="B113" s="62" t="s">
        <v>257</v>
      </c>
      <c r="C113" s="62" t="s">
        <v>263</v>
      </c>
      <c r="D113" s="62" t="s">
        <v>251</v>
      </c>
      <c r="E113" s="62" t="s">
        <v>289</v>
      </c>
      <c r="G113" s="2"/>
      <c r="AC113" s="2"/>
      <c r="AK113" s="2"/>
      <c r="AL113" s="2"/>
      <c r="AM113" s="2"/>
      <c r="AN113" s="2"/>
      <c r="AO113" s="2"/>
    </row>
    <row r="114" ht="15.75" customHeight="1">
      <c r="B114" s="77">
        <f t="shared" ref="B114:D114" si="49">_xlfn.RANK.AVG(B17,B$17:B$25,0)</f>
        <v>4</v>
      </c>
      <c r="C114" s="77">
        <f t="shared" si="49"/>
        <v>6</v>
      </c>
      <c r="D114" s="77">
        <f t="shared" si="49"/>
        <v>5</v>
      </c>
      <c r="E114" s="76">
        <v>1999.0</v>
      </c>
      <c r="G114" s="2"/>
      <c r="AC114" s="2"/>
      <c r="AK114" s="2"/>
      <c r="AL114" s="2"/>
      <c r="AM114" s="2"/>
      <c r="AN114" s="2"/>
      <c r="AO114" s="2"/>
    </row>
    <row r="115" ht="15.75" customHeight="1">
      <c r="B115" s="77">
        <f t="shared" ref="B115:D115" si="50">_xlfn.RANK.AVG(B18,B$17:B$25,0)</f>
        <v>1</v>
      </c>
      <c r="C115" s="77">
        <f t="shared" si="50"/>
        <v>2</v>
      </c>
      <c r="D115" s="77">
        <f t="shared" si="50"/>
        <v>1</v>
      </c>
      <c r="E115" s="76">
        <v>2000.0</v>
      </c>
      <c r="G115" s="2"/>
      <c r="AC115" s="2"/>
      <c r="AK115" s="2"/>
      <c r="AL115" s="2"/>
      <c r="AM115" s="2"/>
      <c r="AN115" s="2"/>
      <c r="AO115" s="2"/>
    </row>
    <row r="116" ht="15.75" customHeight="1">
      <c r="B116" s="77">
        <f t="shared" ref="B116:D116" si="51">_xlfn.RANK.AVG(B19,B$17:B$25,0)</f>
        <v>7</v>
      </c>
      <c r="C116" s="77">
        <f t="shared" si="51"/>
        <v>3</v>
      </c>
      <c r="D116" s="77">
        <f t="shared" si="51"/>
        <v>2</v>
      </c>
      <c r="E116" s="76">
        <v>2001.0</v>
      </c>
      <c r="G116" s="2"/>
      <c r="AC116" s="2"/>
      <c r="AK116" s="2"/>
      <c r="AL116" s="2"/>
      <c r="AM116" s="2"/>
      <c r="AN116" s="2"/>
      <c r="AO116" s="2"/>
    </row>
    <row r="117" ht="15.75" customHeight="1">
      <c r="B117" s="77">
        <f t="shared" ref="B117:D117" si="52">_xlfn.RANK.AVG(B20,B$17:B$25,0)</f>
        <v>3</v>
      </c>
      <c r="C117" s="77">
        <f t="shared" si="52"/>
        <v>4</v>
      </c>
      <c r="D117" s="77">
        <f t="shared" si="52"/>
        <v>4</v>
      </c>
      <c r="E117" s="76">
        <v>2002.0</v>
      </c>
      <c r="G117" s="2"/>
      <c r="AC117" s="2"/>
      <c r="AK117" s="2"/>
      <c r="AL117" s="2"/>
      <c r="AM117" s="2"/>
      <c r="AN117" s="2"/>
      <c r="AO117" s="2"/>
    </row>
    <row r="118" ht="15.75" customHeight="1">
      <c r="B118" s="77">
        <f t="shared" ref="B118:D118" si="53">_xlfn.RANK.AVG(B21,B$17:B$25,0)</f>
        <v>2</v>
      </c>
      <c r="C118" s="77">
        <f t="shared" si="53"/>
        <v>1</v>
      </c>
      <c r="D118" s="77">
        <f t="shared" si="53"/>
        <v>3</v>
      </c>
      <c r="E118" s="76">
        <v>2003.0</v>
      </c>
      <c r="G118" s="2"/>
      <c r="AC118" s="2"/>
      <c r="AK118" s="2"/>
      <c r="AL118" s="2"/>
      <c r="AM118" s="2"/>
      <c r="AN118" s="2"/>
      <c r="AO118" s="2"/>
    </row>
    <row r="119" ht="15.75" customHeight="1">
      <c r="B119" s="77">
        <f t="shared" ref="B119:D119" si="54">_xlfn.RANK.AVG(B22,B$17:B$25,0)</f>
        <v>9</v>
      </c>
      <c r="C119" s="77">
        <f t="shared" si="54"/>
        <v>9</v>
      </c>
      <c r="D119" s="77">
        <f t="shared" si="54"/>
        <v>7</v>
      </c>
      <c r="E119" s="76">
        <v>2004.0</v>
      </c>
      <c r="G119" s="2"/>
      <c r="AC119" s="2"/>
      <c r="AK119" s="2"/>
      <c r="AL119" s="2"/>
      <c r="AM119" s="2"/>
      <c r="AN119" s="2"/>
      <c r="AO119" s="2"/>
    </row>
    <row r="120" ht="15.75" customHeight="1">
      <c r="B120" s="77">
        <f t="shared" ref="B120:D120" si="55">_xlfn.RANK.AVG(B23,B$17:B$25,0)</f>
        <v>8</v>
      </c>
      <c r="C120" s="77">
        <f t="shared" si="55"/>
        <v>5</v>
      </c>
      <c r="D120" s="77">
        <f t="shared" si="55"/>
        <v>9</v>
      </c>
      <c r="E120" s="76">
        <v>2005.0</v>
      </c>
      <c r="G120" s="2"/>
      <c r="AC120" s="2"/>
      <c r="AK120" s="2"/>
      <c r="AL120" s="2"/>
      <c r="AM120" s="2"/>
      <c r="AN120" s="2"/>
      <c r="AO120" s="2"/>
    </row>
    <row r="121" ht="15.75" customHeight="1">
      <c r="B121" s="77">
        <f t="shared" ref="B121:D121" si="56">_xlfn.RANK.AVG(B24,B$17:B$25,0)</f>
        <v>6</v>
      </c>
      <c r="C121" s="77">
        <f t="shared" si="56"/>
        <v>8</v>
      </c>
      <c r="D121" s="77">
        <f t="shared" si="56"/>
        <v>8</v>
      </c>
      <c r="E121" s="76">
        <v>2006.0</v>
      </c>
      <c r="G121" s="2"/>
      <c r="AC121" s="2"/>
      <c r="AK121" s="2"/>
      <c r="AL121" s="2"/>
      <c r="AM121" s="2"/>
      <c r="AN121" s="2"/>
      <c r="AO121" s="2"/>
    </row>
    <row r="122" ht="15.75" customHeight="1">
      <c r="B122" s="77">
        <f t="shared" ref="B122:D122" si="57">_xlfn.RANK.AVG(B25,B$17:B$25,0)</f>
        <v>5</v>
      </c>
      <c r="C122" s="77">
        <f t="shared" si="57"/>
        <v>7</v>
      </c>
      <c r="D122" s="77">
        <f t="shared" si="57"/>
        <v>6</v>
      </c>
      <c r="E122" s="76">
        <v>2007.0</v>
      </c>
      <c r="G122" s="2"/>
      <c r="AC122" s="2"/>
      <c r="AK122" s="2"/>
      <c r="AL122" s="2"/>
      <c r="AM122" s="2"/>
      <c r="AN122" s="2"/>
      <c r="AO122" s="2"/>
    </row>
    <row r="123" ht="15.75" customHeight="1">
      <c r="G123" s="2"/>
      <c r="AC123" s="2"/>
      <c r="AK123" s="2"/>
      <c r="AL123" s="2"/>
      <c r="AM123" s="2"/>
      <c r="AN123" s="2"/>
      <c r="AO123" s="2"/>
    </row>
    <row r="124" ht="15.75" customHeight="1">
      <c r="G124" s="2"/>
      <c r="AC124" s="2"/>
      <c r="AK124" s="2"/>
      <c r="AL124" s="2"/>
      <c r="AM124" s="2"/>
      <c r="AN124" s="2"/>
      <c r="AO124" s="2"/>
    </row>
    <row r="125" ht="15.75" customHeight="1">
      <c r="G125" s="2"/>
      <c r="AC125" s="2"/>
      <c r="AK125" s="2"/>
      <c r="AL125" s="2"/>
      <c r="AM125" s="2"/>
      <c r="AN125" s="2"/>
      <c r="AO125" s="2"/>
    </row>
    <row r="126" ht="15.75" customHeight="1">
      <c r="G126" s="2"/>
      <c r="AC126" s="2"/>
      <c r="AK126" s="2"/>
      <c r="AL126" s="2"/>
      <c r="AM126" s="2"/>
      <c r="AN126" s="2"/>
      <c r="AO126" s="2"/>
    </row>
    <row r="127" ht="15.75" customHeight="1">
      <c r="G127" s="2"/>
      <c r="AC127" s="2"/>
      <c r="AK127" s="2"/>
      <c r="AL127" s="2"/>
      <c r="AM127" s="2"/>
      <c r="AN127" s="2"/>
      <c r="AO127" s="2"/>
    </row>
    <row r="128" ht="15.75" customHeight="1">
      <c r="G128" s="2"/>
      <c r="AC128" s="2"/>
      <c r="AK128" s="2"/>
      <c r="AL128" s="2"/>
      <c r="AM128" s="2"/>
      <c r="AN128" s="2"/>
      <c r="AO128" s="2"/>
    </row>
    <row r="129" ht="15.75" customHeight="1">
      <c r="G129" s="2"/>
      <c r="AC129" s="2"/>
      <c r="AK129" s="2"/>
      <c r="AL129" s="2"/>
      <c r="AM129" s="2"/>
      <c r="AN129" s="2"/>
      <c r="AO129" s="2"/>
    </row>
    <row r="130" ht="15.75" customHeight="1">
      <c r="G130" s="2"/>
      <c r="AC130" s="2"/>
      <c r="AK130" s="2"/>
      <c r="AL130" s="2"/>
      <c r="AM130" s="2"/>
      <c r="AN130" s="2"/>
      <c r="AO130" s="2"/>
    </row>
    <row r="131" ht="15.75" customHeight="1">
      <c r="G131" s="2"/>
      <c r="AC131" s="2"/>
      <c r="AK131" s="2"/>
      <c r="AL131" s="2"/>
      <c r="AM131" s="2"/>
      <c r="AN131" s="2"/>
      <c r="AO131" s="2"/>
    </row>
    <row r="132" ht="15.75" customHeight="1">
      <c r="G132" s="2"/>
      <c r="AC132" s="2"/>
      <c r="AK132" s="2"/>
      <c r="AL132" s="2"/>
      <c r="AM132" s="2"/>
      <c r="AN132" s="2"/>
      <c r="AO132" s="2"/>
    </row>
    <row r="133" ht="15.75" customHeight="1">
      <c r="G133" s="2"/>
      <c r="AC133" s="2"/>
      <c r="AK133" s="2"/>
      <c r="AL133" s="2"/>
      <c r="AM133" s="2"/>
      <c r="AN133" s="2"/>
      <c r="AO133" s="2"/>
    </row>
    <row r="134" ht="15.75" customHeight="1">
      <c r="G134" s="2"/>
      <c r="AC134" s="2"/>
      <c r="AK134" s="2"/>
      <c r="AL134" s="2"/>
      <c r="AM134" s="2"/>
      <c r="AN134" s="2"/>
      <c r="AO134" s="2"/>
    </row>
    <row r="135" ht="15.75" customHeight="1">
      <c r="G135" s="2"/>
      <c r="AC135" s="2"/>
      <c r="AK135" s="2"/>
      <c r="AL135" s="2"/>
      <c r="AM135" s="2"/>
      <c r="AN135" s="2"/>
      <c r="AO135" s="2"/>
    </row>
    <row r="136" ht="15.75" customHeight="1">
      <c r="G136" s="2"/>
      <c r="AC136" s="2"/>
      <c r="AK136" s="2"/>
      <c r="AL136" s="2"/>
      <c r="AM136" s="2"/>
      <c r="AN136" s="2"/>
      <c r="AO136" s="2"/>
    </row>
    <row r="137" ht="15.75" customHeight="1">
      <c r="G137" s="2"/>
      <c r="AC137" s="2"/>
      <c r="AK137" s="2"/>
      <c r="AL137" s="2"/>
      <c r="AM137" s="2"/>
      <c r="AN137" s="2"/>
      <c r="AO137" s="2"/>
    </row>
    <row r="138" ht="15.75" customHeight="1">
      <c r="G138" s="2"/>
      <c r="AC138" s="2"/>
      <c r="AK138" s="2"/>
      <c r="AL138" s="2"/>
      <c r="AM138" s="2"/>
      <c r="AN138" s="2"/>
      <c r="AO138" s="2"/>
    </row>
    <row r="139" ht="15.75" customHeight="1">
      <c r="G139" s="2"/>
      <c r="AC139" s="2"/>
      <c r="AK139" s="2"/>
      <c r="AL139" s="2"/>
      <c r="AM139" s="2"/>
      <c r="AN139" s="2"/>
      <c r="AO139" s="2"/>
    </row>
    <row r="140" ht="15.75" customHeight="1">
      <c r="G140" s="2"/>
      <c r="AC140" s="2"/>
      <c r="AK140" s="2"/>
      <c r="AL140" s="2"/>
      <c r="AM140" s="2"/>
      <c r="AN140" s="2"/>
      <c r="AO140" s="2"/>
    </row>
    <row r="141" ht="15.75" customHeight="1">
      <c r="G141" s="2"/>
      <c r="AC141" s="2"/>
      <c r="AK141" s="2"/>
      <c r="AL141" s="2"/>
      <c r="AM141" s="2"/>
      <c r="AN141" s="2"/>
      <c r="AO141" s="2"/>
    </row>
    <row r="142" ht="15.75" customHeight="1">
      <c r="G142" s="2"/>
      <c r="AC142" s="2"/>
      <c r="AK142" s="2"/>
      <c r="AL142" s="2"/>
      <c r="AM142" s="2"/>
      <c r="AN142" s="2"/>
      <c r="AO142" s="2"/>
    </row>
    <row r="143" ht="15.75" customHeight="1">
      <c r="G143" s="2"/>
      <c r="AC143" s="2"/>
      <c r="AK143" s="2"/>
      <c r="AL143" s="2"/>
      <c r="AM143" s="2"/>
      <c r="AN143" s="2"/>
      <c r="AO143" s="2"/>
    </row>
    <row r="144" ht="15.75" customHeight="1">
      <c r="G144" s="2"/>
      <c r="AC144" s="2"/>
      <c r="AK144" s="2"/>
      <c r="AL144" s="2"/>
      <c r="AM144" s="2"/>
      <c r="AN144" s="2"/>
      <c r="AO144" s="2"/>
    </row>
    <row r="145" ht="15.75" customHeight="1">
      <c r="G145" s="2"/>
      <c r="AC145" s="2"/>
      <c r="AK145" s="2"/>
      <c r="AL145" s="2"/>
      <c r="AM145" s="2"/>
      <c r="AN145" s="2"/>
      <c r="AO145" s="2"/>
    </row>
    <row r="146" ht="15.75" customHeight="1">
      <c r="G146" s="2"/>
      <c r="AC146" s="2"/>
      <c r="AK146" s="2"/>
      <c r="AL146" s="2"/>
      <c r="AM146" s="2"/>
      <c r="AN146" s="2"/>
      <c r="AO146" s="2"/>
    </row>
    <row r="147" ht="15.75" customHeight="1">
      <c r="G147" s="2"/>
      <c r="AC147" s="2"/>
      <c r="AK147" s="2"/>
      <c r="AL147" s="2"/>
      <c r="AM147" s="2"/>
      <c r="AN147" s="2"/>
      <c r="AO147" s="2"/>
    </row>
    <row r="148" ht="15.75" customHeight="1">
      <c r="G148" s="2"/>
      <c r="AC148" s="2"/>
      <c r="AK148" s="2"/>
      <c r="AL148" s="2"/>
      <c r="AM148" s="2"/>
      <c r="AN148" s="2"/>
      <c r="AO148" s="2"/>
    </row>
    <row r="149" ht="15.75" customHeight="1">
      <c r="G149" s="2"/>
      <c r="AC149" s="2"/>
      <c r="AK149" s="2"/>
      <c r="AL149" s="2"/>
      <c r="AM149" s="2"/>
      <c r="AN149" s="2"/>
      <c r="AO149" s="2"/>
    </row>
    <row r="150" ht="15.75" customHeight="1">
      <c r="G150" s="2"/>
      <c r="AC150" s="2"/>
      <c r="AK150" s="2"/>
      <c r="AL150" s="2"/>
      <c r="AM150" s="2"/>
      <c r="AN150" s="2"/>
      <c r="AO150" s="2"/>
    </row>
    <row r="151" ht="15.75" customHeight="1">
      <c r="G151" s="2"/>
      <c r="AC151" s="2"/>
      <c r="AK151" s="2"/>
      <c r="AL151" s="2"/>
      <c r="AM151" s="2"/>
      <c r="AN151" s="2"/>
      <c r="AO151" s="2"/>
    </row>
    <row r="152" ht="15.75" customHeight="1">
      <c r="G152" s="2"/>
      <c r="AC152" s="2"/>
      <c r="AK152" s="2"/>
      <c r="AL152" s="2"/>
      <c r="AM152" s="2"/>
      <c r="AN152" s="2"/>
      <c r="AO152" s="2"/>
    </row>
    <row r="153" ht="15.75" customHeight="1">
      <c r="G153" s="2"/>
      <c r="AC153" s="2"/>
      <c r="AK153" s="2"/>
      <c r="AL153" s="2"/>
      <c r="AM153" s="2"/>
      <c r="AN153" s="2"/>
      <c r="AO153" s="2"/>
    </row>
    <row r="154" ht="15.75" customHeight="1">
      <c r="G154" s="2"/>
      <c r="AC154" s="2"/>
      <c r="AK154" s="2"/>
      <c r="AL154" s="2"/>
      <c r="AM154" s="2"/>
      <c r="AN154" s="2"/>
      <c r="AO154" s="2"/>
    </row>
    <row r="155" ht="15.75" customHeight="1">
      <c r="G155" s="2"/>
      <c r="AC155" s="2"/>
      <c r="AK155" s="2"/>
      <c r="AL155" s="2"/>
      <c r="AM155" s="2"/>
      <c r="AN155" s="2"/>
      <c r="AO155" s="2"/>
    </row>
    <row r="156" ht="15.75" customHeight="1">
      <c r="G156" s="2"/>
      <c r="AC156" s="2"/>
      <c r="AK156" s="2"/>
      <c r="AL156" s="2"/>
      <c r="AM156" s="2"/>
      <c r="AN156" s="2"/>
      <c r="AO156" s="2"/>
    </row>
    <row r="157" ht="15.75" customHeight="1">
      <c r="G157" s="2"/>
      <c r="AC157" s="2"/>
      <c r="AK157" s="2"/>
      <c r="AL157" s="2"/>
      <c r="AM157" s="2"/>
      <c r="AN157" s="2"/>
      <c r="AO157" s="2"/>
    </row>
    <row r="158" ht="15.75" customHeight="1">
      <c r="G158" s="2"/>
      <c r="AC158" s="2"/>
      <c r="AK158" s="2"/>
      <c r="AL158" s="2"/>
      <c r="AM158" s="2"/>
      <c r="AN158" s="2"/>
      <c r="AO158" s="2"/>
    </row>
    <row r="159" ht="15.75" customHeight="1">
      <c r="G159" s="2"/>
      <c r="AC159" s="2"/>
      <c r="AK159" s="2"/>
      <c r="AL159" s="2"/>
      <c r="AM159" s="2"/>
      <c r="AN159" s="2"/>
      <c r="AO159" s="2"/>
    </row>
    <row r="160" ht="15.75" customHeight="1">
      <c r="G160" s="2"/>
      <c r="AC160" s="2"/>
      <c r="AK160" s="2"/>
      <c r="AL160" s="2"/>
      <c r="AM160" s="2"/>
      <c r="AN160" s="2"/>
      <c r="AO160" s="2"/>
    </row>
    <row r="161" ht="15.75" customHeight="1">
      <c r="G161" s="2"/>
      <c r="AC161" s="2"/>
      <c r="AK161" s="2"/>
      <c r="AL161" s="2"/>
      <c r="AM161" s="2"/>
      <c r="AN161" s="2"/>
      <c r="AO161" s="2"/>
    </row>
    <row r="162" ht="15.75" customHeight="1">
      <c r="G162" s="2"/>
      <c r="AC162" s="2"/>
      <c r="AK162" s="2"/>
      <c r="AL162" s="2"/>
      <c r="AM162" s="2"/>
      <c r="AN162" s="2"/>
      <c r="AO162" s="2"/>
    </row>
    <row r="163" ht="15.75" customHeight="1">
      <c r="G163" s="2"/>
      <c r="AC163" s="2"/>
      <c r="AK163" s="2"/>
      <c r="AL163" s="2"/>
      <c r="AM163" s="2"/>
      <c r="AN163" s="2"/>
      <c r="AO163" s="2"/>
    </row>
    <row r="164" ht="15.75" customHeight="1">
      <c r="G164" s="2"/>
      <c r="AC164" s="2"/>
      <c r="AK164" s="2"/>
      <c r="AL164" s="2"/>
      <c r="AM164" s="2"/>
      <c r="AN164" s="2"/>
      <c r="AO164" s="2"/>
    </row>
    <row r="165" ht="15.75" customHeight="1">
      <c r="G165" s="2"/>
      <c r="AC165" s="2"/>
      <c r="AK165" s="2"/>
      <c r="AL165" s="2"/>
      <c r="AM165" s="2"/>
      <c r="AN165" s="2"/>
      <c r="AO165" s="2"/>
    </row>
    <row r="166" ht="15.75" customHeight="1">
      <c r="G166" s="2"/>
      <c r="AC166" s="2"/>
      <c r="AK166" s="2"/>
      <c r="AL166" s="2"/>
      <c r="AM166" s="2"/>
      <c r="AN166" s="2"/>
      <c r="AO166" s="2"/>
    </row>
    <row r="167" ht="15.75" customHeight="1">
      <c r="G167" s="2"/>
      <c r="AC167" s="2"/>
      <c r="AK167" s="2"/>
      <c r="AL167" s="2"/>
      <c r="AM167" s="2"/>
      <c r="AN167" s="2"/>
      <c r="AO167" s="2"/>
    </row>
    <row r="168" ht="15.75" customHeight="1">
      <c r="G168" s="2"/>
      <c r="AC168" s="2"/>
      <c r="AK168" s="2"/>
      <c r="AL168" s="2"/>
      <c r="AM168" s="2"/>
      <c r="AN168" s="2"/>
      <c r="AO168" s="2"/>
    </row>
    <row r="169" ht="15.75" customHeight="1">
      <c r="G169" s="2"/>
      <c r="AC169" s="2"/>
      <c r="AK169" s="2"/>
      <c r="AL169" s="2"/>
      <c r="AM169" s="2"/>
      <c r="AN169" s="2"/>
      <c r="AO169" s="2"/>
    </row>
    <row r="170" ht="15.75" customHeight="1">
      <c r="G170" s="2"/>
      <c r="AC170" s="2"/>
      <c r="AK170" s="2"/>
      <c r="AL170" s="2"/>
      <c r="AM170" s="2"/>
      <c r="AN170" s="2"/>
      <c r="AO170" s="2"/>
    </row>
    <row r="171" ht="15.75" customHeight="1">
      <c r="G171" s="2"/>
      <c r="AC171" s="2"/>
      <c r="AK171" s="2"/>
      <c r="AL171" s="2"/>
      <c r="AM171" s="2"/>
      <c r="AN171" s="2"/>
      <c r="AO171" s="2"/>
    </row>
    <row r="172" ht="15.75" customHeight="1">
      <c r="G172" s="2"/>
      <c r="AC172" s="2"/>
      <c r="AK172" s="2"/>
      <c r="AL172" s="2"/>
      <c r="AM172" s="2"/>
      <c r="AN172" s="2"/>
      <c r="AO172" s="2"/>
    </row>
    <row r="173" ht="15.75" customHeight="1">
      <c r="G173" s="2"/>
      <c r="AC173" s="2"/>
      <c r="AK173" s="2"/>
      <c r="AL173" s="2"/>
      <c r="AM173" s="2"/>
      <c r="AN173" s="2"/>
      <c r="AO173" s="2"/>
    </row>
    <row r="174" ht="15.75" customHeight="1">
      <c r="G174" s="2"/>
      <c r="AC174" s="2"/>
      <c r="AK174" s="2"/>
      <c r="AL174" s="2"/>
      <c r="AM174" s="2"/>
      <c r="AN174" s="2"/>
      <c r="AO174" s="2"/>
    </row>
    <row r="175" ht="15.75" customHeight="1">
      <c r="G175" s="2"/>
      <c r="AC175" s="2"/>
      <c r="AK175" s="2"/>
      <c r="AL175" s="2"/>
      <c r="AM175" s="2"/>
      <c r="AN175" s="2"/>
      <c r="AO175" s="2"/>
    </row>
    <row r="176" ht="15.75" customHeight="1">
      <c r="G176" s="2"/>
      <c r="AC176" s="2"/>
      <c r="AK176" s="2"/>
      <c r="AL176" s="2"/>
      <c r="AM176" s="2"/>
      <c r="AN176" s="2"/>
      <c r="AO176" s="2"/>
    </row>
    <row r="177" ht="15.75" customHeight="1">
      <c r="G177" s="2"/>
      <c r="AC177" s="2"/>
      <c r="AK177" s="2"/>
      <c r="AL177" s="2"/>
      <c r="AM177" s="2"/>
      <c r="AN177" s="2"/>
      <c r="AO177" s="2"/>
    </row>
    <row r="178" ht="15.75" customHeight="1">
      <c r="G178" s="2"/>
      <c r="AC178" s="2"/>
      <c r="AK178" s="2"/>
      <c r="AL178" s="2"/>
      <c r="AM178" s="2"/>
      <c r="AN178" s="2"/>
      <c r="AO178" s="2"/>
    </row>
    <row r="179" ht="15.75" customHeight="1">
      <c r="G179" s="2"/>
      <c r="AC179" s="2"/>
      <c r="AK179" s="2"/>
      <c r="AL179" s="2"/>
      <c r="AM179" s="2"/>
      <c r="AN179" s="2"/>
      <c r="AO179" s="2"/>
    </row>
    <row r="180" ht="15.75" customHeight="1">
      <c r="G180" s="2"/>
      <c r="AC180" s="2"/>
      <c r="AK180" s="2"/>
      <c r="AL180" s="2"/>
      <c r="AM180" s="2"/>
      <c r="AN180" s="2"/>
      <c r="AO180" s="2"/>
    </row>
    <row r="181" ht="15.75" customHeight="1">
      <c r="G181" s="2"/>
      <c r="AC181" s="2"/>
      <c r="AK181" s="2"/>
      <c r="AL181" s="2"/>
      <c r="AM181" s="2"/>
      <c r="AN181" s="2"/>
      <c r="AO181" s="2"/>
    </row>
    <row r="182" ht="15.75" customHeight="1">
      <c r="G182" s="2"/>
      <c r="AC182" s="2"/>
      <c r="AK182" s="2"/>
      <c r="AL182" s="2"/>
      <c r="AM182" s="2"/>
      <c r="AN182" s="2"/>
      <c r="AO182" s="2"/>
    </row>
    <row r="183" ht="15.75" customHeight="1">
      <c r="G183" s="2"/>
      <c r="AC183" s="2"/>
      <c r="AK183" s="2"/>
      <c r="AL183" s="2"/>
      <c r="AM183" s="2"/>
      <c r="AN183" s="2"/>
      <c r="AO183" s="2"/>
    </row>
    <row r="184" ht="15.75" customHeight="1">
      <c r="G184" s="2"/>
      <c r="AC184" s="2"/>
      <c r="AK184" s="2"/>
      <c r="AL184" s="2"/>
      <c r="AM184" s="2"/>
      <c r="AN184" s="2"/>
      <c r="AO184" s="2"/>
    </row>
    <row r="185" ht="15.75" customHeight="1">
      <c r="G185" s="2"/>
      <c r="AC185" s="2"/>
      <c r="AK185" s="2"/>
      <c r="AL185" s="2"/>
      <c r="AM185" s="2"/>
      <c r="AN185" s="2"/>
      <c r="AO185" s="2"/>
    </row>
    <row r="186" ht="15.75" customHeight="1">
      <c r="G186" s="2"/>
      <c r="AC186" s="2"/>
      <c r="AK186" s="2"/>
      <c r="AL186" s="2"/>
      <c r="AM186" s="2"/>
      <c r="AN186" s="2"/>
      <c r="AO186" s="2"/>
    </row>
    <row r="187" ht="15.75" customHeight="1">
      <c r="G187" s="2"/>
      <c r="AC187" s="2"/>
      <c r="AK187" s="2"/>
      <c r="AL187" s="2"/>
      <c r="AM187" s="2"/>
      <c r="AN187" s="2"/>
      <c r="AO187" s="2"/>
    </row>
    <row r="188" ht="15.75" customHeight="1">
      <c r="G188" s="2"/>
      <c r="AC188" s="2"/>
      <c r="AK188" s="2"/>
      <c r="AL188" s="2"/>
      <c r="AM188" s="2"/>
      <c r="AN188" s="2"/>
      <c r="AO188" s="2"/>
    </row>
    <row r="189" ht="15.75" customHeight="1">
      <c r="G189" s="2"/>
      <c r="AC189" s="2"/>
      <c r="AK189" s="2"/>
      <c r="AL189" s="2"/>
      <c r="AM189" s="2"/>
      <c r="AN189" s="2"/>
      <c r="AO189" s="2"/>
    </row>
    <row r="190" ht="15.75" customHeight="1">
      <c r="G190" s="2"/>
      <c r="AC190" s="2"/>
      <c r="AK190" s="2"/>
      <c r="AL190" s="2"/>
      <c r="AM190" s="2"/>
      <c r="AN190" s="2"/>
      <c r="AO190" s="2"/>
    </row>
    <row r="191" ht="15.75" customHeight="1">
      <c r="G191" s="2"/>
      <c r="AC191" s="2"/>
      <c r="AK191" s="2"/>
      <c r="AL191" s="2"/>
      <c r="AM191" s="2"/>
      <c r="AN191" s="2"/>
      <c r="AO191" s="2"/>
    </row>
    <row r="192" ht="15.75" customHeight="1">
      <c r="G192" s="2"/>
      <c r="AC192" s="2"/>
      <c r="AK192" s="2"/>
      <c r="AL192" s="2"/>
      <c r="AM192" s="2"/>
      <c r="AN192" s="2"/>
      <c r="AO192" s="2"/>
    </row>
    <row r="193" ht="15.75" customHeight="1">
      <c r="G193" s="2"/>
      <c r="AC193" s="2"/>
      <c r="AK193" s="2"/>
      <c r="AL193" s="2"/>
      <c r="AM193" s="2"/>
      <c r="AN193" s="2"/>
      <c r="AO193" s="2"/>
    </row>
    <row r="194" ht="15.75" customHeight="1">
      <c r="G194" s="2"/>
      <c r="AC194" s="2"/>
      <c r="AK194" s="2"/>
      <c r="AL194" s="2"/>
      <c r="AM194" s="2"/>
      <c r="AN194" s="2"/>
      <c r="AO194" s="2"/>
    </row>
    <row r="195" ht="15.75" customHeight="1">
      <c r="G195" s="2"/>
      <c r="AC195" s="2"/>
      <c r="AK195" s="2"/>
      <c r="AL195" s="2"/>
      <c r="AM195" s="2"/>
      <c r="AN195" s="2"/>
      <c r="AO195" s="2"/>
    </row>
    <row r="196" ht="15.75" customHeight="1">
      <c r="G196" s="2"/>
      <c r="AC196" s="2"/>
      <c r="AK196" s="2"/>
      <c r="AL196" s="2"/>
      <c r="AM196" s="2"/>
      <c r="AN196" s="2"/>
      <c r="AO196" s="2"/>
    </row>
    <row r="197" ht="15.75" customHeight="1">
      <c r="G197" s="2"/>
      <c r="AC197" s="2"/>
      <c r="AK197" s="2"/>
      <c r="AL197" s="2"/>
      <c r="AM197" s="2"/>
      <c r="AN197" s="2"/>
      <c r="AO197" s="2"/>
    </row>
    <row r="198" ht="15.75" customHeight="1">
      <c r="G198" s="2"/>
      <c r="AC198" s="2"/>
      <c r="AK198" s="2"/>
      <c r="AL198" s="2"/>
      <c r="AM198" s="2"/>
      <c r="AN198" s="2"/>
      <c r="AO198" s="2"/>
    </row>
    <row r="199" ht="15.75" customHeight="1">
      <c r="G199" s="2"/>
      <c r="AC199" s="2"/>
      <c r="AK199" s="2"/>
      <c r="AL199" s="2"/>
      <c r="AM199" s="2"/>
      <c r="AN199" s="2"/>
      <c r="AO199" s="2"/>
    </row>
    <row r="200" ht="15.75" customHeight="1">
      <c r="G200" s="2"/>
      <c r="AC200" s="2"/>
      <c r="AK200" s="2"/>
      <c r="AL200" s="2"/>
      <c r="AM200" s="2"/>
      <c r="AN200" s="2"/>
      <c r="AO200" s="2"/>
    </row>
    <row r="201" ht="15.75" customHeight="1">
      <c r="G201" s="2"/>
      <c r="AC201" s="2"/>
      <c r="AK201" s="2"/>
      <c r="AL201" s="2"/>
      <c r="AM201" s="2"/>
      <c r="AN201" s="2"/>
      <c r="AO201" s="2"/>
    </row>
    <row r="202" ht="15.75" customHeight="1">
      <c r="G202" s="2"/>
      <c r="AC202" s="2"/>
      <c r="AK202" s="2"/>
      <c r="AL202" s="2"/>
      <c r="AM202" s="2"/>
      <c r="AN202" s="2"/>
      <c r="AO202" s="2"/>
    </row>
    <row r="203" ht="15.75" customHeight="1">
      <c r="G203" s="2"/>
      <c r="AC203" s="2"/>
      <c r="AK203" s="2"/>
      <c r="AL203" s="2"/>
      <c r="AM203" s="2"/>
      <c r="AN203" s="2"/>
      <c r="AO203" s="2"/>
    </row>
    <row r="204" ht="15.75" customHeight="1">
      <c r="G204" s="2"/>
      <c r="AC204" s="2"/>
      <c r="AK204" s="2"/>
      <c r="AL204" s="2"/>
      <c r="AM204" s="2"/>
      <c r="AN204" s="2"/>
      <c r="AO204" s="2"/>
    </row>
    <row r="205" ht="15.75" customHeight="1">
      <c r="G205" s="2"/>
      <c r="AC205" s="2"/>
      <c r="AK205" s="2"/>
      <c r="AL205" s="2"/>
      <c r="AM205" s="2"/>
      <c r="AN205" s="2"/>
      <c r="AO205" s="2"/>
    </row>
    <row r="206" ht="15.75" customHeight="1">
      <c r="G206" s="2"/>
      <c r="AC206" s="2"/>
      <c r="AK206" s="2"/>
      <c r="AL206" s="2"/>
      <c r="AM206" s="2"/>
      <c r="AN206" s="2"/>
      <c r="AO206" s="2"/>
    </row>
    <row r="207" ht="15.75" customHeight="1">
      <c r="G207" s="2"/>
      <c r="AC207" s="2"/>
      <c r="AK207" s="2"/>
      <c r="AL207" s="2"/>
      <c r="AM207" s="2"/>
      <c r="AN207" s="2"/>
      <c r="AO207" s="2"/>
    </row>
    <row r="208" ht="15.75" customHeight="1">
      <c r="G208" s="2"/>
      <c r="AC208" s="2"/>
      <c r="AK208" s="2"/>
      <c r="AL208" s="2"/>
      <c r="AM208" s="2"/>
      <c r="AN208" s="2"/>
      <c r="AO208" s="2"/>
    </row>
    <row r="209" ht="15.75" customHeight="1">
      <c r="G209" s="2"/>
      <c r="AC209" s="2"/>
      <c r="AK209" s="2"/>
      <c r="AL209" s="2"/>
      <c r="AM209" s="2"/>
      <c r="AN209" s="2"/>
      <c r="AO209" s="2"/>
    </row>
    <row r="210" ht="15.75" customHeight="1">
      <c r="G210" s="2"/>
      <c r="AC210" s="2"/>
      <c r="AK210" s="2"/>
      <c r="AL210" s="2"/>
      <c r="AM210" s="2"/>
      <c r="AN210" s="2"/>
      <c r="AO210" s="2"/>
    </row>
    <row r="211" ht="15.75" customHeight="1">
      <c r="G211" s="2"/>
      <c r="AC211" s="2"/>
      <c r="AK211" s="2"/>
      <c r="AL211" s="2"/>
      <c r="AM211" s="2"/>
      <c r="AN211" s="2"/>
      <c r="AO211" s="2"/>
    </row>
    <row r="212" ht="15.75" customHeight="1">
      <c r="G212" s="2"/>
      <c r="AC212" s="2"/>
      <c r="AK212" s="2"/>
      <c r="AL212" s="2"/>
      <c r="AM212" s="2"/>
      <c r="AN212" s="2"/>
      <c r="AO212" s="2"/>
    </row>
    <row r="213" ht="15.75" customHeight="1">
      <c r="G213" s="2"/>
      <c r="AC213" s="2"/>
      <c r="AK213" s="2"/>
      <c r="AL213" s="2"/>
      <c r="AM213" s="2"/>
      <c r="AN213" s="2"/>
      <c r="AO213" s="2"/>
    </row>
    <row r="214" ht="15.75" customHeight="1">
      <c r="G214" s="2"/>
      <c r="AC214" s="2"/>
      <c r="AK214" s="2"/>
      <c r="AL214" s="2"/>
      <c r="AM214" s="2"/>
      <c r="AN214" s="2"/>
      <c r="AO214" s="2"/>
    </row>
    <row r="215" ht="15.75" customHeight="1">
      <c r="G215" s="2"/>
      <c r="AC215" s="2"/>
      <c r="AK215" s="2"/>
      <c r="AL215" s="2"/>
      <c r="AM215" s="2"/>
      <c r="AN215" s="2"/>
      <c r="AO215" s="2"/>
    </row>
    <row r="216" ht="15.75" customHeight="1">
      <c r="G216" s="2"/>
      <c r="AC216" s="2"/>
      <c r="AK216" s="2"/>
      <c r="AL216" s="2"/>
      <c r="AM216" s="2"/>
      <c r="AN216" s="2"/>
      <c r="AO216" s="2"/>
    </row>
    <row r="217" ht="15.75" customHeight="1">
      <c r="G217" s="2"/>
      <c r="AC217" s="2"/>
      <c r="AK217" s="2"/>
      <c r="AL217" s="2"/>
      <c r="AM217" s="2"/>
      <c r="AN217" s="2"/>
      <c r="AO217" s="2"/>
    </row>
    <row r="218" ht="15.75" customHeight="1">
      <c r="G218" s="2"/>
      <c r="AC218" s="2"/>
      <c r="AK218" s="2"/>
      <c r="AL218" s="2"/>
      <c r="AM218" s="2"/>
      <c r="AN218" s="2"/>
      <c r="AO218" s="2"/>
    </row>
    <row r="219" ht="15.75" customHeight="1">
      <c r="G219" s="2"/>
      <c r="AC219" s="2"/>
      <c r="AK219" s="2"/>
      <c r="AL219" s="2"/>
      <c r="AM219" s="2"/>
      <c r="AN219" s="2"/>
      <c r="AO219" s="2"/>
    </row>
    <row r="220" ht="15.75" customHeight="1">
      <c r="G220" s="2"/>
      <c r="AC220" s="2"/>
      <c r="AK220" s="2"/>
      <c r="AL220" s="2"/>
      <c r="AM220" s="2"/>
      <c r="AN220" s="2"/>
      <c r="AO220" s="2"/>
    </row>
    <row r="221" ht="15.75" customHeight="1">
      <c r="G221" s="2"/>
      <c r="AC221" s="2"/>
      <c r="AK221" s="2"/>
      <c r="AL221" s="2"/>
      <c r="AM221" s="2"/>
      <c r="AN221" s="2"/>
      <c r="AO221" s="2"/>
    </row>
    <row r="222" ht="15.75" customHeight="1">
      <c r="G222" s="2"/>
      <c r="AC222" s="2"/>
      <c r="AK222" s="2"/>
      <c r="AL222" s="2"/>
      <c r="AM222" s="2"/>
      <c r="AN222" s="2"/>
      <c r="AO222" s="2"/>
    </row>
    <row r="223" ht="15.75" customHeight="1">
      <c r="G223" s="2"/>
      <c r="AC223" s="2"/>
      <c r="AK223" s="2"/>
      <c r="AL223" s="2"/>
      <c r="AM223" s="2"/>
      <c r="AN223" s="2"/>
      <c r="AO223" s="2"/>
    </row>
    <row r="224" ht="15.75" customHeight="1">
      <c r="G224" s="2"/>
      <c r="AC224" s="2"/>
      <c r="AK224" s="2"/>
      <c r="AL224" s="2"/>
      <c r="AM224" s="2"/>
      <c r="AN224" s="2"/>
      <c r="AO224" s="2"/>
    </row>
    <row r="225" ht="15.75" customHeight="1">
      <c r="G225" s="2"/>
      <c r="AC225" s="2"/>
      <c r="AK225" s="2"/>
      <c r="AL225" s="2"/>
      <c r="AM225" s="2"/>
      <c r="AN225" s="2"/>
      <c r="AO225" s="2"/>
    </row>
    <row r="226" ht="15.75" customHeight="1">
      <c r="G226" s="2"/>
      <c r="AC226" s="2"/>
      <c r="AK226" s="2"/>
      <c r="AL226" s="2"/>
      <c r="AM226" s="2"/>
      <c r="AN226" s="2"/>
      <c r="AO226" s="2"/>
    </row>
    <row r="227" ht="15.75" customHeight="1">
      <c r="G227" s="2"/>
      <c r="AC227" s="2"/>
      <c r="AK227" s="2"/>
      <c r="AL227" s="2"/>
      <c r="AM227" s="2"/>
      <c r="AN227" s="2"/>
      <c r="AO227" s="2"/>
    </row>
    <row r="228" ht="15.75" customHeight="1">
      <c r="G228" s="2"/>
      <c r="AC228" s="2"/>
      <c r="AK228" s="2"/>
      <c r="AL228" s="2"/>
      <c r="AM228" s="2"/>
      <c r="AN228" s="2"/>
      <c r="AO228" s="2"/>
    </row>
    <row r="229" ht="15.75" customHeight="1">
      <c r="G229" s="2"/>
      <c r="AC229" s="2"/>
      <c r="AK229" s="2"/>
      <c r="AL229" s="2"/>
      <c r="AM229" s="2"/>
      <c r="AN229" s="2"/>
      <c r="AO229" s="2"/>
    </row>
    <row r="230" ht="15.75" customHeight="1">
      <c r="G230" s="2"/>
      <c r="AC230" s="2"/>
      <c r="AK230" s="2"/>
      <c r="AL230" s="2"/>
      <c r="AM230" s="2"/>
      <c r="AN230" s="2"/>
      <c r="AO230" s="2"/>
    </row>
    <row r="231" ht="15.75" customHeight="1">
      <c r="G231" s="2"/>
      <c r="AC231" s="2"/>
      <c r="AK231" s="2"/>
      <c r="AL231" s="2"/>
      <c r="AM231" s="2"/>
      <c r="AN231" s="2"/>
      <c r="AO231" s="2"/>
    </row>
    <row r="232" ht="15.75" customHeight="1">
      <c r="G232" s="2"/>
      <c r="AC232" s="2"/>
      <c r="AK232" s="2"/>
      <c r="AL232" s="2"/>
      <c r="AM232" s="2"/>
      <c r="AN232" s="2"/>
      <c r="AO232" s="2"/>
    </row>
    <row r="233" ht="15.75" customHeight="1">
      <c r="G233" s="2"/>
      <c r="AC233" s="2"/>
      <c r="AK233" s="2"/>
      <c r="AL233" s="2"/>
      <c r="AM233" s="2"/>
      <c r="AN233" s="2"/>
      <c r="AO233" s="2"/>
    </row>
    <row r="234" ht="15.75" customHeight="1">
      <c r="G234" s="2"/>
      <c r="AC234" s="2"/>
      <c r="AK234" s="2"/>
      <c r="AL234" s="2"/>
      <c r="AM234" s="2"/>
      <c r="AN234" s="2"/>
      <c r="AO234" s="2"/>
    </row>
    <row r="235" ht="15.75" customHeight="1">
      <c r="G235" s="2"/>
      <c r="AC235" s="2"/>
      <c r="AK235" s="2"/>
      <c r="AL235" s="2"/>
      <c r="AM235" s="2"/>
      <c r="AN235" s="2"/>
      <c r="AO235" s="2"/>
    </row>
    <row r="236" ht="15.75" customHeight="1">
      <c r="G236" s="2"/>
      <c r="AC236" s="2"/>
      <c r="AK236" s="2"/>
      <c r="AL236" s="2"/>
      <c r="AM236" s="2"/>
      <c r="AN236" s="2"/>
      <c r="AO236" s="2"/>
    </row>
    <row r="237" ht="15.75" customHeight="1">
      <c r="G237" s="2"/>
      <c r="AC237" s="2"/>
      <c r="AK237" s="2"/>
      <c r="AL237" s="2"/>
      <c r="AM237" s="2"/>
      <c r="AN237" s="2"/>
      <c r="AO237" s="2"/>
    </row>
    <row r="238" ht="15.75" customHeight="1">
      <c r="G238" s="2"/>
      <c r="AC238" s="2"/>
      <c r="AK238" s="2"/>
      <c r="AL238" s="2"/>
      <c r="AM238" s="2"/>
      <c r="AN238" s="2"/>
      <c r="AO238" s="2"/>
    </row>
    <row r="239" ht="15.75" customHeight="1">
      <c r="G239" s="2"/>
      <c r="AC239" s="2"/>
      <c r="AK239" s="2"/>
      <c r="AL239" s="2"/>
      <c r="AM239" s="2"/>
      <c r="AN239" s="2"/>
      <c r="AO239" s="2"/>
    </row>
    <row r="240" ht="15.75" customHeight="1">
      <c r="G240" s="2"/>
      <c r="AC240" s="2"/>
      <c r="AK240" s="2"/>
      <c r="AL240" s="2"/>
      <c r="AM240" s="2"/>
      <c r="AN240" s="2"/>
      <c r="AO240" s="2"/>
    </row>
    <row r="241" ht="15.75" customHeight="1">
      <c r="G241" s="2"/>
      <c r="AC241" s="2"/>
      <c r="AK241" s="2"/>
      <c r="AL241" s="2"/>
      <c r="AM241" s="2"/>
      <c r="AN241" s="2"/>
      <c r="AO241" s="2"/>
    </row>
    <row r="242" ht="15.75" customHeight="1">
      <c r="G242" s="2"/>
      <c r="AC242" s="2"/>
      <c r="AK242" s="2"/>
      <c r="AL242" s="2"/>
      <c r="AM242" s="2"/>
      <c r="AN242" s="2"/>
      <c r="AO242" s="2"/>
    </row>
    <row r="243" ht="15.75" customHeight="1">
      <c r="G243" s="2"/>
      <c r="AC243" s="2"/>
      <c r="AK243" s="2"/>
      <c r="AL243" s="2"/>
      <c r="AM243" s="2"/>
      <c r="AN243" s="2"/>
      <c r="AO243" s="2"/>
    </row>
    <row r="244" ht="15.75" customHeight="1">
      <c r="G244" s="2"/>
      <c r="AC244" s="2"/>
      <c r="AK244" s="2"/>
      <c r="AL244" s="2"/>
      <c r="AM244" s="2"/>
      <c r="AN244" s="2"/>
      <c r="AO244" s="2"/>
    </row>
    <row r="245" ht="15.75" customHeight="1">
      <c r="G245" s="2"/>
      <c r="AC245" s="2"/>
      <c r="AK245" s="2"/>
      <c r="AL245" s="2"/>
      <c r="AM245" s="2"/>
      <c r="AN245" s="2"/>
      <c r="AO245" s="2"/>
    </row>
    <row r="246" ht="15.75" customHeight="1">
      <c r="G246" s="2"/>
      <c r="AC246" s="2"/>
      <c r="AK246" s="2"/>
      <c r="AL246" s="2"/>
      <c r="AM246" s="2"/>
      <c r="AN246" s="2"/>
      <c r="AO246" s="2"/>
    </row>
    <row r="247" ht="15.75" customHeight="1">
      <c r="G247" s="2"/>
      <c r="AC247" s="2"/>
      <c r="AK247" s="2"/>
      <c r="AL247" s="2"/>
      <c r="AM247" s="2"/>
      <c r="AN247" s="2"/>
      <c r="AO247" s="2"/>
    </row>
    <row r="248" ht="15.75" customHeight="1">
      <c r="G248" s="2"/>
      <c r="AC248" s="2"/>
      <c r="AK248" s="2"/>
      <c r="AL248" s="2"/>
      <c r="AM248" s="2"/>
      <c r="AN248" s="2"/>
      <c r="AO248" s="2"/>
    </row>
    <row r="249" ht="15.75" customHeight="1">
      <c r="G249" s="2"/>
      <c r="AC249" s="2"/>
      <c r="AK249" s="2"/>
      <c r="AL249" s="2"/>
      <c r="AM249" s="2"/>
      <c r="AN249" s="2"/>
      <c r="AO249" s="2"/>
    </row>
    <row r="250" ht="15.75" customHeight="1">
      <c r="G250" s="2"/>
      <c r="AC250" s="2"/>
      <c r="AK250" s="2"/>
      <c r="AL250" s="2"/>
      <c r="AM250" s="2"/>
      <c r="AN250" s="2"/>
      <c r="AO250" s="2"/>
    </row>
    <row r="251" ht="15.75" customHeight="1">
      <c r="G251" s="2"/>
      <c r="AC251" s="2"/>
      <c r="AK251" s="2"/>
      <c r="AL251" s="2"/>
      <c r="AM251" s="2"/>
      <c r="AN251" s="2"/>
      <c r="AO251" s="2"/>
    </row>
    <row r="252" ht="15.75" customHeight="1">
      <c r="G252" s="2"/>
      <c r="AC252" s="2"/>
      <c r="AK252" s="2"/>
      <c r="AL252" s="2"/>
      <c r="AM252" s="2"/>
      <c r="AN252" s="2"/>
      <c r="AO252" s="2"/>
    </row>
    <row r="253" ht="15.75" customHeight="1">
      <c r="G253" s="2"/>
      <c r="AC253" s="2"/>
      <c r="AK253" s="2"/>
      <c r="AL253" s="2"/>
      <c r="AM253" s="2"/>
      <c r="AN253" s="2"/>
      <c r="AO253" s="2"/>
    </row>
    <row r="254" ht="15.75" customHeight="1">
      <c r="G254" s="2"/>
      <c r="AC254" s="2"/>
      <c r="AK254" s="2"/>
      <c r="AL254" s="2"/>
      <c r="AM254" s="2"/>
      <c r="AN254" s="2"/>
      <c r="AO254" s="2"/>
    </row>
    <row r="255" ht="15.75" customHeight="1">
      <c r="G255" s="2"/>
      <c r="AC255" s="2"/>
      <c r="AK255" s="2"/>
      <c r="AL255" s="2"/>
      <c r="AM255" s="2"/>
      <c r="AN255" s="2"/>
      <c r="AO255" s="2"/>
    </row>
    <row r="256" ht="15.75" customHeight="1">
      <c r="G256" s="2"/>
      <c r="AC256" s="2"/>
      <c r="AK256" s="2"/>
      <c r="AL256" s="2"/>
      <c r="AM256" s="2"/>
      <c r="AN256" s="2"/>
      <c r="AO256" s="2"/>
    </row>
    <row r="257" ht="15.75" customHeight="1">
      <c r="G257" s="2"/>
      <c r="AC257" s="2"/>
      <c r="AK257" s="2"/>
      <c r="AL257" s="2"/>
      <c r="AM257" s="2"/>
      <c r="AN257" s="2"/>
      <c r="AO257" s="2"/>
    </row>
    <row r="258" ht="15.75" customHeight="1">
      <c r="G258" s="2"/>
      <c r="AC258" s="2"/>
      <c r="AK258" s="2"/>
      <c r="AL258" s="2"/>
      <c r="AM258" s="2"/>
      <c r="AN258" s="2"/>
      <c r="AO258" s="2"/>
    </row>
    <row r="259" ht="15.75" customHeight="1">
      <c r="G259" s="2"/>
      <c r="AC259" s="2"/>
      <c r="AK259" s="2"/>
      <c r="AL259" s="2"/>
      <c r="AM259" s="2"/>
      <c r="AN259" s="2"/>
      <c r="AO259" s="2"/>
    </row>
    <row r="260" ht="15.75" customHeight="1">
      <c r="G260" s="2"/>
      <c r="AC260" s="2"/>
      <c r="AK260" s="2"/>
      <c r="AL260" s="2"/>
      <c r="AM260" s="2"/>
      <c r="AN260" s="2"/>
      <c r="AO260" s="2"/>
    </row>
    <row r="261" ht="15.75" customHeight="1">
      <c r="G261" s="2"/>
      <c r="AC261" s="2"/>
      <c r="AK261" s="2"/>
      <c r="AL261" s="2"/>
      <c r="AM261" s="2"/>
      <c r="AN261" s="2"/>
      <c r="AO261" s="2"/>
    </row>
    <row r="262" ht="15.75" customHeight="1">
      <c r="G262" s="2"/>
      <c r="AC262" s="2"/>
      <c r="AK262" s="2"/>
      <c r="AL262" s="2"/>
      <c r="AM262" s="2"/>
      <c r="AN262" s="2"/>
      <c r="AO262" s="2"/>
    </row>
    <row r="263" ht="15.75" customHeight="1">
      <c r="G263" s="2"/>
      <c r="AC263" s="2"/>
      <c r="AK263" s="2"/>
      <c r="AL263" s="2"/>
      <c r="AM263" s="2"/>
      <c r="AN263" s="2"/>
      <c r="AO263" s="2"/>
    </row>
    <row r="264" ht="15.75" customHeight="1">
      <c r="G264" s="2"/>
      <c r="AC264" s="2"/>
      <c r="AK264" s="2"/>
      <c r="AL264" s="2"/>
      <c r="AM264" s="2"/>
      <c r="AN264" s="2"/>
      <c r="AO264" s="2"/>
    </row>
    <row r="265" ht="15.75" customHeight="1">
      <c r="G265" s="2"/>
      <c r="AC265" s="2"/>
      <c r="AK265" s="2"/>
      <c r="AL265" s="2"/>
      <c r="AM265" s="2"/>
      <c r="AN265" s="2"/>
      <c r="AO265" s="2"/>
    </row>
    <row r="266" ht="15.75" customHeight="1">
      <c r="G266" s="2"/>
      <c r="AC266" s="2"/>
      <c r="AK266" s="2"/>
      <c r="AL266" s="2"/>
      <c r="AM266" s="2"/>
      <c r="AN266" s="2"/>
      <c r="AO266" s="2"/>
    </row>
    <row r="267" ht="15.75" customHeight="1">
      <c r="G267" s="2"/>
      <c r="AC267" s="2"/>
      <c r="AK267" s="2"/>
      <c r="AL267" s="2"/>
      <c r="AM267" s="2"/>
      <c r="AN267" s="2"/>
      <c r="AO267" s="2"/>
    </row>
    <row r="268" ht="15.75" customHeight="1">
      <c r="G268" s="2"/>
      <c r="AC268" s="2"/>
      <c r="AK268" s="2"/>
      <c r="AL268" s="2"/>
      <c r="AM268" s="2"/>
      <c r="AN268" s="2"/>
      <c r="AO268" s="2"/>
    </row>
    <row r="269" ht="15.75" customHeight="1">
      <c r="G269" s="2"/>
      <c r="AC269" s="2"/>
      <c r="AK269" s="2"/>
      <c r="AL269" s="2"/>
      <c r="AM269" s="2"/>
      <c r="AN269" s="2"/>
      <c r="AO269" s="2"/>
    </row>
    <row r="270" ht="15.75" customHeight="1">
      <c r="G270" s="2"/>
      <c r="AC270" s="2"/>
      <c r="AK270" s="2"/>
      <c r="AL270" s="2"/>
      <c r="AM270" s="2"/>
      <c r="AN270" s="2"/>
      <c r="AO270" s="2"/>
    </row>
    <row r="271" ht="15.75" customHeight="1">
      <c r="G271" s="2"/>
      <c r="AC271" s="2"/>
      <c r="AK271" s="2"/>
      <c r="AL271" s="2"/>
      <c r="AM271" s="2"/>
      <c r="AN271" s="2"/>
      <c r="AO271" s="2"/>
    </row>
    <row r="272" ht="15.75" customHeight="1">
      <c r="G272" s="2"/>
      <c r="AC272" s="2"/>
      <c r="AK272" s="2"/>
      <c r="AL272" s="2"/>
      <c r="AM272" s="2"/>
      <c r="AN272" s="2"/>
      <c r="AO272" s="2"/>
    </row>
    <row r="273" ht="15.75" customHeight="1">
      <c r="G273" s="2"/>
      <c r="AC273" s="2"/>
      <c r="AK273" s="2"/>
      <c r="AL273" s="2"/>
      <c r="AM273" s="2"/>
      <c r="AN273" s="2"/>
      <c r="AO273" s="2"/>
    </row>
    <row r="274" ht="15.75" customHeight="1">
      <c r="G274" s="2"/>
      <c r="AC274" s="2"/>
      <c r="AK274" s="2"/>
      <c r="AL274" s="2"/>
      <c r="AM274" s="2"/>
      <c r="AN274" s="2"/>
      <c r="AO274" s="2"/>
    </row>
    <row r="275" ht="15.75" customHeight="1">
      <c r="G275" s="2"/>
      <c r="AC275" s="2"/>
      <c r="AK275" s="2"/>
      <c r="AL275" s="2"/>
      <c r="AM275" s="2"/>
      <c r="AN275" s="2"/>
      <c r="AO275" s="2"/>
    </row>
    <row r="276" ht="15.75" customHeight="1">
      <c r="G276" s="2"/>
      <c r="AC276" s="2"/>
      <c r="AK276" s="2"/>
      <c r="AL276" s="2"/>
      <c r="AM276" s="2"/>
      <c r="AN276" s="2"/>
      <c r="AO276" s="2"/>
    </row>
    <row r="277" ht="15.75" customHeight="1">
      <c r="G277" s="2"/>
      <c r="AC277" s="2"/>
      <c r="AK277" s="2"/>
      <c r="AL277" s="2"/>
      <c r="AM277" s="2"/>
      <c r="AN277" s="2"/>
      <c r="AO277" s="2"/>
    </row>
    <row r="278" ht="15.75" customHeight="1">
      <c r="G278" s="2"/>
      <c r="AC278" s="2"/>
      <c r="AK278" s="2"/>
      <c r="AL278" s="2"/>
      <c r="AM278" s="2"/>
      <c r="AN278" s="2"/>
      <c r="AO278" s="2"/>
    </row>
    <row r="279" ht="15.75" customHeight="1">
      <c r="G279" s="2"/>
      <c r="AC279" s="2"/>
      <c r="AK279" s="2"/>
      <c r="AL279" s="2"/>
      <c r="AM279" s="2"/>
      <c r="AN279" s="2"/>
      <c r="AO279" s="2"/>
    </row>
    <row r="280" ht="15.75" customHeight="1">
      <c r="G280" s="2"/>
      <c r="AC280" s="2"/>
      <c r="AK280" s="2"/>
      <c r="AL280" s="2"/>
      <c r="AM280" s="2"/>
      <c r="AN280" s="2"/>
      <c r="AO280" s="2"/>
    </row>
    <row r="281" ht="15.75" customHeight="1">
      <c r="G281" s="2"/>
      <c r="AC281" s="2"/>
      <c r="AK281" s="2"/>
      <c r="AL281" s="2"/>
      <c r="AM281" s="2"/>
      <c r="AN281" s="2"/>
      <c r="AO281" s="2"/>
    </row>
    <row r="282" ht="15.75" customHeight="1">
      <c r="G282" s="2"/>
      <c r="AC282" s="2"/>
      <c r="AK282" s="2"/>
      <c r="AL282" s="2"/>
      <c r="AM282" s="2"/>
      <c r="AN282" s="2"/>
      <c r="AO282" s="2"/>
    </row>
    <row r="283" ht="15.75" customHeight="1">
      <c r="G283" s="2"/>
      <c r="AC283" s="2"/>
      <c r="AK283" s="2"/>
      <c r="AL283" s="2"/>
      <c r="AM283" s="2"/>
      <c r="AN283" s="2"/>
      <c r="AO283" s="2"/>
    </row>
    <row r="284" ht="15.75" customHeight="1">
      <c r="G284" s="2"/>
      <c r="AC284" s="2"/>
      <c r="AK284" s="2"/>
      <c r="AL284" s="2"/>
      <c r="AM284" s="2"/>
      <c r="AN284" s="2"/>
      <c r="AO284" s="2"/>
    </row>
    <row r="285" ht="15.75" customHeight="1">
      <c r="G285" s="2"/>
      <c r="AC285" s="2"/>
      <c r="AK285" s="2"/>
      <c r="AL285" s="2"/>
      <c r="AM285" s="2"/>
      <c r="AN285" s="2"/>
      <c r="AO285" s="2"/>
    </row>
    <row r="286" ht="15.75" customHeight="1">
      <c r="G286" s="2"/>
      <c r="AC286" s="2"/>
      <c r="AK286" s="2"/>
      <c r="AL286" s="2"/>
      <c r="AM286" s="2"/>
      <c r="AN286" s="2"/>
      <c r="AO286" s="2"/>
    </row>
    <row r="287" ht="15.75" customHeight="1">
      <c r="G287" s="2"/>
      <c r="AC287" s="2"/>
      <c r="AK287" s="2"/>
      <c r="AL287" s="2"/>
      <c r="AM287" s="2"/>
      <c r="AN287" s="2"/>
      <c r="AO287" s="2"/>
    </row>
    <row r="288" ht="15.75" customHeight="1">
      <c r="G288" s="2"/>
      <c r="AC288" s="2"/>
      <c r="AK288" s="2"/>
      <c r="AL288" s="2"/>
      <c r="AM288" s="2"/>
      <c r="AN288" s="2"/>
      <c r="AO288" s="2"/>
    </row>
    <row r="289" ht="15.75" customHeight="1">
      <c r="G289" s="2"/>
      <c r="AC289" s="2"/>
      <c r="AK289" s="2"/>
      <c r="AL289" s="2"/>
      <c r="AM289" s="2"/>
      <c r="AN289" s="2"/>
      <c r="AO289" s="2"/>
    </row>
    <row r="290" ht="15.75" customHeight="1">
      <c r="G290" s="2"/>
      <c r="AC290" s="2"/>
      <c r="AK290" s="2"/>
      <c r="AL290" s="2"/>
      <c r="AM290" s="2"/>
      <c r="AN290" s="2"/>
      <c r="AO290" s="2"/>
    </row>
    <row r="291" ht="15.75" customHeight="1">
      <c r="G291" s="2"/>
      <c r="AC291" s="2"/>
      <c r="AK291" s="2"/>
      <c r="AL291" s="2"/>
      <c r="AM291" s="2"/>
      <c r="AN291" s="2"/>
      <c r="AO291" s="2"/>
    </row>
    <row r="292" ht="15.75" customHeight="1">
      <c r="G292" s="2"/>
      <c r="AC292" s="2"/>
      <c r="AK292" s="2"/>
      <c r="AL292" s="2"/>
      <c r="AM292" s="2"/>
      <c r="AN292" s="2"/>
      <c r="AO292" s="2"/>
    </row>
    <row r="293" ht="15.75" customHeight="1">
      <c r="G293" s="2"/>
      <c r="AC293" s="2"/>
      <c r="AK293" s="2"/>
      <c r="AL293" s="2"/>
      <c r="AM293" s="2"/>
      <c r="AN293" s="2"/>
      <c r="AO293" s="2"/>
    </row>
    <row r="294" ht="15.75" customHeight="1">
      <c r="G294" s="2"/>
      <c r="AC294" s="2"/>
      <c r="AK294" s="2"/>
      <c r="AL294" s="2"/>
      <c r="AM294" s="2"/>
      <c r="AN294" s="2"/>
      <c r="AO294" s="2"/>
    </row>
    <row r="295" ht="15.75" customHeight="1">
      <c r="G295" s="2"/>
      <c r="AC295" s="2"/>
      <c r="AK295" s="2"/>
      <c r="AL295" s="2"/>
      <c r="AM295" s="2"/>
      <c r="AN295" s="2"/>
      <c r="AO295" s="2"/>
    </row>
    <row r="296" ht="15.75" customHeight="1">
      <c r="G296" s="2"/>
      <c r="AC296" s="2"/>
      <c r="AK296" s="2"/>
      <c r="AL296" s="2"/>
      <c r="AM296" s="2"/>
      <c r="AN296" s="2"/>
      <c r="AO296" s="2"/>
    </row>
    <row r="297" ht="15.75" customHeight="1">
      <c r="G297" s="2"/>
      <c r="AC297" s="2"/>
      <c r="AK297" s="2"/>
      <c r="AL297" s="2"/>
      <c r="AM297" s="2"/>
      <c r="AN297" s="2"/>
      <c r="AO297" s="2"/>
    </row>
    <row r="298" ht="15.75" customHeight="1">
      <c r="G298" s="2"/>
      <c r="AC298" s="2"/>
      <c r="AK298" s="2"/>
      <c r="AL298" s="2"/>
      <c r="AM298" s="2"/>
      <c r="AN298" s="2"/>
      <c r="AO298" s="2"/>
    </row>
    <row r="299" ht="15.75" customHeight="1">
      <c r="G299" s="2"/>
      <c r="AC299" s="2"/>
      <c r="AK299" s="2"/>
      <c r="AL299" s="2"/>
      <c r="AM299" s="2"/>
      <c r="AN299" s="2"/>
      <c r="AO299" s="2"/>
    </row>
    <row r="300" ht="15.75" customHeight="1">
      <c r="G300" s="2"/>
      <c r="AC300" s="2"/>
      <c r="AK300" s="2"/>
      <c r="AL300" s="2"/>
      <c r="AM300" s="2"/>
      <c r="AN300" s="2"/>
      <c r="AO300" s="2"/>
    </row>
    <row r="301" ht="15.75" customHeight="1">
      <c r="G301" s="2"/>
      <c r="AC301" s="2"/>
      <c r="AK301" s="2"/>
      <c r="AL301" s="2"/>
      <c r="AM301" s="2"/>
      <c r="AN301" s="2"/>
      <c r="AO301" s="2"/>
    </row>
    <row r="302" ht="15.75" customHeight="1">
      <c r="G302" s="2"/>
      <c r="AC302" s="2"/>
      <c r="AK302" s="2"/>
      <c r="AL302" s="2"/>
      <c r="AM302" s="2"/>
      <c r="AN302" s="2"/>
      <c r="AO302" s="2"/>
    </row>
    <row r="303" ht="15.75" customHeight="1">
      <c r="G303" s="2"/>
      <c r="AC303" s="2"/>
      <c r="AK303" s="2"/>
      <c r="AL303" s="2"/>
      <c r="AM303" s="2"/>
      <c r="AN303" s="2"/>
      <c r="AO303" s="2"/>
    </row>
    <row r="304" ht="15.75" customHeight="1">
      <c r="G304" s="2"/>
      <c r="AC304" s="2"/>
      <c r="AK304" s="2"/>
      <c r="AL304" s="2"/>
      <c r="AM304" s="2"/>
      <c r="AN304" s="2"/>
      <c r="AO304" s="2"/>
    </row>
    <row r="305" ht="15.75" customHeight="1">
      <c r="G305" s="2"/>
      <c r="AC305" s="2"/>
      <c r="AK305" s="2"/>
      <c r="AL305" s="2"/>
      <c r="AM305" s="2"/>
      <c r="AN305" s="2"/>
      <c r="AO305" s="2"/>
    </row>
    <row r="306" ht="15.75" customHeight="1">
      <c r="G306" s="2"/>
      <c r="AC306" s="2"/>
      <c r="AK306" s="2"/>
      <c r="AL306" s="2"/>
      <c r="AM306" s="2"/>
      <c r="AN306" s="2"/>
      <c r="AO306" s="2"/>
    </row>
    <row r="307" ht="15.75" customHeight="1">
      <c r="G307" s="2"/>
      <c r="AC307" s="2"/>
      <c r="AK307" s="2"/>
      <c r="AL307" s="2"/>
      <c r="AM307" s="2"/>
      <c r="AN307" s="2"/>
      <c r="AO307" s="2"/>
    </row>
    <row r="308" ht="15.75" customHeight="1">
      <c r="G308" s="2"/>
      <c r="AC308" s="2"/>
      <c r="AK308" s="2"/>
      <c r="AL308" s="2"/>
      <c r="AM308" s="2"/>
      <c r="AN308" s="2"/>
      <c r="AO308" s="2"/>
    </row>
    <row r="309" ht="15.75" customHeight="1">
      <c r="G309" s="2"/>
      <c r="AC309" s="2"/>
      <c r="AK309" s="2"/>
      <c r="AL309" s="2"/>
      <c r="AM309" s="2"/>
      <c r="AN309" s="2"/>
      <c r="AO309" s="2"/>
    </row>
    <row r="310" ht="15.75" customHeight="1">
      <c r="G310" s="2"/>
      <c r="AC310" s="2"/>
      <c r="AK310" s="2"/>
      <c r="AL310" s="2"/>
      <c r="AM310" s="2"/>
      <c r="AN310" s="2"/>
      <c r="AO310" s="2"/>
    </row>
    <row r="311" ht="15.75" customHeight="1">
      <c r="G311" s="2"/>
      <c r="AC311" s="2"/>
      <c r="AK311" s="2"/>
      <c r="AL311" s="2"/>
      <c r="AM311" s="2"/>
      <c r="AN311" s="2"/>
      <c r="AO311" s="2"/>
    </row>
    <row r="312" ht="15.75" customHeight="1">
      <c r="G312" s="2"/>
      <c r="AC312" s="2"/>
      <c r="AK312" s="2"/>
      <c r="AL312" s="2"/>
      <c r="AM312" s="2"/>
      <c r="AN312" s="2"/>
      <c r="AO312" s="2"/>
    </row>
    <row r="313" ht="15.75" customHeight="1">
      <c r="G313" s="2"/>
      <c r="AC313" s="2"/>
      <c r="AK313" s="2"/>
      <c r="AL313" s="2"/>
      <c r="AM313" s="2"/>
      <c r="AN313" s="2"/>
      <c r="AO313" s="2"/>
    </row>
    <row r="314" ht="15.75" customHeight="1">
      <c r="G314" s="2"/>
      <c r="AC314" s="2"/>
      <c r="AK314" s="2"/>
      <c r="AL314" s="2"/>
      <c r="AM314" s="2"/>
      <c r="AN314" s="2"/>
      <c r="AO314" s="2"/>
    </row>
    <row r="315" ht="15.75" customHeight="1">
      <c r="G315" s="2"/>
      <c r="AC315" s="2"/>
      <c r="AK315" s="2"/>
      <c r="AL315" s="2"/>
      <c r="AM315" s="2"/>
      <c r="AN315" s="2"/>
      <c r="AO315" s="2"/>
    </row>
    <row r="316" ht="15.75" customHeight="1">
      <c r="G316" s="2"/>
      <c r="AC316" s="2"/>
      <c r="AK316" s="2"/>
      <c r="AL316" s="2"/>
      <c r="AM316" s="2"/>
      <c r="AN316" s="2"/>
      <c r="AO316" s="2"/>
    </row>
    <row r="317" ht="15.75" customHeight="1">
      <c r="G317" s="2"/>
      <c r="AC317" s="2"/>
      <c r="AK317" s="2"/>
      <c r="AL317" s="2"/>
      <c r="AM317" s="2"/>
      <c r="AN317" s="2"/>
      <c r="AO317" s="2"/>
    </row>
    <row r="318" ht="15.75" customHeight="1">
      <c r="G318" s="2"/>
      <c r="AC318" s="2"/>
      <c r="AK318" s="2"/>
      <c r="AL318" s="2"/>
      <c r="AM318" s="2"/>
      <c r="AN318" s="2"/>
      <c r="AO318" s="2"/>
    </row>
    <row r="319" ht="15.75" customHeight="1">
      <c r="G319" s="2"/>
      <c r="AC319" s="2"/>
      <c r="AK319" s="2"/>
      <c r="AL319" s="2"/>
      <c r="AM319" s="2"/>
      <c r="AN319" s="2"/>
      <c r="AO319" s="2"/>
    </row>
    <row r="320" ht="15.75" customHeight="1">
      <c r="G320" s="2"/>
      <c r="AC320" s="2"/>
      <c r="AK320" s="2"/>
      <c r="AL320" s="2"/>
      <c r="AM320" s="2"/>
      <c r="AN320" s="2"/>
      <c r="AO320" s="2"/>
    </row>
    <row r="321" ht="15.75" customHeight="1">
      <c r="G321" s="2"/>
      <c r="AC321" s="2"/>
      <c r="AK321" s="2"/>
      <c r="AL321" s="2"/>
      <c r="AM321" s="2"/>
      <c r="AN321" s="2"/>
      <c r="AO321" s="2"/>
    </row>
    <row r="322" ht="15.75" customHeight="1">
      <c r="G322" s="2"/>
      <c r="AC322" s="2"/>
      <c r="AK322" s="2"/>
      <c r="AL322" s="2"/>
      <c r="AM322" s="2"/>
      <c r="AN322" s="2"/>
      <c r="AO322" s="2"/>
    </row>
    <row r="323" ht="15.75" customHeight="1">
      <c r="G323" s="2"/>
      <c r="AC323" s="2"/>
      <c r="AK323" s="2"/>
      <c r="AL323" s="2"/>
      <c r="AM323" s="2"/>
      <c r="AN323" s="2"/>
      <c r="AO323" s="2"/>
    </row>
    <row r="324" ht="15.75" customHeight="1">
      <c r="G324" s="2"/>
      <c r="AC324" s="2"/>
      <c r="AK324" s="2"/>
      <c r="AL324" s="2"/>
      <c r="AM324" s="2"/>
      <c r="AN324" s="2"/>
      <c r="AO324" s="2"/>
    </row>
    <row r="325" ht="15.75" customHeight="1">
      <c r="G325" s="2"/>
      <c r="AC325" s="2"/>
      <c r="AK325" s="2"/>
      <c r="AL325" s="2"/>
      <c r="AM325" s="2"/>
      <c r="AN325" s="2"/>
      <c r="AO325" s="2"/>
    </row>
    <row r="326" ht="15.75" customHeight="1">
      <c r="G326" s="2"/>
      <c r="AC326" s="2"/>
      <c r="AK326" s="2"/>
      <c r="AL326" s="2"/>
      <c r="AM326" s="2"/>
      <c r="AN326" s="2"/>
      <c r="AO326" s="2"/>
    </row>
    <row r="327" ht="15.75" customHeight="1">
      <c r="G327" s="2"/>
      <c r="AC327" s="2"/>
      <c r="AK327" s="2"/>
      <c r="AL327" s="2"/>
      <c r="AM327" s="2"/>
      <c r="AN327" s="2"/>
      <c r="AO327" s="2"/>
    </row>
    <row r="328" ht="15.75" customHeight="1">
      <c r="G328" s="2"/>
      <c r="AC328" s="2"/>
      <c r="AK328" s="2"/>
      <c r="AL328" s="2"/>
      <c r="AM328" s="2"/>
      <c r="AN328" s="2"/>
      <c r="AO328" s="2"/>
    </row>
    <row r="329" ht="15.75" customHeight="1">
      <c r="G329" s="2"/>
      <c r="AC329" s="2"/>
      <c r="AK329" s="2"/>
      <c r="AL329" s="2"/>
      <c r="AM329" s="2"/>
      <c r="AN329" s="2"/>
      <c r="AO329" s="2"/>
    </row>
    <row r="330" ht="15.75" customHeight="1">
      <c r="G330" s="2"/>
      <c r="AC330" s="2"/>
      <c r="AK330" s="2"/>
      <c r="AL330" s="2"/>
      <c r="AM330" s="2"/>
      <c r="AN330" s="2"/>
      <c r="AO330" s="2"/>
    </row>
    <row r="331" ht="15.75" customHeight="1">
      <c r="G331" s="2"/>
      <c r="AC331" s="2"/>
      <c r="AK331" s="2"/>
      <c r="AL331" s="2"/>
      <c r="AM331" s="2"/>
      <c r="AN331" s="2"/>
      <c r="AO331" s="2"/>
    </row>
    <row r="332" ht="15.75" customHeight="1">
      <c r="G332" s="2"/>
      <c r="AC332" s="2"/>
      <c r="AK332" s="2"/>
      <c r="AL332" s="2"/>
      <c r="AM332" s="2"/>
      <c r="AN332" s="2"/>
      <c r="AO332" s="2"/>
    </row>
    <row r="333" ht="15.75" customHeight="1">
      <c r="G333" s="2"/>
      <c r="AC333" s="2"/>
      <c r="AK333" s="2"/>
      <c r="AL333" s="2"/>
      <c r="AM333" s="2"/>
      <c r="AN333" s="2"/>
      <c r="AO333" s="2"/>
    </row>
    <row r="334" ht="15.75" customHeight="1">
      <c r="G334" s="2"/>
      <c r="AC334" s="2"/>
      <c r="AK334" s="2"/>
      <c r="AL334" s="2"/>
      <c r="AM334" s="2"/>
      <c r="AN334" s="2"/>
      <c r="AO334" s="2"/>
    </row>
    <row r="335" ht="15.75" customHeight="1">
      <c r="G335" s="2"/>
      <c r="AC335" s="2"/>
      <c r="AK335" s="2"/>
      <c r="AL335" s="2"/>
      <c r="AM335" s="2"/>
      <c r="AN335" s="2"/>
      <c r="AO335" s="2"/>
    </row>
    <row r="336" ht="15.75" customHeight="1">
      <c r="G336" s="2"/>
      <c r="AC336" s="2"/>
      <c r="AK336" s="2"/>
      <c r="AL336" s="2"/>
      <c r="AM336" s="2"/>
      <c r="AN336" s="2"/>
      <c r="AO336" s="2"/>
    </row>
    <row r="337" ht="15.75" customHeight="1">
      <c r="G337" s="2"/>
      <c r="AC337" s="2"/>
      <c r="AK337" s="2"/>
      <c r="AL337" s="2"/>
      <c r="AM337" s="2"/>
      <c r="AN337" s="2"/>
      <c r="AO337" s="2"/>
    </row>
    <row r="338" ht="15.75" customHeight="1">
      <c r="G338" s="2"/>
      <c r="AC338" s="2"/>
      <c r="AK338" s="2"/>
      <c r="AL338" s="2"/>
      <c r="AM338" s="2"/>
      <c r="AN338" s="2"/>
      <c r="AO338" s="2"/>
    </row>
    <row r="339" ht="15.75" customHeight="1">
      <c r="G339" s="2"/>
      <c r="AC339" s="2"/>
      <c r="AK339" s="2"/>
      <c r="AL339" s="2"/>
      <c r="AM339" s="2"/>
      <c r="AN339" s="2"/>
      <c r="AO339" s="2"/>
    </row>
    <row r="340" ht="15.75" customHeight="1">
      <c r="G340" s="2"/>
      <c r="AC340" s="2"/>
      <c r="AK340" s="2"/>
      <c r="AL340" s="2"/>
      <c r="AM340" s="2"/>
      <c r="AN340" s="2"/>
      <c r="AO340" s="2"/>
    </row>
    <row r="341" ht="15.75" customHeight="1">
      <c r="G341" s="2"/>
      <c r="AC341" s="2"/>
      <c r="AK341" s="2"/>
      <c r="AL341" s="2"/>
      <c r="AM341" s="2"/>
      <c r="AN341" s="2"/>
      <c r="AO341" s="2"/>
    </row>
    <row r="342" ht="15.75" customHeight="1">
      <c r="G342" s="2"/>
      <c r="AC342" s="2"/>
      <c r="AK342" s="2"/>
      <c r="AL342" s="2"/>
      <c r="AM342" s="2"/>
      <c r="AN342" s="2"/>
      <c r="AO342" s="2"/>
    </row>
    <row r="343" ht="15.75" customHeight="1">
      <c r="G343" s="2"/>
      <c r="AC343" s="2"/>
      <c r="AK343" s="2"/>
      <c r="AL343" s="2"/>
      <c r="AM343" s="2"/>
      <c r="AN343" s="2"/>
      <c r="AO343" s="2"/>
    </row>
    <row r="344" ht="15.75" customHeight="1">
      <c r="G344" s="2"/>
      <c r="AC344" s="2"/>
      <c r="AK344" s="2"/>
      <c r="AL344" s="2"/>
      <c r="AM344" s="2"/>
      <c r="AN344" s="2"/>
      <c r="AO344" s="2"/>
    </row>
    <row r="345" ht="15.75" customHeight="1">
      <c r="G345" s="2"/>
      <c r="AC345" s="2"/>
      <c r="AK345" s="2"/>
      <c r="AL345" s="2"/>
      <c r="AM345" s="2"/>
      <c r="AN345" s="2"/>
      <c r="AO345" s="2"/>
    </row>
    <row r="346" ht="15.75" customHeight="1">
      <c r="G346" s="2"/>
      <c r="AC346" s="2"/>
      <c r="AK346" s="2"/>
      <c r="AL346" s="2"/>
      <c r="AM346" s="2"/>
      <c r="AN346" s="2"/>
      <c r="AO346" s="2"/>
    </row>
    <row r="347" ht="15.75" customHeight="1">
      <c r="G347" s="2"/>
      <c r="AC347" s="2"/>
      <c r="AK347" s="2"/>
      <c r="AL347" s="2"/>
      <c r="AM347" s="2"/>
      <c r="AN347" s="2"/>
      <c r="AO347" s="2"/>
    </row>
    <row r="348" ht="15.75" customHeight="1">
      <c r="G348" s="2"/>
      <c r="AC348" s="2"/>
      <c r="AK348" s="2"/>
      <c r="AL348" s="2"/>
      <c r="AM348" s="2"/>
      <c r="AN348" s="2"/>
      <c r="AO348" s="2"/>
    </row>
    <row r="349" ht="15.75" customHeight="1">
      <c r="G349" s="2"/>
      <c r="AC349" s="2"/>
      <c r="AK349" s="2"/>
      <c r="AL349" s="2"/>
      <c r="AM349" s="2"/>
      <c r="AN349" s="2"/>
      <c r="AO349" s="2"/>
    </row>
    <row r="350" ht="15.75" customHeight="1">
      <c r="G350" s="2"/>
      <c r="AC350" s="2"/>
      <c r="AK350" s="2"/>
      <c r="AL350" s="2"/>
      <c r="AM350" s="2"/>
      <c r="AN350" s="2"/>
      <c r="AO350" s="2"/>
    </row>
    <row r="351" ht="15.75" customHeight="1">
      <c r="G351" s="2"/>
      <c r="AC351" s="2"/>
      <c r="AK351" s="2"/>
      <c r="AL351" s="2"/>
      <c r="AM351" s="2"/>
      <c r="AN351" s="2"/>
      <c r="AO351" s="2"/>
    </row>
    <row r="352" ht="15.75" customHeight="1">
      <c r="G352" s="2"/>
      <c r="AC352" s="2"/>
      <c r="AK352" s="2"/>
      <c r="AL352" s="2"/>
      <c r="AM352" s="2"/>
      <c r="AN352" s="2"/>
      <c r="AO352" s="2"/>
    </row>
    <row r="353" ht="15.75" customHeight="1">
      <c r="G353" s="2"/>
      <c r="AC353" s="2"/>
      <c r="AK353" s="2"/>
      <c r="AL353" s="2"/>
      <c r="AM353" s="2"/>
      <c r="AN353" s="2"/>
      <c r="AO353" s="2"/>
    </row>
    <row r="354" ht="15.75" customHeight="1">
      <c r="G354" s="2"/>
      <c r="AC354" s="2"/>
      <c r="AK354" s="2"/>
      <c r="AL354" s="2"/>
      <c r="AM354" s="2"/>
      <c r="AN354" s="2"/>
      <c r="AO354" s="2"/>
    </row>
    <row r="355" ht="15.75" customHeight="1">
      <c r="G355" s="2"/>
      <c r="AC355" s="2"/>
      <c r="AK355" s="2"/>
      <c r="AL355" s="2"/>
      <c r="AM355" s="2"/>
      <c r="AN355" s="2"/>
      <c r="AO355" s="2"/>
    </row>
    <row r="356" ht="15.75" customHeight="1">
      <c r="G356" s="2"/>
      <c r="AC356" s="2"/>
      <c r="AK356" s="2"/>
      <c r="AL356" s="2"/>
      <c r="AM356" s="2"/>
      <c r="AN356" s="2"/>
      <c r="AO356" s="2"/>
    </row>
    <row r="357" ht="15.75" customHeight="1">
      <c r="G357" s="2"/>
      <c r="AC357" s="2"/>
      <c r="AK357" s="2"/>
      <c r="AL357" s="2"/>
      <c r="AM357" s="2"/>
      <c r="AN357" s="2"/>
      <c r="AO357" s="2"/>
    </row>
    <row r="358" ht="15.75" customHeight="1">
      <c r="G358" s="2"/>
      <c r="AC358" s="2"/>
      <c r="AK358" s="2"/>
      <c r="AL358" s="2"/>
      <c r="AM358" s="2"/>
      <c r="AN358" s="2"/>
      <c r="AO358" s="2"/>
    </row>
    <row r="359" ht="15.75" customHeight="1">
      <c r="G359" s="2"/>
      <c r="AC359" s="2"/>
      <c r="AK359" s="2"/>
      <c r="AL359" s="2"/>
      <c r="AM359" s="2"/>
      <c r="AN359" s="2"/>
      <c r="AO359" s="2"/>
    </row>
    <row r="360" ht="15.75" customHeight="1">
      <c r="G360" s="2"/>
      <c r="AC360" s="2"/>
      <c r="AK360" s="2"/>
      <c r="AL360" s="2"/>
      <c r="AM360" s="2"/>
      <c r="AN360" s="2"/>
      <c r="AO360" s="2"/>
    </row>
    <row r="361" ht="15.75" customHeight="1">
      <c r="G361" s="2"/>
      <c r="AC361" s="2"/>
      <c r="AK361" s="2"/>
      <c r="AL361" s="2"/>
      <c r="AM361" s="2"/>
      <c r="AN361" s="2"/>
      <c r="AO361" s="2"/>
    </row>
    <row r="362" ht="15.75" customHeight="1">
      <c r="G362" s="2"/>
      <c r="AC362" s="2"/>
      <c r="AK362" s="2"/>
      <c r="AL362" s="2"/>
      <c r="AM362" s="2"/>
      <c r="AN362" s="2"/>
      <c r="AO362" s="2"/>
    </row>
    <row r="363" ht="15.75" customHeight="1">
      <c r="G363" s="2"/>
      <c r="AC363" s="2"/>
      <c r="AK363" s="2"/>
      <c r="AL363" s="2"/>
      <c r="AM363" s="2"/>
      <c r="AN363" s="2"/>
      <c r="AO363" s="2"/>
    </row>
    <row r="364" ht="15.75" customHeight="1">
      <c r="G364" s="2"/>
      <c r="AC364" s="2"/>
      <c r="AK364" s="2"/>
      <c r="AL364" s="2"/>
      <c r="AM364" s="2"/>
      <c r="AN364" s="2"/>
      <c r="AO364" s="2"/>
    </row>
    <row r="365" ht="15.75" customHeight="1">
      <c r="G365" s="2"/>
      <c r="AC365" s="2"/>
      <c r="AK365" s="2"/>
      <c r="AL365" s="2"/>
      <c r="AM365" s="2"/>
      <c r="AN365" s="2"/>
      <c r="AO365" s="2"/>
    </row>
    <row r="366" ht="15.75" customHeight="1">
      <c r="G366" s="2"/>
      <c r="AC366" s="2"/>
      <c r="AK366" s="2"/>
      <c r="AL366" s="2"/>
      <c r="AM366" s="2"/>
      <c r="AN366" s="2"/>
      <c r="AO366" s="2"/>
    </row>
    <row r="367" ht="15.75" customHeight="1">
      <c r="G367" s="2"/>
      <c r="AC367" s="2"/>
      <c r="AK367" s="2"/>
      <c r="AL367" s="2"/>
      <c r="AM367" s="2"/>
      <c r="AN367" s="2"/>
      <c r="AO367" s="2"/>
    </row>
    <row r="368" ht="15.75" customHeight="1">
      <c r="G368" s="2"/>
      <c r="AC368" s="2"/>
      <c r="AK368" s="2"/>
      <c r="AL368" s="2"/>
      <c r="AM368" s="2"/>
      <c r="AN368" s="2"/>
      <c r="AO368" s="2"/>
    </row>
    <row r="369" ht="15.75" customHeight="1">
      <c r="G369" s="2"/>
      <c r="AC369" s="2"/>
      <c r="AK369" s="2"/>
      <c r="AL369" s="2"/>
      <c r="AM369" s="2"/>
      <c r="AN369" s="2"/>
      <c r="AO369" s="2"/>
    </row>
    <row r="370" ht="15.75" customHeight="1">
      <c r="G370" s="2"/>
      <c r="AC370" s="2"/>
      <c r="AK370" s="2"/>
      <c r="AL370" s="2"/>
      <c r="AM370" s="2"/>
      <c r="AN370" s="2"/>
      <c r="AO370" s="2"/>
    </row>
    <row r="371" ht="15.75" customHeight="1">
      <c r="G371" s="2"/>
      <c r="AC371" s="2"/>
      <c r="AK371" s="2"/>
      <c r="AL371" s="2"/>
      <c r="AM371" s="2"/>
      <c r="AN371" s="2"/>
      <c r="AO371" s="2"/>
    </row>
    <row r="372" ht="15.75" customHeight="1">
      <c r="G372" s="2"/>
      <c r="AC372" s="2"/>
      <c r="AK372" s="2"/>
      <c r="AL372" s="2"/>
      <c r="AM372" s="2"/>
      <c r="AN372" s="2"/>
      <c r="AO372" s="2"/>
    </row>
    <row r="373" ht="15.75" customHeight="1">
      <c r="G373" s="2"/>
      <c r="AC373" s="2"/>
      <c r="AK373" s="2"/>
      <c r="AL373" s="2"/>
      <c r="AM373" s="2"/>
      <c r="AN373" s="2"/>
      <c r="AO373" s="2"/>
    </row>
    <row r="374" ht="15.75" customHeight="1">
      <c r="G374" s="2"/>
      <c r="AC374" s="2"/>
      <c r="AK374" s="2"/>
      <c r="AL374" s="2"/>
      <c r="AM374" s="2"/>
      <c r="AN374" s="2"/>
      <c r="AO374" s="2"/>
    </row>
    <row r="375" ht="15.75" customHeight="1">
      <c r="G375" s="2"/>
      <c r="AC375" s="2"/>
      <c r="AK375" s="2"/>
      <c r="AL375" s="2"/>
      <c r="AM375" s="2"/>
      <c r="AN375" s="2"/>
      <c r="AO375" s="2"/>
    </row>
    <row r="376" ht="15.75" customHeight="1">
      <c r="G376" s="2"/>
      <c r="AC376" s="2"/>
      <c r="AK376" s="2"/>
      <c r="AL376" s="2"/>
      <c r="AM376" s="2"/>
      <c r="AN376" s="2"/>
      <c r="AO376" s="2"/>
    </row>
    <row r="377" ht="15.75" customHeight="1">
      <c r="G377" s="2"/>
      <c r="AC377" s="2"/>
      <c r="AK377" s="2"/>
      <c r="AL377" s="2"/>
      <c r="AM377" s="2"/>
      <c r="AN377" s="2"/>
      <c r="AO377" s="2"/>
    </row>
    <row r="378" ht="15.75" customHeight="1">
      <c r="G378" s="2"/>
      <c r="AC378" s="2"/>
      <c r="AK378" s="2"/>
      <c r="AL378" s="2"/>
      <c r="AM378" s="2"/>
      <c r="AN378" s="2"/>
      <c r="AO378" s="2"/>
    </row>
    <row r="379" ht="15.75" customHeight="1">
      <c r="G379" s="2"/>
      <c r="AC379" s="2"/>
      <c r="AK379" s="2"/>
      <c r="AL379" s="2"/>
      <c r="AM379" s="2"/>
      <c r="AN379" s="2"/>
      <c r="AO379" s="2"/>
    </row>
    <row r="380" ht="15.75" customHeight="1">
      <c r="G380" s="2"/>
      <c r="AC380" s="2"/>
      <c r="AK380" s="2"/>
      <c r="AL380" s="2"/>
      <c r="AM380" s="2"/>
      <c r="AN380" s="2"/>
      <c r="AO380" s="2"/>
    </row>
    <row r="381" ht="15.75" customHeight="1">
      <c r="G381" s="2"/>
      <c r="AC381" s="2"/>
      <c r="AK381" s="2"/>
      <c r="AL381" s="2"/>
      <c r="AM381" s="2"/>
      <c r="AN381" s="2"/>
      <c r="AO381" s="2"/>
    </row>
    <row r="382" ht="15.75" customHeight="1">
      <c r="G382" s="2"/>
      <c r="AC382" s="2"/>
      <c r="AK382" s="2"/>
      <c r="AL382" s="2"/>
      <c r="AM382" s="2"/>
      <c r="AN382" s="2"/>
      <c r="AO382" s="2"/>
    </row>
    <row r="383" ht="15.75" customHeight="1">
      <c r="G383" s="2"/>
      <c r="AC383" s="2"/>
      <c r="AK383" s="2"/>
      <c r="AL383" s="2"/>
      <c r="AM383" s="2"/>
      <c r="AN383" s="2"/>
      <c r="AO383" s="2"/>
    </row>
    <row r="384" ht="15.75" customHeight="1">
      <c r="G384" s="2"/>
      <c r="AC384" s="2"/>
      <c r="AK384" s="2"/>
      <c r="AL384" s="2"/>
      <c r="AM384" s="2"/>
      <c r="AN384" s="2"/>
      <c r="AO384" s="2"/>
    </row>
    <row r="385" ht="15.75" customHeight="1">
      <c r="G385" s="2"/>
      <c r="AC385" s="2"/>
      <c r="AK385" s="2"/>
      <c r="AL385" s="2"/>
      <c r="AM385" s="2"/>
      <c r="AN385" s="2"/>
      <c r="AO385" s="2"/>
    </row>
    <row r="386" ht="15.75" customHeight="1">
      <c r="G386" s="2"/>
      <c r="AC386" s="2"/>
      <c r="AK386" s="2"/>
      <c r="AL386" s="2"/>
      <c r="AM386" s="2"/>
      <c r="AN386" s="2"/>
      <c r="AO386" s="2"/>
    </row>
    <row r="387" ht="15.75" customHeight="1">
      <c r="G387" s="2"/>
      <c r="AC387" s="2"/>
      <c r="AK387" s="2"/>
      <c r="AL387" s="2"/>
      <c r="AM387" s="2"/>
      <c r="AN387" s="2"/>
      <c r="AO387" s="2"/>
    </row>
    <row r="388" ht="15.75" customHeight="1">
      <c r="G388" s="2"/>
      <c r="AC388" s="2"/>
      <c r="AK388" s="2"/>
      <c r="AL388" s="2"/>
      <c r="AM388" s="2"/>
      <c r="AN388" s="2"/>
      <c r="AO388" s="2"/>
    </row>
    <row r="389" ht="15.75" customHeight="1">
      <c r="G389" s="2"/>
      <c r="AC389" s="2"/>
      <c r="AK389" s="2"/>
      <c r="AL389" s="2"/>
      <c r="AM389" s="2"/>
      <c r="AN389" s="2"/>
      <c r="AO389" s="2"/>
    </row>
    <row r="390" ht="15.75" customHeight="1">
      <c r="G390" s="2"/>
      <c r="AC390" s="2"/>
      <c r="AK390" s="2"/>
      <c r="AL390" s="2"/>
      <c r="AM390" s="2"/>
      <c r="AN390" s="2"/>
      <c r="AO390" s="2"/>
    </row>
    <row r="391" ht="15.75" customHeight="1">
      <c r="G391" s="2"/>
      <c r="AC391" s="2"/>
      <c r="AK391" s="2"/>
      <c r="AL391" s="2"/>
      <c r="AM391" s="2"/>
      <c r="AN391" s="2"/>
      <c r="AO391" s="2"/>
    </row>
    <row r="392" ht="15.75" customHeight="1">
      <c r="G392" s="2"/>
      <c r="AC392" s="2"/>
      <c r="AK392" s="2"/>
      <c r="AL392" s="2"/>
      <c r="AM392" s="2"/>
      <c r="AN392" s="2"/>
      <c r="AO392" s="2"/>
    </row>
    <row r="393" ht="15.75" customHeight="1">
      <c r="G393" s="2"/>
      <c r="AC393" s="2"/>
      <c r="AK393" s="2"/>
      <c r="AL393" s="2"/>
      <c r="AM393" s="2"/>
      <c r="AN393" s="2"/>
      <c r="AO393" s="2"/>
    </row>
    <row r="394" ht="15.75" customHeight="1">
      <c r="G394" s="2"/>
      <c r="AC394" s="2"/>
      <c r="AK394" s="2"/>
      <c r="AL394" s="2"/>
      <c r="AM394" s="2"/>
      <c r="AN394" s="2"/>
      <c r="AO394" s="2"/>
    </row>
    <row r="395" ht="15.75" customHeight="1">
      <c r="G395" s="2"/>
      <c r="AC395" s="2"/>
      <c r="AK395" s="2"/>
      <c r="AL395" s="2"/>
      <c r="AM395" s="2"/>
      <c r="AN395" s="2"/>
      <c r="AO395" s="2"/>
    </row>
    <row r="396" ht="15.75" customHeight="1">
      <c r="G396" s="2"/>
      <c r="AC396" s="2"/>
      <c r="AK396" s="2"/>
      <c r="AL396" s="2"/>
      <c r="AM396" s="2"/>
      <c r="AN396" s="2"/>
      <c r="AO396" s="2"/>
    </row>
    <row r="397" ht="15.75" customHeight="1">
      <c r="G397" s="2"/>
      <c r="AC397" s="2"/>
      <c r="AK397" s="2"/>
      <c r="AL397" s="2"/>
      <c r="AM397" s="2"/>
      <c r="AN397" s="2"/>
      <c r="AO397" s="2"/>
    </row>
    <row r="398" ht="15.75" customHeight="1">
      <c r="G398" s="2"/>
      <c r="AC398" s="2"/>
      <c r="AK398" s="2"/>
      <c r="AL398" s="2"/>
      <c r="AM398" s="2"/>
      <c r="AN398" s="2"/>
      <c r="AO398" s="2"/>
    </row>
    <row r="399" ht="15.75" customHeight="1">
      <c r="G399" s="2"/>
      <c r="AC399" s="2"/>
      <c r="AK399" s="2"/>
      <c r="AL399" s="2"/>
      <c r="AM399" s="2"/>
      <c r="AN399" s="2"/>
      <c r="AO399" s="2"/>
    </row>
    <row r="400" ht="15.75" customHeight="1">
      <c r="G400" s="2"/>
      <c r="AC400" s="2"/>
      <c r="AK400" s="2"/>
      <c r="AL400" s="2"/>
      <c r="AM400" s="2"/>
      <c r="AN400" s="2"/>
      <c r="AO400" s="2"/>
    </row>
    <row r="401" ht="15.75" customHeight="1">
      <c r="G401" s="2"/>
      <c r="AC401" s="2"/>
      <c r="AK401" s="2"/>
      <c r="AL401" s="2"/>
      <c r="AM401" s="2"/>
      <c r="AN401" s="2"/>
      <c r="AO401" s="2"/>
    </row>
    <row r="402" ht="15.75" customHeight="1">
      <c r="G402" s="2"/>
      <c r="AC402" s="2"/>
      <c r="AK402" s="2"/>
      <c r="AL402" s="2"/>
      <c r="AM402" s="2"/>
      <c r="AN402" s="2"/>
      <c r="AO402" s="2"/>
    </row>
    <row r="403" ht="15.75" customHeight="1">
      <c r="G403" s="2"/>
      <c r="AC403" s="2"/>
      <c r="AK403" s="2"/>
      <c r="AL403" s="2"/>
      <c r="AM403" s="2"/>
      <c r="AN403" s="2"/>
      <c r="AO403" s="2"/>
    </row>
    <row r="404" ht="15.75" customHeight="1">
      <c r="G404" s="2"/>
      <c r="AC404" s="2"/>
      <c r="AK404" s="2"/>
      <c r="AL404" s="2"/>
      <c r="AM404" s="2"/>
      <c r="AN404" s="2"/>
      <c r="AO404" s="2"/>
    </row>
    <row r="405" ht="15.75" customHeight="1">
      <c r="G405" s="2"/>
      <c r="AC405" s="2"/>
      <c r="AK405" s="2"/>
      <c r="AL405" s="2"/>
      <c r="AM405" s="2"/>
      <c r="AN405" s="2"/>
      <c r="AO405" s="2"/>
    </row>
    <row r="406" ht="15.75" customHeight="1">
      <c r="G406" s="2"/>
      <c r="AC406" s="2"/>
      <c r="AK406" s="2"/>
      <c r="AL406" s="2"/>
      <c r="AM406" s="2"/>
      <c r="AN406" s="2"/>
      <c r="AO406" s="2"/>
    </row>
    <row r="407" ht="15.75" customHeight="1">
      <c r="G407" s="2"/>
      <c r="AC407" s="2"/>
      <c r="AK407" s="2"/>
      <c r="AL407" s="2"/>
      <c r="AM407" s="2"/>
      <c r="AN407" s="2"/>
      <c r="AO407" s="2"/>
    </row>
    <row r="408" ht="15.75" customHeight="1">
      <c r="G408" s="2"/>
      <c r="AC408" s="2"/>
      <c r="AK408" s="2"/>
      <c r="AL408" s="2"/>
      <c r="AM408" s="2"/>
      <c r="AN408" s="2"/>
      <c r="AO408" s="2"/>
    </row>
    <row r="409" ht="15.75" customHeight="1">
      <c r="G409" s="2"/>
      <c r="AC409" s="2"/>
      <c r="AK409" s="2"/>
      <c r="AL409" s="2"/>
      <c r="AM409" s="2"/>
      <c r="AN409" s="2"/>
      <c r="AO409" s="2"/>
    </row>
    <row r="410" ht="15.75" customHeight="1">
      <c r="G410" s="2"/>
      <c r="AC410" s="2"/>
      <c r="AK410" s="2"/>
      <c r="AL410" s="2"/>
      <c r="AM410" s="2"/>
      <c r="AN410" s="2"/>
      <c r="AO410" s="2"/>
    </row>
    <row r="411" ht="15.75" customHeight="1">
      <c r="G411" s="2"/>
      <c r="AC411" s="2"/>
      <c r="AK411" s="2"/>
      <c r="AL411" s="2"/>
      <c r="AM411" s="2"/>
      <c r="AN411" s="2"/>
      <c r="AO411" s="2"/>
    </row>
    <row r="412" ht="15.75" customHeight="1">
      <c r="G412" s="2"/>
      <c r="AC412" s="2"/>
      <c r="AK412" s="2"/>
      <c r="AL412" s="2"/>
      <c r="AM412" s="2"/>
      <c r="AN412" s="2"/>
      <c r="AO412" s="2"/>
    </row>
    <row r="413" ht="15.75" customHeight="1">
      <c r="G413" s="2"/>
      <c r="AC413" s="2"/>
      <c r="AK413" s="2"/>
      <c r="AL413" s="2"/>
      <c r="AM413" s="2"/>
      <c r="AN413" s="2"/>
      <c r="AO413" s="2"/>
    </row>
    <row r="414" ht="15.75" customHeight="1">
      <c r="G414" s="2"/>
      <c r="AC414" s="2"/>
      <c r="AK414" s="2"/>
      <c r="AL414" s="2"/>
      <c r="AM414" s="2"/>
      <c r="AN414" s="2"/>
      <c r="AO414" s="2"/>
    </row>
    <row r="415" ht="15.75" customHeight="1">
      <c r="G415" s="2"/>
      <c r="AC415" s="2"/>
      <c r="AK415" s="2"/>
      <c r="AL415" s="2"/>
      <c r="AM415" s="2"/>
      <c r="AN415" s="2"/>
      <c r="AO415" s="2"/>
    </row>
    <row r="416" ht="15.75" customHeight="1">
      <c r="G416" s="2"/>
      <c r="AC416" s="2"/>
      <c r="AK416" s="2"/>
      <c r="AL416" s="2"/>
      <c r="AM416" s="2"/>
      <c r="AN416" s="2"/>
      <c r="AO416" s="2"/>
    </row>
    <row r="417" ht="15.75" customHeight="1">
      <c r="G417" s="2"/>
      <c r="AC417" s="2"/>
      <c r="AK417" s="2"/>
      <c r="AL417" s="2"/>
      <c r="AM417" s="2"/>
      <c r="AN417" s="2"/>
      <c r="AO417" s="2"/>
    </row>
    <row r="418" ht="15.75" customHeight="1">
      <c r="G418" s="2"/>
      <c r="AC418" s="2"/>
      <c r="AK418" s="2"/>
      <c r="AL418" s="2"/>
      <c r="AM418" s="2"/>
      <c r="AN418" s="2"/>
      <c r="AO418" s="2"/>
    </row>
    <row r="419" ht="15.75" customHeight="1">
      <c r="G419" s="2"/>
      <c r="AC419" s="2"/>
      <c r="AK419" s="2"/>
      <c r="AL419" s="2"/>
      <c r="AM419" s="2"/>
      <c r="AN419" s="2"/>
      <c r="AO419" s="2"/>
    </row>
    <row r="420" ht="15.75" customHeight="1">
      <c r="G420" s="2"/>
      <c r="AC420" s="2"/>
      <c r="AK420" s="2"/>
      <c r="AL420" s="2"/>
      <c r="AM420" s="2"/>
      <c r="AN420" s="2"/>
      <c r="AO420" s="2"/>
    </row>
    <row r="421" ht="15.75" customHeight="1">
      <c r="G421" s="2"/>
      <c r="AC421" s="2"/>
      <c r="AK421" s="2"/>
      <c r="AL421" s="2"/>
      <c r="AM421" s="2"/>
      <c r="AN421" s="2"/>
      <c r="AO421" s="2"/>
    </row>
    <row r="422" ht="15.75" customHeight="1">
      <c r="G422" s="2"/>
      <c r="AC422" s="2"/>
      <c r="AK422" s="2"/>
      <c r="AL422" s="2"/>
      <c r="AM422" s="2"/>
      <c r="AN422" s="2"/>
      <c r="AO422" s="2"/>
    </row>
    <row r="423" ht="15.75" customHeight="1">
      <c r="G423" s="2"/>
      <c r="AC423" s="2"/>
      <c r="AK423" s="2"/>
      <c r="AL423" s="2"/>
      <c r="AM423" s="2"/>
      <c r="AN423" s="2"/>
      <c r="AO423" s="2"/>
    </row>
    <row r="424" ht="15.75" customHeight="1">
      <c r="G424" s="2"/>
      <c r="AC424" s="2"/>
      <c r="AK424" s="2"/>
      <c r="AL424" s="2"/>
      <c r="AM424" s="2"/>
      <c r="AN424" s="2"/>
      <c r="AO424" s="2"/>
    </row>
    <row r="425" ht="15.75" customHeight="1">
      <c r="G425" s="2"/>
      <c r="AC425" s="2"/>
      <c r="AK425" s="2"/>
      <c r="AL425" s="2"/>
      <c r="AM425" s="2"/>
      <c r="AN425" s="2"/>
      <c r="AO425" s="2"/>
    </row>
    <row r="426" ht="15.75" customHeight="1">
      <c r="G426" s="2"/>
      <c r="AC426" s="2"/>
      <c r="AK426" s="2"/>
      <c r="AL426" s="2"/>
      <c r="AM426" s="2"/>
      <c r="AN426" s="2"/>
      <c r="AO426" s="2"/>
    </row>
    <row r="427" ht="15.75" customHeight="1">
      <c r="G427" s="2"/>
      <c r="AC427" s="2"/>
      <c r="AK427" s="2"/>
      <c r="AL427" s="2"/>
      <c r="AM427" s="2"/>
      <c r="AN427" s="2"/>
      <c r="AO427" s="2"/>
    </row>
    <row r="428" ht="15.75" customHeight="1">
      <c r="G428" s="2"/>
      <c r="AC428" s="2"/>
      <c r="AK428" s="2"/>
      <c r="AL428" s="2"/>
      <c r="AM428" s="2"/>
      <c r="AN428" s="2"/>
      <c r="AO428" s="2"/>
    </row>
    <row r="429" ht="15.75" customHeight="1">
      <c r="G429" s="2"/>
      <c r="AC429" s="2"/>
      <c r="AK429" s="2"/>
      <c r="AL429" s="2"/>
      <c r="AM429" s="2"/>
      <c r="AN429" s="2"/>
      <c r="AO429" s="2"/>
    </row>
    <row r="430" ht="15.75" customHeight="1">
      <c r="G430" s="2"/>
      <c r="AC430" s="2"/>
      <c r="AK430" s="2"/>
      <c r="AL430" s="2"/>
      <c r="AM430" s="2"/>
      <c r="AN430" s="2"/>
      <c r="AO430" s="2"/>
    </row>
    <row r="431" ht="15.75" customHeight="1">
      <c r="G431" s="2"/>
      <c r="AC431" s="2"/>
      <c r="AK431" s="2"/>
      <c r="AL431" s="2"/>
      <c r="AM431" s="2"/>
      <c r="AN431" s="2"/>
      <c r="AO431" s="2"/>
    </row>
    <row r="432" ht="15.75" customHeight="1">
      <c r="G432" s="2"/>
      <c r="AC432" s="2"/>
      <c r="AK432" s="2"/>
      <c r="AL432" s="2"/>
      <c r="AM432" s="2"/>
      <c r="AN432" s="2"/>
      <c r="AO432" s="2"/>
    </row>
    <row r="433" ht="15.75" customHeight="1">
      <c r="G433" s="2"/>
      <c r="AC433" s="2"/>
      <c r="AK433" s="2"/>
      <c r="AL433" s="2"/>
      <c r="AM433" s="2"/>
      <c r="AN433" s="2"/>
      <c r="AO433" s="2"/>
    </row>
    <row r="434" ht="15.75" customHeight="1">
      <c r="G434" s="2"/>
      <c r="AC434" s="2"/>
      <c r="AK434" s="2"/>
      <c r="AL434" s="2"/>
      <c r="AM434" s="2"/>
      <c r="AN434" s="2"/>
      <c r="AO434" s="2"/>
    </row>
    <row r="435" ht="15.75" customHeight="1">
      <c r="G435" s="2"/>
      <c r="AC435" s="2"/>
      <c r="AK435" s="2"/>
      <c r="AL435" s="2"/>
      <c r="AM435" s="2"/>
      <c r="AN435" s="2"/>
      <c r="AO435" s="2"/>
    </row>
    <row r="436" ht="15.75" customHeight="1">
      <c r="G436" s="2"/>
      <c r="AC436" s="2"/>
      <c r="AK436" s="2"/>
      <c r="AL436" s="2"/>
      <c r="AM436" s="2"/>
      <c r="AN436" s="2"/>
      <c r="AO436" s="2"/>
    </row>
    <row r="437" ht="15.75" customHeight="1">
      <c r="G437" s="2"/>
      <c r="AC437" s="2"/>
      <c r="AK437" s="2"/>
      <c r="AL437" s="2"/>
      <c r="AM437" s="2"/>
      <c r="AN437" s="2"/>
      <c r="AO437" s="2"/>
    </row>
    <row r="438" ht="15.75" customHeight="1">
      <c r="G438" s="2"/>
      <c r="AC438" s="2"/>
      <c r="AK438" s="2"/>
      <c r="AL438" s="2"/>
      <c r="AM438" s="2"/>
      <c r="AN438" s="2"/>
      <c r="AO438" s="2"/>
    </row>
    <row r="439" ht="15.75" customHeight="1">
      <c r="G439" s="2"/>
      <c r="AC439" s="2"/>
      <c r="AK439" s="2"/>
      <c r="AL439" s="2"/>
      <c r="AM439" s="2"/>
      <c r="AN439" s="2"/>
      <c r="AO439" s="2"/>
    </row>
    <row r="440" ht="15.75" customHeight="1">
      <c r="G440" s="2"/>
      <c r="AC440" s="2"/>
      <c r="AK440" s="2"/>
      <c r="AL440" s="2"/>
      <c r="AM440" s="2"/>
      <c r="AN440" s="2"/>
      <c r="AO440" s="2"/>
    </row>
    <row r="441" ht="15.75" customHeight="1">
      <c r="G441" s="2"/>
      <c r="AC441" s="2"/>
      <c r="AK441" s="2"/>
      <c r="AL441" s="2"/>
      <c r="AM441" s="2"/>
      <c r="AN441" s="2"/>
      <c r="AO441" s="2"/>
    </row>
    <row r="442" ht="15.75" customHeight="1">
      <c r="G442" s="2"/>
      <c r="AC442" s="2"/>
      <c r="AK442" s="2"/>
      <c r="AL442" s="2"/>
      <c r="AM442" s="2"/>
      <c r="AN442" s="2"/>
      <c r="AO442" s="2"/>
    </row>
    <row r="443" ht="15.75" customHeight="1">
      <c r="G443" s="2"/>
      <c r="AC443" s="2"/>
      <c r="AK443" s="2"/>
      <c r="AL443" s="2"/>
      <c r="AM443" s="2"/>
      <c r="AN443" s="2"/>
      <c r="AO443" s="2"/>
    </row>
    <row r="444" ht="15.75" customHeight="1">
      <c r="G444" s="2"/>
      <c r="AC444" s="2"/>
      <c r="AK444" s="2"/>
      <c r="AL444" s="2"/>
      <c r="AM444" s="2"/>
      <c r="AN444" s="2"/>
      <c r="AO444" s="2"/>
    </row>
    <row r="445" ht="15.75" customHeight="1">
      <c r="G445" s="2"/>
      <c r="AC445" s="2"/>
      <c r="AK445" s="2"/>
      <c r="AL445" s="2"/>
      <c r="AM445" s="2"/>
      <c r="AN445" s="2"/>
      <c r="AO445" s="2"/>
    </row>
    <row r="446" ht="15.75" customHeight="1">
      <c r="G446" s="2"/>
      <c r="AC446" s="2"/>
      <c r="AK446" s="2"/>
      <c r="AL446" s="2"/>
      <c r="AM446" s="2"/>
      <c r="AN446" s="2"/>
      <c r="AO446" s="2"/>
    </row>
    <row r="447" ht="15.75" customHeight="1">
      <c r="G447" s="2"/>
      <c r="AC447" s="2"/>
      <c r="AK447" s="2"/>
      <c r="AL447" s="2"/>
      <c r="AM447" s="2"/>
      <c r="AN447" s="2"/>
      <c r="AO447" s="2"/>
    </row>
    <row r="448" ht="15.75" customHeight="1">
      <c r="G448" s="2"/>
      <c r="AC448" s="2"/>
      <c r="AK448" s="2"/>
      <c r="AL448" s="2"/>
      <c r="AM448" s="2"/>
      <c r="AN448" s="2"/>
      <c r="AO448" s="2"/>
    </row>
    <row r="449" ht="15.75" customHeight="1">
      <c r="G449" s="2"/>
      <c r="AC449" s="2"/>
      <c r="AK449" s="2"/>
      <c r="AL449" s="2"/>
      <c r="AM449" s="2"/>
      <c r="AN449" s="2"/>
      <c r="AO449" s="2"/>
    </row>
    <row r="450" ht="15.75" customHeight="1">
      <c r="G450" s="2"/>
      <c r="AC450" s="2"/>
      <c r="AK450" s="2"/>
      <c r="AL450" s="2"/>
      <c r="AM450" s="2"/>
      <c r="AN450" s="2"/>
      <c r="AO450" s="2"/>
    </row>
    <row r="451" ht="15.75" customHeight="1">
      <c r="G451" s="2"/>
      <c r="AC451" s="2"/>
      <c r="AK451" s="2"/>
      <c r="AL451" s="2"/>
      <c r="AM451" s="2"/>
      <c r="AN451" s="2"/>
      <c r="AO451" s="2"/>
    </row>
    <row r="452" ht="15.75" customHeight="1">
      <c r="G452" s="2"/>
      <c r="AC452" s="2"/>
      <c r="AK452" s="2"/>
      <c r="AL452" s="2"/>
      <c r="AM452" s="2"/>
      <c r="AN452" s="2"/>
      <c r="AO452" s="2"/>
    </row>
    <row r="453" ht="15.75" customHeight="1">
      <c r="G453" s="2"/>
      <c r="AC453" s="2"/>
      <c r="AK453" s="2"/>
      <c r="AL453" s="2"/>
      <c r="AM453" s="2"/>
      <c r="AN453" s="2"/>
      <c r="AO453" s="2"/>
    </row>
    <row r="454" ht="15.75" customHeight="1">
      <c r="G454" s="2"/>
      <c r="AC454" s="2"/>
      <c r="AK454" s="2"/>
      <c r="AL454" s="2"/>
      <c r="AM454" s="2"/>
      <c r="AN454" s="2"/>
      <c r="AO454" s="2"/>
    </row>
    <row r="455" ht="15.75" customHeight="1">
      <c r="G455" s="2"/>
      <c r="AC455" s="2"/>
      <c r="AK455" s="2"/>
      <c r="AL455" s="2"/>
      <c r="AM455" s="2"/>
      <c r="AN455" s="2"/>
      <c r="AO455" s="2"/>
    </row>
    <row r="456" ht="15.75" customHeight="1">
      <c r="G456" s="2"/>
      <c r="AC456" s="2"/>
      <c r="AK456" s="2"/>
      <c r="AL456" s="2"/>
      <c r="AM456" s="2"/>
      <c r="AN456" s="2"/>
      <c r="AO456" s="2"/>
    </row>
    <row r="457" ht="15.75" customHeight="1">
      <c r="G457" s="2"/>
      <c r="AC457" s="2"/>
      <c r="AK457" s="2"/>
      <c r="AL457" s="2"/>
      <c r="AM457" s="2"/>
      <c r="AN457" s="2"/>
      <c r="AO457" s="2"/>
    </row>
    <row r="458" ht="15.75" customHeight="1">
      <c r="G458" s="2"/>
      <c r="AC458" s="2"/>
      <c r="AK458" s="2"/>
      <c r="AL458" s="2"/>
      <c r="AM458" s="2"/>
      <c r="AN458" s="2"/>
      <c r="AO458" s="2"/>
    </row>
    <row r="459" ht="15.75" customHeight="1">
      <c r="G459" s="2"/>
      <c r="AC459" s="2"/>
      <c r="AK459" s="2"/>
      <c r="AL459" s="2"/>
      <c r="AM459" s="2"/>
      <c r="AN459" s="2"/>
      <c r="AO459" s="2"/>
    </row>
    <row r="460" ht="15.75" customHeight="1">
      <c r="G460" s="2"/>
      <c r="AC460" s="2"/>
      <c r="AK460" s="2"/>
      <c r="AL460" s="2"/>
      <c r="AM460" s="2"/>
      <c r="AN460" s="2"/>
      <c r="AO460" s="2"/>
    </row>
    <row r="461" ht="15.75" customHeight="1">
      <c r="G461" s="2"/>
      <c r="AC461" s="2"/>
      <c r="AK461" s="2"/>
      <c r="AL461" s="2"/>
      <c r="AM461" s="2"/>
      <c r="AN461" s="2"/>
      <c r="AO461" s="2"/>
    </row>
    <row r="462" ht="15.75" customHeight="1">
      <c r="G462" s="2"/>
      <c r="AC462" s="2"/>
      <c r="AK462" s="2"/>
      <c r="AL462" s="2"/>
      <c r="AM462" s="2"/>
      <c r="AN462" s="2"/>
      <c r="AO462" s="2"/>
    </row>
    <row r="463" ht="15.75" customHeight="1">
      <c r="G463" s="2"/>
      <c r="AC463" s="2"/>
      <c r="AK463" s="2"/>
      <c r="AL463" s="2"/>
      <c r="AM463" s="2"/>
      <c r="AN463" s="2"/>
      <c r="AO463" s="2"/>
    </row>
    <row r="464" ht="15.75" customHeight="1">
      <c r="G464" s="2"/>
      <c r="AC464" s="2"/>
      <c r="AK464" s="2"/>
      <c r="AL464" s="2"/>
      <c r="AM464" s="2"/>
      <c r="AN464" s="2"/>
      <c r="AO464" s="2"/>
    </row>
    <row r="465" ht="15.75" customHeight="1">
      <c r="G465" s="2"/>
      <c r="AC465" s="2"/>
      <c r="AK465" s="2"/>
      <c r="AL465" s="2"/>
      <c r="AM465" s="2"/>
      <c r="AN465" s="2"/>
      <c r="AO465" s="2"/>
    </row>
    <row r="466" ht="15.75" customHeight="1">
      <c r="G466" s="2"/>
      <c r="AC466" s="2"/>
      <c r="AK466" s="2"/>
      <c r="AL466" s="2"/>
      <c r="AM466" s="2"/>
      <c r="AN466" s="2"/>
      <c r="AO466" s="2"/>
    </row>
    <row r="467" ht="15.75" customHeight="1">
      <c r="G467" s="2"/>
      <c r="AC467" s="2"/>
      <c r="AK467" s="2"/>
      <c r="AL467" s="2"/>
      <c r="AM467" s="2"/>
      <c r="AN467" s="2"/>
      <c r="AO467" s="2"/>
    </row>
    <row r="468" ht="15.75" customHeight="1">
      <c r="G468" s="2"/>
      <c r="AC468" s="2"/>
      <c r="AK468" s="2"/>
      <c r="AL468" s="2"/>
      <c r="AM468" s="2"/>
      <c r="AN468" s="2"/>
      <c r="AO468" s="2"/>
    </row>
    <row r="469" ht="15.75" customHeight="1">
      <c r="G469" s="2"/>
      <c r="AC469" s="2"/>
      <c r="AK469" s="2"/>
      <c r="AL469" s="2"/>
      <c r="AM469" s="2"/>
      <c r="AN469" s="2"/>
      <c r="AO469" s="2"/>
    </row>
    <row r="470" ht="15.75" customHeight="1">
      <c r="G470" s="2"/>
      <c r="AC470" s="2"/>
      <c r="AK470" s="2"/>
      <c r="AL470" s="2"/>
      <c r="AM470" s="2"/>
      <c r="AN470" s="2"/>
      <c r="AO470" s="2"/>
    </row>
    <row r="471" ht="15.75" customHeight="1">
      <c r="G471" s="2"/>
      <c r="AC471" s="2"/>
      <c r="AK471" s="2"/>
      <c r="AL471" s="2"/>
      <c r="AM471" s="2"/>
      <c r="AN471" s="2"/>
      <c r="AO471" s="2"/>
    </row>
    <row r="472" ht="15.75" customHeight="1">
      <c r="G472" s="2"/>
      <c r="AC472" s="2"/>
      <c r="AK472" s="2"/>
      <c r="AL472" s="2"/>
      <c r="AM472" s="2"/>
      <c r="AN472" s="2"/>
      <c r="AO472" s="2"/>
    </row>
    <row r="473" ht="15.75" customHeight="1">
      <c r="G473" s="2"/>
      <c r="AC473" s="2"/>
      <c r="AK473" s="2"/>
      <c r="AL473" s="2"/>
      <c r="AM473" s="2"/>
      <c r="AN473" s="2"/>
      <c r="AO473" s="2"/>
    </row>
    <row r="474" ht="15.75" customHeight="1">
      <c r="G474" s="2"/>
      <c r="AC474" s="2"/>
      <c r="AK474" s="2"/>
      <c r="AL474" s="2"/>
      <c r="AM474" s="2"/>
      <c r="AN474" s="2"/>
      <c r="AO474" s="2"/>
    </row>
    <row r="475" ht="15.75" customHeight="1">
      <c r="G475" s="2"/>
      <c r="AC475" s="2"/>
      <c r="AK475" s="2"/>
      <c r="AL475" s="2"/>
      <c r="AM475" s="2"/>
      <c r="AN475" s="2"/>
      <c r="AO475" s="2"/>
    </row>
    <row r="476" ht="15.75" customHeight="1">
      <c r="G476" s="2"/>
      <c r="AC476" s="2"/>
      <c r="AK476" s="2"/>
      <c r="AL476" s="2"/>
      <c r="AM476" s="2"/>
      <c r="AN476" s="2"/>
      <c r="AO476" s="2"/>
    </row>
    <row r="477" ht="15.75" customHeight="1">
      <c r="G477" s="2"/>
      <c r="AC477" s="2"/>
      <c r="AK477" s="2"/>
      <c r="AL477" s="2"/>
      <c r="AM477" s="2"/>
      <c r="AN477" s="2"/>
      <c r="AO477" s="2"/>
    </row>
    <row r="478" ht="15.75" customHeight="1">
      <c r="G478" s="2"/>
      <c r="AC478" s="2"/>
      <c r="AK478" s="2"/>
      <c r="AL478" s="2"/>
      <c r="AM478" s="2"/>
      <c r="AN478" s="2"/>
      <c r="AO478" s="2"/>
    </row>
    <row r="479" ht="15.75" customHeight="1">
      <c r="G479" s="2"/>
      <c r="AC479" s="2"/>
      <c r="AK479" s="2"/>
      <c r="AL479" s="2"/>
      <c r="AM479" s="2"/>
      <c r="AN479" s="2"/>
      <c r="AO479" s="2"/>
    </row>
    <row r="480" ht="15.75" customHeight="1">
      <c r="G480" s="2"/>
      <c r="AC480" s="2"/>
      <c r="AK480" s="2"/>
      <c r="AL480" s="2"/>
      <c r="AM480" s="2"/>
      <c r="AN480" s="2"/>
      <c r="AO480" s="2"/>
    </row>
    <row r="481" ht="15.75" customHeight="1">
      <c r="G481" s="2"/>
      <c r="AC481" s="2"/>
      <c r="AK481" s="2"/>
      <c r="AL481" s="2"/>
      <c r="AM481" s="2"/>
      <c r="AN481" s="2"/>
      <c r="AO481" s="2"/>
    </row>
    <row r="482" ht="15.75" customHeight="1">
      <c r="G482" s="2"/>
      <c r="AC482" s="2"/>
      <c r="AK482" s="2"/>
      <c r="AL482" s="2"/>
      <c r="AM482" s="2"/>
      <c r="AN482" s="2"/>
      <c r="AO482" s="2"/>
    </row>
    <row r="483" ht="15.75" customHeight="1">
      <c r="G483" s="2"/>
      <c r="AC483" s="2"/>
      <c r="AK483" s="2"/>
      <c r="AL483" s="2"/>
      <c r="AM483" s="2"/>
      <c r="AN483" s="2"/>
      <c r="AO483" s="2"/>
    </row>
    <row r="484" ht="15.75" customHeight="1">
      <c r="G484" s="2"/>
      <c r="AC484" s="2"/>
      <c r="AK484" s="2"/>
      <c r="AL484" s="2"/>
      <c r="AM484" s="2"/>
      <c r="AN484" s="2"/>
      <c r="AO484" s="2"/>
    </row>
    <row r="485" ht="15.75" customHeight="1">
      <c r="G485" s="2"/>
      <c r="AC485" s="2"/>
      <c r="AK485" s="2"/>
      <c r="AL485" s="2"/>
      <c r="AM485" s="2"/>
      <c r="AN485" s="2"/>
      <c r="AO485" s="2"/>
    </row>
    <row r="486" ht="15.75" customHeight="1">
      <c r="G486" s="2"/>
      <c r="AC486" s="2"/>
      <c r="AK486" s="2"/>
      <c r="AL486" s="2"/>
      <c r="AM486" s="2"/>
      <c r="AN486" s="2"/>
      <c r="AO486" s="2"/>
    </row>
    <row r="487" ht="15.75" customHeight="1">
      <c r="G487" s="2"/>
      <c r="AC487" s="2"/>
      <c r="AK487" s="2"/>
      <c r="AL487" s="2"/>
      <c r="AM487" s="2"/>
      <c r="AN487" s="2"/>
      <c r="AO487" s="2"/>
    </row>
    <row r="488" ht="15.75" customHeight="1">
      <c r="G488" s="2"/>
      <c r="AC488" s="2"/>
      <c r="AK488" s="2"/>
      <c r="AL488" s="2"/>
      <c r="AM488" s="2"/>
      <c r="AN488" s="2"/>
      <c r="AO488" s="2"/>
    </row>
    <row r="489" ht="15.75" customHeight="1">
      <c r="G489" s="2"/>
      <c r="AC489" s="2"/>
      <c r="AK489" s="2"/>
      <c r="AL489" s="2"/>
      <c r="AM489" s="2"/>
      <c r="AN489" s="2"/>
      <c r="AO489" s="2"/>
    </row>
    <row r="490" ht="15.75" customHeight="1">
      <c r="G490" s="2"/>
      <c r="AC490" s="2"/>
      <c r="AK490" s="2"/>
      <c r="AL490" s="2"/>
      <c r="AM490" s="2"/>
      <c r="AN490" s="2"/>
      <c r="AO490" s="2"/>
    </row>
    <row r="491" ht="15.75" customHeight="1">
      <c r="G491" s="2"/>
      <c r="AC491" s="2"/>
      <c r="AK491" s="2"/>
      <c r="AL491" s="2"/>
      <c r="AM491" s="2"/>
      <c r="AN491" s="2"/>
      <c r="AO491" s="2"/>
    </row>
    <row r="492" ht="15.75" customHeight="1">
      <c r="G492" s="2"/>
      <c r="AC492" s="2"/>
      <c r="AK492" s="2"/>
      <c r="AL492" s="2"/>
      <c r="AM492" s="2"/>
      <c r="AN492" s="2"/>
      <c r="AO492" s="2"/>
    </row>
    <row r="493" ht="15.75" customHeight="1">
      <c r="G493" s="2"/>
      <c r="AC493" s="2"/>
      <c r="AK493" s="2"/>
      <c r="AL493" s="2"/>
      <c r="AM493" s="2"/>
      <c r="AN493" s="2"/>
      <c r="AO493" s="2"/>
    </row>
    <row r="494" ht="15.75" customHeight="1">
      <c r="G494" s="2"/>
      <c r="AC494" s="2"/>
      <c r="AK494" s="2"/>
      <c r="AL494" s="2"/>
      <c r="AM494" s="2"/>
      <c r="AN494" s="2"/>
      <c r="AO494" s="2"/>
    </row>
    <row r="495" ht="15.75" customHeight="1">
      <c r="G495" s="2"/>
      <c r="AC495" s="2"/>
      <c r="AK495" s="2"/>
      <c r="AL495" s="2"/>
      <c r="AM495" s="2"/>
      <c r="AN495" s="2"/>
      <c r="AO495" s="2"/>
    </row>
    <row r="496" ht="15.75" customHeight="1">
      <c r="G496" s="2"/>
      <c r="AC496" s="2"/>
      <c r="AK496" s="2"/>
      <c r="AL496" s="2"/>
      <c r="AM496" s="2"/>
      <c r="AN496" s="2"/>
      <c r="AO496" s="2"/>
    </row>
    <row r="497" ht="15.75" customHeight="1">
      <c r="G497" s="2"/>
      <c r="AC497" s="2"/>
      <c r="AK497" s="2"/>
      <c r="AL497" s="2"/>
      <c r="AM497" s="2"/>
      <c r="AN497" s="2"/>
      <c r="AO497" s="2"/>
    </row>
    <row r="498" ht="15.75" customHeight="1">
      <c r="G498" s="2"/>
      <c r="AC498" s="2"/>
      <c r="AK498" s="2"/>
      <c r="AL498" s="2"/>
      <c r="AM498" s="2"/>
      <c r="AN498" s="2"/>
      <c r="AO498" s="2"/>
    </row>
    <row r="499" ht="15.75" customHeight="1">
      <c r="G499" s="2"/>
      <c r="AC499" s="2"/>
      <c r="AK499" s="2"/>
      <c r="AL499" s="2"/>
      <c r="AM499" s="2"/>
      <c r="AN499" s="2"/>
      <c r="AO499" s="2"/>
    </row>
    <row r="500" ht="15.75" customHeight="1">
      <c r="G500" s="2"/>
      <c r="AC500" s="2"/>
      <c r="AK500" s="2"/>
      <c r="AL500" s="2"/>
      <c r="AM500" s="2"/>
      <c r="AN500" s="2"/>
      <c r="AO500" s="2"/>
    </row>
    <row r="501" ht="15.75" customHeight="1">
      <c r="G501" s="2"/>
      <c r="AC501" s="2"/>
      <c r="AK501" s="2"/>
      <c r="AL501" s="2"/>
      <c r="AM501" s="2"/>
      <c r="AN501" s="2"/>
      <c r="AO501" s="2"/>
    </row>
    <row r="502" ht="15.75" customHeight="1">
      <c r="G502" s="2"/>
      <c r="AC502" s="2"/>
      <c r="AK502" s="2"/>
      <c r="AL502" s="2"/>
      <c r="AM502" s="2"/>
      <c r="AN502" s="2"/>
      <c r="AO502" s="2"/>
    </row>
    <row r="503" ht="15.75" customHeight="1">
      <c r="G503" s="2"/>
      <c r="AC503" s="2"/>
      <c r="AK503" s="2"/>
      <c r="AL503" s="2"/>
      <c r="AM503" s="2"/>
      <c r="AN503" s="2"/>
      <c r="AO503" s="2"/>
    </row>
    <row r="504" ht="15.75" customHeight="1">
      <c r="G504" s="2"/>
      <c r="AC504" s="2"/>
      <c r="AK504" s="2"/>
      <c r="AL504" s="2"/>
      <c r="AM504" s="2"/>
      <c r="AN504" s="2"/>
      <c r="AO504" s="2"/>
    </row>
    <row r="505" ht="15.75" customHeight="1">
      <c r="G505" s="2"/>
      <c r="AC505" s="2"/>
      <c r="AK505" s="2"/>
      <c r="AL505" s="2"/>
      <c r="AM505" s="2"/>
      <c r="AN505" s="2"/>
      <c r="AO505" s="2"/>
    </row>
    <row r="506" ht="15.75" customHeight="1">
      <c r="G506" s="2"/>
      <c r="AC506" s="2"/>
      <c r="AK506" s="2"/>
      <c r="AL506" s="2"/>
      <c r="AM506" s="2"/>
      <c r="AN506" s="2"/>
      <c r="AO506" s="2"/>
    </row>
    <row r="507" ht="15.75" customHeight="1">
      <c r="G507" s="2"/>
      <c r="AC507" s="2"/>
      <c r="AK507" s="2"/>
      <c r="AL507" s="2"/>
      <c r="AM507" s="2"/>
      <c r="AN507" s="2"/>
      <c r="AO507" s="2"/>
    </row>
    <row r="508" ht="15.75" customHeight="1">
      <c r="G508" s="2"/>
      <c r="AC508" s="2"/>
      <c r="AK508" s="2"/>
      <c r="AL508" s="2"/>
      <c r="AM508" s="2"/>
      <c r="AN508" s="2"/>
      <c r="AO508" s="2"/>
    </row>
    <row r="509" ht="15.75" customHeight="1">
      <c r="G509" s="2"/>
      <c r="AC509" s="2"/>
      <c r="AK509" s="2"/>
      <c r="AL509" s="2"/>
      <c r="AM509" s="2"/>
      <c r="AN509" s="2"/>
      <c r="AO509" s="2"/>
    </row>
    <row r="510" ht="15.75" customHeight="1">
      <c r="G510" s="2"/>
      <c r="AC510" s="2"/>
      <c r="AK510" s="2"/>
      <c r="AL510" s="2"/>
      <c r="AM510" s="2"/>
      <c r="AN510" s="2"/>
      <c r="AO510" s="2"/>
    </row>
    <row r="511" ht="15.75" customHeight="1">
      <c r="G511" s="2"/>
      <c r="AC511" s="2"/>
      <c r="AK511" s="2"/>
      <c r="AL511" s="2"/>
      <c r="AM511" s="2"/>
      <c r="AN511" s="2"/>
      <c r="AO511" s="2"/>
    </row>
    <row r="512" ht="15.75" customHeight="1">
      <c r="G512" s="2"/>
      <c r="AC512" s="2"/>
      <c r="AK512" s="2"/>
      <c r="AL512" s="2"/>
      <c r="AM512" s="2"/>
      <c r="AN512" s="2"/>
      <c r="AO512" s="2"/>
    </row>
    <row r="513" ht="15.75" customHeight="1">
      <c r="G513" s="2"/>
      <c r="AC513" s="2"/>
      <c r="AK513" s="2"/>
      <c r="AL513" s="2"/>
      <c r="AM513" s="2"/>
      <c r="AN513" s="2"/>
      <c r="AO513" s="2"/>
    </row>
    <row r="514" ht="15.75" customHeight="1">
      <c r="G514" s="2"/>
      <c r="AC514" s="2"/>
      <c r="AK514" s="2"/>
      <c r="AL514" s="2"/>
      <c r="AM514" s="2"/>
      <c r="AN514" s="2"/>
      <c r="AO514" s="2"/>
    </row>
    <row r="515" ht="15.75" customHeight="1">
      <c r="G515" s="2"/>
      <c r="AC515" s="2"/>
      <c r="AK515" s="2"/>
      <c r="AL515" s="2"/>
      <c r="AM515" s="2"/>
      <c r="AN515" s="2"/>
      <c r="AO515" s="2"/>
    </row>
    <row r="516" ht="15.75" customHeight="1">
      <c r="G516" s="2"/>
      <c r="AC516" s="2"/>
      <c r="AK516" s="2"/>
      <c r="AL516" s="2"/>
      <c r="AM516" s="2"/>
      <c r="AN516" s="2"/>
      <c r="AO516" s="2"/>
    </row>
    <row r="517" ht="15.75" customHeight="1">
      <c r="G517" s="2"/>
      <c r="AC517" s="2"/>
      <c r="AK517" s="2"/>
      <c r="AL517" s="2"/>
      <c r="AM517" s="2"/>
      <c r="AN517" s="2"/>
      <c r="AO517" s="2"/>
    </row>
    <row r="518" ht="15.75" customHeight="1">
      <c r="G518" s="2"/>
      <c r="AC518" s="2"/>
      <c r="AK518" s="2"/>
      <c r="AL518" s="2"/>
      <c r="AM518" s="2"/>
      <c r="AN518" s="2"/>
      <c r="AO518" s="2"/>
    </row>
    <row r="519" ht="15.75" customHeight="1">
      <c r="G519" s="2"/>
      <c r="AC519" s="2"/>
      <c r="AK519" s="2"/>
      <c r="AL519" s="2"/>
      <c r="AM519" s="2"/>
      <c r="AN519" s="2"/>
      <c r="AO519" s="2"/>
    </row>
    <row r="520" ht="15.75" customHeight="1">
      <c r="G520" s="2"/>
      <c r="AC520" s="2"/>
      <c r="AK520" s="2"/>
      <c r="AL520" s="2"/>
      <c r="AM520" s="2"/>
      <c r="AN520" s="2"/>
      <c r="AO520" s="2"/>
    </row>
    <row r="521" ht="15.75" customHeight="1">
      <c r="G521" s="2"/>
      <c r="AC521" s="2"/>
      <c r="AK521" s="2"/>
      <c r="AL521" s="2"/>
      <c r="AM521" s="2"/>
      <c r="AN521" s="2"/>
      <c r="AO521" s="2"/>
    </row>
    <row r="522" ht="15.75" customHeight="1">
      <c r="G522" s="2"/>
      <c r="AC522" s="2"/>
      <c r="AK522" s="2"/>
      <c r="AL522" s="2"/>
      <c r="AM522" s="2"/>
      <c r="AN522" s="2"/>
      <c r="AO522" s="2"/>
    </row>
    <row r="523" ht="15.75" customHeight="1">
      <c r="G523" s="2"/>
      <c r="AC523" s="2"/>
      <c r="AK523" s="2"/>
      <c r="AL523" s="2"/>
      <c r="AM523" s="2"/>
      <c r="AN523" s="2"/>
      <c r="AO523" s="2"/>
    </row>
    <row r="524" ht="15.75" customHeight="1">
      <c r="G524" s="2"/>
      <c r="AC524" s="2"/>
      <c r="AK524" s="2"/>
      <c r="AL524" s="2"/>
      <c r="AM524" s="2"/>
      <c r="AN524" s="2"/>
      <c r="AO524" s="2"/>
    </row>
    <row r="525" ht="15.75" customHeight="1">
      <c r="G525" s="2"/>
      <c r="AC525" s="2"/>
      <c r="AK525" s="2"/>
      <c r="AL525" s="2"/>
      <c r="AM525" s="2"/>
      <c r="AN525" s="2"/>
      <c r="AO525" s="2"/>
    </row>
    <row r="526" ht="15.75" customHeight="1">
      <c r="G526" s="2"/>
      <c r="AC526" s="2"/>
      <c r="AK526" s="2"/>
      <c r="AL526" s="2"/>
      <c r="AM526" s="2"/>
      <c r="AN526" s="2"/>
      <c r="AO526" s="2"/>
    </row>
    <row r="527" ht="15.75" customHeight="1">
      <c r="G527" s="2"/>
      <c r="AC527" s="2"/>
      <c r="AK527" s="2"/>
      <c r="AL527" s="2"/>
      <c r="AM527" s="2"/>
      <c r="AN527" s="2"/>
      <c r="AO527" s="2"/>
    </row>
    <row r="528" ht="15.75" customHeight="1">
      <c r="G528" s="2"/>
      <c r="AC528" s="2"/>
      <c r="AK528" s="2"/>
      <c r="AL528" s="2"/>
      <c r="AM528" s="2"/>
      <c r="AN528" s="2"/>
      <c r="AO528" s="2"/>
    </row>
    <row r="529" ht="15.75" customHeight="1">
      <c r="G529" s="2"/>
      <c r="AC529" s="2"/>
      <c r="AK529" s="2"/>
      <c r="AL529" s="2"/>
      <c r="AM529" s="2"/>
      <c r="AN529" s="2"/>
      <c r="AO529" s="2"/>
    </row>
    <row r="530" ht="15.75" customHeight="1">
      <c r="G530" s="2"/>
      <c r="AC530" s="2"/>
      <c r="AK530" s="2"/>
      <c r="AL530" s="2"/>
      <c r="AM530" s="2"/>
      <c r="AN530" s="2"/>
      <c r="AO530" s="2"/>
    </row>
    <row r="531" ht="15.75" customHeight="1">
      <c r="G531" s="2"/>
      <c r="AC531" s="2"/>
      <c r="AK531" s="2"/>
      <c r="AL531" s="2"/>
      <c r="AM531" s="2"/>
      <c r="AN531" s="2"/>
      <c r="AO531" s="2"/>
    </row>
    <row r="532" ht="15.75" customHeight="1">
      <c r="G532" s="2"/>
      <c r="AC532" s="2"/>
      <c r="AK532" s="2"/>
      <c r="AL532" s="2"/>
      <c r="AM532" s="2"/>
      <c r="AN532" s="2"/>
      <c r="AO532" s="2"/>
    </row>
    <row r="533" ht="15.75" customHeight="1">
      <c r="G533" s="2"/>
      <c r="AC533" s="2"/>
      <c r="AK533" s="2"/>
      <c r="AL533" s="2"/>
      <c r="AM533" s="2"/>
      <c r="AN533" s="2"/>
      <c r="AO533" s="2"/>
    </row>
    <row r="534" ht="15.75" customHeight="1">
      <c r="G534" s="2"/>
      <c r="AC534" s="2"/>
      <c r="AK534" s="2"/>
      <c r="AL534" s="2"/>
      <c r="AM534" s="2"/>
      <c r="AN534" s="2"/>
      <c r="AO534" s="2"/>
    </row>
    <row r="535" ht="15.75" customHeight="1">
      <c r="G535" s="2"/>
      <c r="AC535" s="2"/>
      <c r="AK535" s="2"/>
      <c r="AL535" s="2"/>
      <c r="AM535" s="2"/>
      <c r="AN535" s="2"/>
      <c r="AO535" s="2"/>
    </row>
    <row r="536" ht="15.75" customHeight="1">
      <c r="G536" s="2"/>
      <c r="AC536" s="2"/>
      <c r="AK536" s="2"/>
      <c r="AL536" s="2"/>
      <c r="AM536" s="2"/>
      <c r="AN536" s="2"/>
      <c r="AO536" s="2"/>
    </row>
    <row r="537" ht="15.75" customHeight="1">
      <c r="G537" s="2"/>
      <c r="AC537" s="2"/>
      <c r="AK537" s="2"/>
      <c r="AL537" s="2"/>
      <c r="AM537" s="2"/>
      <c r="AN537" s="2"/>
      <c r="AO537" s="2"/>
    </row>
    <row r="538" ht="15.75" customHeight="1">
      <c r="G538" s="2"/>
      <c r="AC538" s="2"/>
      <c r="AK538" s="2"/>
      <c r="AL538" s="2"/>
      <c r="AM538" s="2"/>
      <c r="AN538" s="2"/>
      <c r="AO538" s="2"/>
    </row>
    <row r="539" ht="15.75" customHeight="1">
      <c r="G539" s="2"/>
      <c r="AC539" s="2"/>
      <c r="AK539" s="2"/>
      <c r="AL539" s="2"/>
      <c r="AM539" s="2"/>
      <c r="AN539" s="2"/>
      <c r="AO539" s="2"/>
    </row>
    <row r="540" ht="15.75" customHeight="1">
      <c r="G540" s="2"/>
      <c r="AC540" s="2"/>
      <c r="AK540" s="2"/>
      <c r="AL540" s="2"/>
      <c r="AM540" s="2"/>
      <c r="AN540" s="2"/>
      <c r="AO540" s="2"/>
    </row>
    <row r="541" ht="15.75" customHeight="1">
      <c r="G541" s="2"/>
      <c r="AC541" s="2"/>
      <c r="AK541" s="2"/>
      <c r="AL541" s="2"/>
      <c r="AM541" s="2"/>
      <c r="AN541" s="2"/>
      <c r="AO541" s="2"/>
    </row>
    <row r="542" ht="15.75" customHeight="1">
      <c r="G542" s="2"/>
      <c r="AC542" s="2"/>
      <c r="AK542" s="2"/>
      <c r="AL542" s="2"/>
      <c r="AM542" s="2"/>
      <c r="AN542" s="2"/>
      <c r="AO542" s="2"/>
    </row>
    <row r="543" ht="15.75" customHeight="1">
      <c r="G543" s="2"/>
      <c r="AC543" s="2"/>
      <c r="AK543" s="2"/>
      <c r="AL543" s="2"/>
      <c r="AM543" s="2"/>
      <c r="AN543" s="2"/>
      <c r="AO543" s="2"/>
    </row>
    <row r="544" ht="15.75" customHeight="1">
      <c r="G544" s="2"/>
      <c r="AC544" s="2"/>
      <c r="AK544" s="2"/>
      <c r="AL544" s="2"/>
      <c r="AM544" s="2"/>
      <c r="AN544" s="2"/>
      <c r="AO544" s="2"/>
    </row>
    <row r="545" ht="15.75" customHeight="1">
      <c r="G545" s="2"/>
      <c r="AC545" s="2"/>
      <c r="AK545" s="2"/>
      <c r="AL545" s="2"/>
      <c r="AM545" s="2"/>
      <c r="AN545" s="2"/>
      <c r="AO545" s="2"/>
    </row>
    <row r="546" ht="15.75" customHeight="1">
      <c r="G546" s="2"/>
      <c r="AC546" s="2"/>
      <c r="AK546" s="2"/>
      <c r="AL546" s="2"/>
      <c r="AM546" s="2"/>
      <c r="AN546" s="2"/>
      <c r="AO546" s="2"/>
    </row>
    <row r="547" ht="15.75" customHeight="1">
      <c r="G547" s="2"/>
      <c r="AC547" s="2"/>
      <c r="AK547" s="2"/>
      <c r="AL547" s="2"/>
      <c r="AM547" s="2"/>
      <c r="AN547" s="2"/>
      <c r="AO547" s="2"/>
    </row>
    <row r="548" ht="15.75" customHeight="1">
      <c r="G548" s="2"/>
      <c r="AC548" s="2"/>
      <c r="AK548" s="2"/>
      <c r="AL548" s="2"/>
      <c r="AM548" s="2"/>
      <c r="AN548" s="2"/>
      <c r="AO548" s="2"/>
    </row>
    <row r="549" ht="15.75" customHeight="1">
      <c r="G549" s="2"/>
      <c r="AC549" s="2"/>
      <c r="AK549" s="2"/>
      <c r="AL549" s="2"/>
      <c r="AM549" s="2"/>
      <c r="AN549" s="2"/>
      <c r="AO549" s="2"/>
    </row>
    <row r="550" ht="15.75" customHeight="1">
      <c r="G550" s="2"/>
      <c r="AC550" s="2"/>
      <c r="AK550" s="2"/>
      <c r="AL550" s="2"/>
      <c r="AM550" s="2"/>
      <c r="AN550" s="2"/>
      <c r="AO550" s="2"/>
    </row>
    <row r="551" ht="15.75" customHeight="1">
      <c r="G551" s="2"/>
      <c r="AC551" s="2"/>
      <c r="AK551" s="2"/>
      <c r="AL551" s="2"/>
      <c r="AM551" s="2"/>
      <c r="AN551" s="2"/>
      <c r="AO551" s="2"/>
    </row>
    <row r="552" ht="15.75" customHeight="1">
      <c r="G552" s="2"/>
      <c r="AC552" s="2"/>
      <c r="AK552" s="2"/>
      <c r="AL552" s="2"/>
      <c r="AM552" s="2"/>
      <c r="AN552" s="2"/>
      <c r="AO552" s="2"/>
    </row>
    <row r="553" ht="15.75" customHeight="1">
      <c r="G553" s="2"/>
      <c r="AC553" s="2"/>
      <c r="AK553" s="2"/>
      <c r="AL553" s="2"/>
      <c r="AM553" s="2"/>
      <c r="AN553" s="2"/>
      <c r="AO553" s="2"/>
    </row>
    <row r="554" ht="15.75" customHeight="1">
      <c r="G554" s="2"/>
      <c r="AC554" s="2"/>
      <c r="AK554" s="2"/>
      <c r="AL554" s="2"/>
      <c r="AM554" s="2"/>
      <c r="AN554" s="2"/>
      <c r="AO554" s="2"/>
    </row>
    <row r="555" ht="15.75" customHeight="1">
      <c r="G555" s="2"/>
      <c r="AC555" s="2"/>
      <c r="AK555" s="2"/>
      <c r="AL555" s="2"/>
      <c r="AM555" s="2"/>
      <c r="AN555" s="2"/>
      <c r="AO555" s="2"/>
    </row>
    <row r="556" ht="15.75" customHeight="1">
      <c r="G556" s="2"/>
      <c r="AC556" s="2"/>
      <c r="AK556" s="2"/>
      <c r="AL556" s="2"/>
      <c r="AM556" s="2"/>
      <c r="AN556" s="2"/>
      <c r="AO556" s="2"/>
    </row>
    <row r="557" ht="15.75" customHeight="1">
      <c r="G557" s="2"/>
      <c r="AC557" s="2"/>
      <c r="AK557" s="2"/>
      <c r="AL557" s="2"/>
      <c r="AM557" s="2"/>
      <c r="AN557" s="2"/>
      <c r="AO557" s="2"/>
    </row>
    <row r="558" ht="15.75" customHeight="1">
      <c r="G558" s="2"/>
      <c r="AC558" s="2"/>
      <c r="AK558" s="2"/>
      <c r="AL558" s="2"/>
      <c r="AM558" s="2"/>
      <c r="AN558" s="2"/>
      <c r="AO558" s="2"/>
    </row>
    <row r="559" ht="15.75" customHeight="1">
      <c r="G559" s="2"/>
      <c r="AC559" s="2"/>
      <c r="AK559" s="2"/>
      <c r="AL559" s="2"/>
      <c r="AM559" s="2"/>
      <c r="AN559" s="2"/>
      <c r="AO559" s="2"/>
    </row>
    <row r="560" ht="15.75" customHeight="1">
      <c r="G560" s="2"/>
      <c r="AC560" s="2"/>
      <c r="AK560" s="2"/>
      <c r="AL560" s="2"/>
      <c r="AM560" s="2"/>
      <c r="AN560" s="2"/>
      <c r="AO560" s="2"/>
    </row>
    <row r="561" ht="15.75" customHeight="1">
      <c r="G561" s="2"/>
      <c r="AC561" s="2"/>
      <c r="AK561" s="2"/>
      <c r="AL561" s="2"/>
      <c r="AM561" s="2"/>
      <c r="AN561" s="2"/>
      <c r="AO561" s="2"/>
    </row>
    <row r="562" ht="15.75" customHeight="1">
      <c r="G562" s="2"/>
      <c r="AC562" s="2"/>
      <c r="AK562" s="2"/>
      <c r="AL562" s="2"/>
      <c r="AM562" s="2"/>
      <c r="AN562" s="2"/>
      <c r="AO562" s="2"/>
    </row>
    <row r="563" ht="15.75" customHeight="1">
      <c r="G563" s="2"/>
      <c r="AC563" s="2"/>
      <c r="AK563" s="2"/>
      <c r="AL563" s="2"/>
      <c r="AM563" s="2"/>
      <c r="AN563" s="2"/>
      <c r="AO563" s="2"/>
    </row>
    <row r="564" ht="15.75" customHeight="1">
      <c r="G564" s="2"/>
      <c r="AC564" s="2"/>
      <c r="AK564" s="2"/>
      <c r="AL564" s="2"/>
      <c r="AM564" s="2"/>
      <c r="AN564" s="2"/>
      <c r="AO564" s="2"/>
    </row>
    <row r="565" ht="15.75" customHeight="1">
      <c r="G565" s="2"/>
      <c r="AC565" s="2"/>
      <c r="AK565" s="2"/>
      <c r="AL565" s="2"/>
      <c r="AM565" s="2"/>
      <c r="AN565" s="2"/>
      <c r="AO565" s="2"/>
    </row>
    <row r="566" ht="15.75" customHeight="1">
      <c r="G566" s="2"/>
      <c r="AC566" s="2"/>
      <c r="AK566" s="2"/>
      <c r="AL566" s="2"/>
      <c r="AM566" s="2"/>
      <c r="AN566" s="2"/>
      <c r="AO566" s="2"/>
    </row>
    <row r="567" ht="15.75" customHeight="1">
      <c r="G567" s="2"/>
      <c r="AC567" s="2"/>
      <c r="AK567" s="2"/>
      <c r="AL567" s="2"/>
      <c r="AM567" s="2"/>
      <c r="AN567" s="2"/>
      <c r="AO567" s="2"/>
    </row>
    <row r="568" ht="15.75" customHeight="1">
      <c r="G568" s="2"/>
      <c r="AC568" s="2"/>
      <c r="AK568" s="2"/>
      <c r="AL568" s="2"/>
      <c r="AM568" s="2"/>
      <c r="AN568" s="2"/>
      <c r="AO568" s="2"/>
    </row>
    <row r="569" ht="15.75" customHeight="1">
      <c r="G569" s="2"/>
      <c r="AC569" s="2"/>
      <c r="AK569" s="2"/>
      <c r="AL569" s="2"/>
      <c r="AM569" s="2"/>
      <c r="AN569" s="2"/>
      <c r="AO569" s="2"/>
    </row>
    <row r="570" ht="15.75" customHeight="1">
      <c r="G570" s="2"/>
      <c r="AC570" s="2"/>
      <c r="AK570" s="2"/>
      <c r="AL570" s="2"/>
      <c r="AM570" s="2"/>
      <c r="AN570" s="2"/>
      <c r="AO570" s="2"/>
    </row>
    <row r="571" ht="15.75" customHeight="1">
      <c r="G571" s="2"/>
      <c r="AC571" s="2"/>
      <c r="AK571" s="2"/>
      <c r="AL571" s="2"/>
      <c r="AM571" s="2"/>
      <c r="AN571" s="2"/>
      <c r="AO571" s="2"/>
    </row>
    <row r="572" ht="15.75" customHeight="1">
      <c r="G572" s="2"/>
      <c r="AC572" s="2"/>
      <c r="AK572" s="2"/>
      <c r="AL572" s="2"/>
      <c r="AM572" s="2"/>
      <c r="AN572" s="2"/>
      <c r="AO572" s="2"/>
    </row>
    <row r="573" ht="15.75" customHeight="1">
      <c r="G573" s="2"/>
      <c r="AC573" s="2"/>
      <c r="AK573" s="2"/>
      <c r="AL573" s="2"/>
      <c r="AM573" s="2"/>
      <c r="AN573" s="2"/>
      <c r="AO573" s="2"/>
    </row>
    <row r="574" ht="15.75" customHeight="1">
      <c r="G574" s="2"/>
      <c r="AC574" s="2"/>
      <c r="AK574" s="2"/>
      <c r="AL574" s="2"/>
      <c r="AM574" s="2"/>
      <c r="AN574" s="2"/>
      <c r="AO574" s="2"/>
    </row>
    <row r="575" ht="15.75" customHeight="1">
      <c r="G575" s="2"/>
      <c r="AC575" s="2"/>
      <c r="AK575" s="2"/>
      <c r="AL575" s="2"/>
      <c r="AM575" s="2"/>
      <c r="AN575" s="2"/>
      <c r="AO575" s="2"/>
    </row>
    <row r="576" ht="15.75" customHeight="1">
      <c r="G576" s="2"/>
      <c r="AC576" s="2"/>
      <c r="AK576" s="2"/>
      <c r="AL576" s="2"/>
      <c r="AM576" s="2"/>
      <c r="AN576" s="2"/>
      <c r="AO576" s="2"/>
    </row>
    <row r="577" ht="15.75" customHeight="1">
      <c r="G577" s="2"/>
      <c r="AC577" s="2"/>
      <c r="AK577" s="2"/>
      <c r="AL577" s="2"/>
      <c r="AM577" s="2"/>
      <c r="AN577" s="2"/>
      <c r="AO577" s="2"/>
    </row>
    <row r="578" ht="15.75" customHeight="1">
      <c r="G578" s="2"/>
      <c r="AC578" s="2"/>
      <c r="AK578" s="2"/>
      <c r="AL578" s="2"/>
      <c r="AM578" s="2"/>
      <c r="AN578" s="2"/>
      <c r="AO578" s="2"/>
    </row>
    <row r="579" ht="15.75" customHeight="1">
      <c r="G579" s="2"/>
      <c r="AC579" s="2"/>
      <c r="AK579" s="2"/>
      <c r="AL579" s="2"/>
      <c r="AM579" s="2"/>
      <c r="AN579" s="2"/>
      <c r="AO579" s="2"/>
    </row>
    <row r="580" ht="15.75" customHeight="1">
      <c r="G580" s="2"/>
      <c r="AC580" s="2"/>
      <c r="AK580" s="2"/>
      <c r="AL580" s="2"/>
      <c r="AM580" s="2"/>
      <c r="AN580" s="2"/>
      <c r="AO580" s="2"/>
    </row>
    <row r="581" ht="15.75" customHeight="1">
      <c r="G581" s="2"/>
      <c r="AC581" s="2"/>
      <c r="AK581" s="2"/>
      <c r="AL581" s="2"/>
      <c r="AM581" s="2"/>
      <c r="AN581" s="2"/>
      <c r="AO581" s="2"/>
    </row>
    <row r="582" ht="15.75" customHeight="1">
      <c r="G582" s="2"/>
      <c r="AC582" s="2"/>
      <c r="AK582" s="2"/>
      <c r="AL582" s="2"/>
      <c r="AM582" s="2"/>
      <c r="AN582" s="2"/>
      <c r="AO582" s="2"/>
    </row>
    <row r="583" ht="15.75" customHeight="1">
      <c r="G583" s="2"/>
      <c r="AC583" s="2"/>
      <c r="AK583" s="2"/>
      <c r="AL583" s="2"/>
      <c r="AM583" s="2"/>
      <c r="AN583" s="2"/>
      <c r="AO583" s="2"/>
    </row>
    <row r="584" ht="15.75" customHeight="1">
      <c r="G584" s="2"/>
      <c r="AC584" s="2"/>
      <c r="AK584" s="2"/>
      <c r="AL584" s="2"/>
      <c r="AM584" s="2"/>
      <c r="AN584" s="2"/>
      <c r="AO584" s="2"/>
    </row>
    <row r="585" ht="15.75" customHeight="1">
      <c r="G585" s="2"/>
      <c r="AC585" s="2"/>
      <c r="AK585" s="2"/>
      <c r="AL585" s="2"/>
      <c r="AM585" s="2"/>
      <c r="AN585" s="2"/>
      <c r="AO585" s="2"/>
    </row>
    <row r="586" ht="15.75" customHeight="1">
      <c r="G586" s="2"/>
      <c r="AC586" s="2"/>
      <c r="AK586" s="2"/>
      <c r="AL586" s="2"/>
      <c r="AM586" s="2"/>
      <c r="AN586" s="2"/>
      <c r="AO586" s="2"/>
    </row>
    <row r="587" ht="15.75" customHeight="1">
      <c r="G587" s="2"/>
      <c r="AC587" s="2"/>
      <c r="AK587" s="2"/>
      <c r="AL587" s="2"/>
      <c r="AM587" s="2"/>
      <c r="AN587" s="2"/>
      <c r="AO587" s="2"/>
    </row>
    <row r="588" ht="15.75" customHeight="1">
      <c r="G588" s="2"/>
      <c r="AC588" s="2"/>
      <c r="AK588" s="2"/>
      <c r="AL588" s="2"/>
      <c r="AM588" s="2"/>
      <c r="AN588" s="2"/>
      <c r="AO588" s="2"/>
    </row>
    <row r="589" ht="15.75" customHeight="1">
      <c r="G589" s="2"/>
      <c r="AC589" s="2"/>
      <c r="AK589" s="2"/>
      <c r="AL589" s="2"/>
      <c r="AM589" s="2"/>
      <c r="AN589" s="2"/>
      <c r="AO589" s="2"/>
    </row>
    <row r="590" ht="15.75" customHeight="1">
      <c r="G590" s="2"/>
      <c r="AC590" s="2"/>
      <c r="AK590" s="2"/>
      <c r="AL590" s="2"/>
      <c r="AM590" s="2"/>
      <c r="AN590" s="2"/>
      <c r="AO590" s="2"/>
    </row>
    <row r="591" ht="15.75" customHeight="1">
      <c r="G591" s="2"/>
      <c r="AC591" s="2"/>
      <c r="AK591" s="2"/>
      <c r="AL591" s="2"/>
      <c r="AM591" s="2"/>
      <c r="AN591" s="2"/>
      <c r="AO591" s="2"/>
    </row>
    <row r="592" ht="15.75" customHeight="1">
      <c r="G592" s="2"/>
      <c r="AC592" s="2"/>
      <c r="AK592" s="2"/>
      <c r="AL592" s="2"/>
      <c r="AM592" s="2"/>
      <c r="AN592" s="2"/>
      <c r="AO592" s="2"/>
    </row>
    <row r="593" ht="15.75" customHeight="1">
      <c r="G593" s="2"/>
      <c r="AC593" s="2"/>
      <c r="AK593" s="2"/>
      <c r="AL593" s="2"/>
      <c r="AM593" s="2"/>
      <c r="AN593" s="2"/>
      <c r="AO593" s="2"/>
    </row>
    <row r="594" ht="15.75" customHeight="1">
      <c r="G594" s="2"/>
      <c r="AC594" s="2"/>
      <c r="AK594" s="2"/>
      <c r="AL594" s="2"/>
      <c r="AM594" s="2"/>
      <c r="AN594" s="2"/>
      <c r="AO594" s="2"/>
    </row>
    <row r="595" ht="15.75" customHeight="1">
      <c r="G595" s="2"/>
      <c r="AC595" s="2"/>
      <c r="AK595" s="2"/>
      <c r="AL595" s="2"/>
      <c r="AM595" s="2"/>
      <c r="AN595" s="2"/>
      <c r="AO595" s="2"/>
    </row>
    <row r="596" ht="15.75" customHeight="1">
      <c r="G596" s="2"/>
      <c r="AC596" s="2"/>
      <c r="AK596" s="2"/>
      <c r="AL596" s="2"/>
      <c r="AM596" s="2"/>
      <c r="AN596" s="2"/>
      <c r="AO596" s="2"/>
    </row>
    <row r="597" ht="15.75" customHeight="1">
      <c r="G597" s="2"/>
      <c r="AC597" s="2"/>
      <c r="AK597" s="2"/>
      <c r="AL597" s="2"/>
      <c r="AM597" s="2"/>
      <c r="AN597" s="2"/>
      <c r="AO597" s="2"/>
    </row>
    <row r="598" ht="15.75" customHeight="1">
      <c r="G598" s="2"/>
      <c r="AC598" s="2"/>
      <c r="AK598" s="2"/>
      <c r="AL598" s="2"/>
      <c r="AM598" s="2"/>
      <c r="AN598" s="2"/>
      <c r="AO598" s="2"/>
    </row>
    <row r="599" ht="15.75" customHeight="1">
      <c r="G599" s="2"/>
      <c r="AC599" s="2"/>
      <c r="AK599" s="2"/>
      <c r="AL599" s="2"/>
      <c r="AM599" s="2"/>
      <c r="AN599" s="2"/>
      <c r="AO599" s="2"/>
    </row>
    <row r="600" ht="15.75" customHeight="1">
      <c r="G600" s="2"/>
      <c r="AC600" s="2"/>
      <c r="AK600" s="2"/>
      <c r="AL600" s="2"/>
      <c r="AM600" s="2"/>
      <c r="AN600" s="2"/>
      <c r="AO600" s="2"/>
    </row>
    <row r="601" ht="15.75" customHeight="1">
      <c r="G601" s="2"/>
      <c r="AC601" s="2"/>
      <c r="AK601" s="2"/>
      <c r="AL601" s="2"/>
      <c r="AM601" s="2"/>
      <c r="AN601" s="2"/>
      <c r="AO601" s="2"/>
    </row>
    <row r="602" ht="15.75" customHeight="1">
      <c r="G602" s="2"/>
      <c r="AC602" s="2"/>
      <c r="AK602" s="2"/>
      <c r="AL602" s="2"/>
      <c r="AM602" s="2"/>
      <c r="AN602" s="2"/>
      <c r="AO602" s="2"/>
    </row>
    <row r="603" ht="15.75" customHeight="1">
      <c r="G603" s="2"/>
      <c r="AC603" s="2"/>
      <c r="AK603" s="2"/>
      <c r="AL603" s="2"/>
      <c r="AM603" s="2"/>
      <c r="AN603" s="2"/>
      <c r="AO603" s="2"/>
    </row>
    <row r="604" ht="15.75" customHeight="1">
      <c r="G604" s="2"/>
      <c r="AC604" s="2"/>
      <c r="AK604" s="2"/>
      <c r="AL604" s="2"/>
      <c r="AM604" s="2"/>
      <c r="AN604" s="2"/>
      <c r="AO604" s="2"/>
    </row>
    <row r="605" ht="15.75" customHeight="1">
      <c r="G605" s="2"/>
      <c r="AC605" s="2"/>
      <c r="AK605" s="2"/>
      <c r="AL605" s="2"/>
      <c r="AM605" s="2"/>
      <c r="AN605" s="2"/>
      <c r="AO605" s="2"/>
    </row>
    <row r="606" ht="15.75" customHeight="1">
      <c r="G606" s="2"/>
      <c r="AC606" s="2"/>
      <c r="AK606" s="2"/>
      <c r="AL606" s="2"/>
      <c r="AM606" s="2"/>
      <c r="AN606" s="2"/>
      <c r="AO606" s="2"/>
    </row>
    <row r="607" ht="15.75" customHeight="1">
      <c r="G607" s="2"/>
      <c r="AC607" s="2"/>
      <c r="AK607" s="2"/>
      <c r="AL607" s="2"/>
      <c r="AM607" s="2"/>
      <c r="AN607" s="2"/>
      <c r="AO607" s="2"/>
    </row>
    <row r="608" ht="15.75" customHeight="1">
      <c r="G608" s="2"/>
      <c r="AC608" s="2"/>
      <c r="AK608" s="2"/>
      <c r="AL608" s="2"/>
      <c r="AM608" s="2"/>
      <c r="AN608" s="2"/>
      <c r="AO608" s="2"/>
    </row>
    <row r="609" ht="15.75" customHeight="1">
      <c r="G609" s="2"/>
      <c r="AC609" s="2"/>
      <c r="AK609" s="2"/>
      <c r="AL609" s="2"/>
      <c r="AM609" s="2"/>
      <c r="AN609" s="2"/>
      <c r="AO609" s="2"/>
    </row>
    <row r="610" ht="15.75" customHeight="1">
      <c r="G610" s="2"/>
      <c r="AC610" s="2"/>
      <c r="AK610" s="2"/>
      <c r="AL610" s="2"/>
      <c r="AM610" s="2"/>
      <c r="AN610" s="2"/>
      <c r="AO610" s="2"/>
    </row>
    <row r="611" ht="15.75" customHeight="1">
      <c r="G611" s="2"/>
      <c r="AC611" s="2"/>
      <c r="AK611" s="2"/>
      <c r="AL611" s="2"/>
      <c r="AM611" s="2"/>
      <c r="AN611" s="2"/>
      <c r="AO611" s="2"/>
    </row>
    <row r="612" ht="15.75" customHeight="1">
      <c r="G612" s="2"/>
      <c r="AC612" s="2"/>
      <c r="AK612" s="2"/>
      <c r="AL612" s="2"/>
      <c r="AM612" s="2"/>
      <c r="AN612" s="2"/>
      <c r="AO612" s="2"/>
    </row>
    <row r="613" ht="15.75" customHeight="1">
      <c r="G613" s="2"/>
      <c r="AC613" s="2"/>
      <c r="AK613" s="2"/>
      <c r="AL613" s="2"/>
      <c r="AM613" s="2"/>
      <c r="AN613" s="2"/>
      <c r="AO613" s="2"/>
    </row>
    <row r="614" ht="15.75" customHeight="1">
      <c r="G614" s="2"/>
      <c r="AC614" s="2"/>
      <c r="AK614" s="2"/>
      <c r="AL614" s="2"/>
      <c r="AM614" s="2"/>
      <c r="AN614" s="2"/>
      <c r="AO614" s="2"/>
    </row>
    <row r="615" ht="15.75" customHeight="1">
      <c r="G615" s="2"/>
      <c r="AC615" s="2"/>
      <c r="AK615" s="2"/>
      <c r="AL615" s="2"/>
      <c r="AM615" s="2"/>
      <c r="AN615" s="2"/>
      <c r="AO615" s="2"/>
    </row>
    <row r="616" ht="15.75" customHeight="1">
      <c r="G616" s="2"/>
      <c r="AC616" s="2"/>
      <c r="AK616" s="2"/>
      <c r="AL616" s="2"/>
      <c r="AM616" s="2"/>
      <c r="AN616" s="2"/>
      <c r="AO616" s="2"/>
    </row>
    <row r="617" ht="15.75" customHeight="1">
      <c r="G617" s="2"/>
      <c r="AC617" s="2"/>
      <c r="AK617" s="2"/>
      <c r="AL617" s="2"/>
      <c r="AM617" s="2"/>
      <c r="AN617" s="2"/>
      <c r="AO617" s="2"/>
    </row>
    <row r="618" ht="15.75" customHeight="1">
      <c r="G618" s="2"/>
      <c r="AC618" s="2"/>
      <c r="AK618" s="2"/>
      <c r="AL618" s="2"/>
      <c r="AM618" s="2"/>
      <c r="AN618" s="2"/>
      <c r="AO618" s="2"/>
    </row>
    <row r="619" ht="15.75" customHeight="1">
      <c r="G619" s="2"/>
      <c r="AC619" s="2"/>
      <c r="AK619" s="2"/>
      <c r="AL619" s="2"/>
      <c r="AM619" s="2"/>
      <c r="AN619" s="2"/>
      <c r="AO619" s="2"/>
    </row>
    <row r="620" ht="15.75" customHeight="1">
      <c r="G620" s="2"/>
      <c r="AC620" s="2"/>
      <c r="AK620" s="2"/>
      <c r="AL620" s="2"/>
      <c r="AM620" s="2"/>
      <c r="AN620" s="2"/>
      <c r="AO620" s="2"/>
    </row>
    <row r="621" ht="15.75" customHeight="1">
      <c r="G621" s="2"/>
      <c r="AC621" s="2"/>
      <c r="AK621" s="2"/>
      <c r="AL621" s="2"/>
      <c r="AM621" s="2"/>
      <c r="AN621" s="2"/>
      <c r="AO621" s="2"/>
    </row>
    <row r="622" ht="15.75" customHeight="1">
      <c r="G622" s="2"/>
      <c r="AC622" s="2"/>
      <c r="AK622" s="2"/>
      <c r="AL622" s="2"/>
      <c r="AM622" s="2"/>
      <c r="AN622" s="2"/>
      <c r="AO622" s="2"/>
    </row>
    <row r="623" ht="15.75" customHeight="1">
      <c r="G623" s="2"/>
      <c r="AC623" s="2"/>
      <c r="AK623" s="2"/>
      <c r="AL623" s="2"/>
      <c r="AM623" s="2"/>
      <c r="AN623" s="2"/>
      <c r="AO623" s="2"/>
    </row>
    <row r="624" ht="15.75" customHeight="1">
      <c r="G624" s="2"/>
      <c r="AC624" s="2"/>
      <c r="AK624" s="2"/>
      <c r="AL624" s="2"/>
      <c r="AM624" s="2"/>
      <c r="AN624" s="2"/>
      <c r="AO624" s="2"/>
    </row>
    <row r="625" ht="15.75" customHeight="1">
      <c r="G625" s="2"/>
      <c r="AC625" s="2"/>
      <c r="AK625" s="2"/>
      <c r="AL625" s="2"/>
      <c r="AM625" s="2"/>
      <c r="AN625" s="2"/>
      <c r="AO625" s="2"/>
    </row>
    <row r="626" ht="15.75" customHeight="1">
      <c r="G626" s="2"/>
      <c r="AC626" s="2"/>
      <c r="AK626" s="2"/>
      <c r="AL626" s="2"/>
      <c r="AM626" s="2"/>
      <c r="AN626" s="2"/>
      <c r="AO626" s="2"/>
    </row>
    <row r="627" ht="15.75" customHeight="1">
      <c r="G627" s="2"/>
      <c r="AC627" s="2"/>
      <c r="AK627" s="2"/>
      <c r="AL627" s="2"/>
      <c r="AM627" s="2"/>
      <c r="AN627" s="2"/>
      <c r="AO627" s="2"/>
    </row>
    <row r="628" ht="15.75" customHeight="1">
      <c r="G628" s="2"/>
      <c r="AC628" s="2"/>
      <c r="AK628" s="2"/>
      <c r="AL628" s="2"/>
      <c r="AM628" s="2"/>
      <c r="AN628" s="2"/>
      <c r="AO628" s="2"/>
    </row>
    <row r="629" ht="15.75" customHeight="1">
      <c r="G629" s="2"/>
      <c r="AC629" s="2"/>
      <c r="AK629" s="2"/>
      <c r="AL629" s="2"/>
      <c r="AM629" s="2"/>
      <c r="AN629" s="2"/>
      <c r="AO629" s="2"/>
    </row>
    <row r="630" ht="15.75" customHeight="1">
      <c r="G630" s="2"/>
      <c r="AC630" s="2"/>
      <c r="AK630" s="2"/>
      <c r="AL630" s="2"/>
      <c r="AM630" s="2"/>
      <c r="AN630" s="2"/>
      <c r="AO630" s="2"/>
    </row>
    <row r="631" ht="15.75" customHeight="1">
      <c r="G631" s="2"/>
      <c r="AC631" s="2"/>
      <c r="AK631" s="2"/>
      <c r="AL631" s="2"/>
      <c r="AM631" s="2"/>
      <c r="AN631" s="2"/>
      <c r="AO631" s="2"/>
    </row>
    <row r="632" ht="15.75" customHeight="1">
      <c r="G632" s="2"/>
      <c r="AC632" s="2"/>
      <c r="AK632" s="2"/>
      <c r="AL632" s="2"/>
      <c r="AM632" s="2"/>
      <c r="AN632" s="2"/>
      <c r="AO632" s="2"/>
    </row>
    <row r="633" ht="15.75" customHeight="1">
      <c r="G633" s="2"/>
      <c r="AC633" s="2"/>
      <c r="AK633" s="2"/>
      <c r="AL633" s="2"/>
      <c r="AM633" s="2"/>
      <c r="AN633" s="2"/>
      <c r="AO633" s="2"/>
    </row>
    <row r="634" ht="15.75" customHeight="1">
      <c r="G634" s="2"/>
      <c r="AC634" s="2"/>
      <c r="AK634" s="2"/>
      <c r="AL634" s="2"/>
      <c r="AM634" s="2"/>
      <c r="AN634" s="2"/>
      <c r="AO634" s="2"/>
    </row>
    <row r="635" ht="15.75" customHeight="1">
      <c r="G635" s="2"/>
      <c r="AC635" s="2"/>
      <c r="AK635" s="2"/>
      <c r="AL635" s="2"/>
      <c r="AM635" s="2"/>
      <c r="AN635" s="2"/>
      <c r="AO635" s="2"/>
    </row>
    <row r="636" ht="15.75" customHeight="1">
      <c r="G636" s="2"/>
      <c r="AC636" s="2"/>
      <c r="AK636" s="2"/>
      <c r="AL636" s="2"/>
      <c r="AM636" s="2"/>
      <c r="AN636" s="2"/>
      <c r="AO636" s="2"/>
    </row>
    <row r="637" ht="15.75" customHeight="1">
      <c r="G637" s="2"/>
      <c r="AC637" s="2"/>
      <c r="AK637" s="2"/>
      <c r="AL637" s="2"/>
      <c r="AM637" s="2"/>
      <c r="AN637" s="2"/>
      <c r="AO637" s="2"/>
    </row>
    <row r="638" ht="15.75" customHeight="1">
      <c r="G638" s="2"/>
      <c r="AC638" s="2"/>
      <c r="AK638" s="2"/>
      <c r="AL638" s="2"/>
      <c r="AM638" s="2"/>
      <c r="AN638" s="2"/>
      <c r="AO638" s="2"/>
    </row>
    <row r="639" ht="15.75" customHeight="1">
      <c r="G639" s="2"/>
      <c r="AC639" s="2"/>
      <c r="AK639" s="2"/>
      <c r="AL639" s="2"/>
      <c r="AM639" s="2"/>
      <c r="AN639" s="2"/>
      <c r="AO639" s="2"/>
    </row>
    <row r="640" ht="15.75" customHeight="1">
      <c r="G640" s="2"/>
      <c r="AC640" s="2"/>
      <c r="AK640" s="2"/>
      <c r="AL640" s="2"/>
      <c r="AM640" s="2"/>
      <c r="AN640" s="2"/>
      <c r="AO640" s="2"/>
    </row>
    <row r="641" ht="15.75" customHeight="1">
      <c r="G641" s="2"/>
      <c r="AC641" s="2"/>
      <c r="AK641" s="2"/>
      <c r="AL641" s="2"/>
      <c r="AM641" s="2"/>
      <c r="AN641" s="2"/>
      <c r="AO641" s="2"/>
    </row>
    <row r="642" ht="15.75" customHeight="1">
      <c r="G642" s="2"/>
      <c r="AC642" s="2"/>
      <c r="AK642" s="2"/>
      <c r="AL642" s="2"/>
      <c r="AM642" s="2"/>
      <c r="AN642" s="2"/>
      <c r="AO642" s="2"/>
    </row>
    <row r="643" ht="15.75" customHeight="1">
      <c r="G643" s="2"/>
      <c r="AC643" s="2"/>
      <c r="AK643" s="2"/>
      <c r="AL643" s="2"/>
      <c r="AM643" s="2"/>
      <c r="AN643" s="2"/>
      <c r="AO643" s="2"/>
    </row>
    <row r="644" ht="15.75" customHeight="1">
      <c r="G644" s="2"/>
      <c r="AC644" s="2"/>
      <c r="AK644" s="2"/>
      <c r="AL644" s="2"/>
      <c r="AM644" s="2"/>
      <c r="AN644" s="2"/>
      <c r="AO644" s="2"/>
    </row>
    <row r="645" ht="15.75" customHeight="1">
      <c r="G645" s="2"/>
      <c r="AC645" s="2"/>
      <c r="AK645" s="2"/>
      <c r="AL645" s="2"/>
      <c r="AM645" s="2"/>
      <c r="AN645" s="2"/>
      <c r="AO645" s="2"/>
    </row>
    <row r="646" ht="15.75" customHeight="1">
      <c r="G646" s="2"/>
      <c r="AC646" s="2"/>
      <c r="AK646" s="2"/>
      <c r="AL646" s="2"/>
      <c r="AM646" s="2"/>
      <c r="AN646" s="2"/>
      <c r="AO646" s="2"/>
    </row>
    <row r="647" ht="15.75" customHeight="1">
      <c r="G647" s="2"/>
      <c r="AC647" s="2"/>
      <c r="AK647" s="2"/>
      <c r="AL647" s="2"/>
      <c r="AM647" s="2"/>
      <c r="AN647" s="2"/>
      <c r="AO647" s="2"/>
    </row>
    <row r="648" ht="15.75" customHeight="1">
      <c r="G648" s="2"/>
      <c r="AC648" s="2"/>
      <c r="AK648" s="2"/>
      <c r="AL648" s="2"/>
      <c r="AM648" s="2"/>
      <c r="AN648" s="2"/>
      <c r="AO648" s="2"/>
    </row>
    <row r="649" ht="15.75" customHeight="1">
      <c r="G649" s="2"/>
      <c r="AC649" s="2"/>
      <c r="AK649" s="2"/>
      <c r="AL649" s="2"/>
      <c r="AM649" s="2"/>
      <c r="AN649" s="2"/>
      <c r="AO649" s="2"/>
    </row>
    <row r="650" ht="15.75" customHeight="1">
      <c r="G650" s="2"/>
      <c r="AC650" s="2"/>
      <c r="AK650" s="2"/>
      <c r="AL650" s="2"/>
      <c r="AM650" s="2"/>
      <c r="AN650" s="2"/>
      <c r="AO650" s="2"/>
    </row>
    <row r="651" ht="15.75" customHeight="1">
      <c r="G651" s="2"/>
      <c r="AC651" s="2"/>
      <c r="AK651" s="2"/>
      <c r="AL651" s="2"/>
      <c r="AM651" s="2"/>
      <c r="AN651" s="2"/>
      <c r="AO651" s="2"/>
    </row>
    <row r="652" ht="15.75" customHeight="1">
      <c r="G652" s="2"/>
      <c r="AC652" s="2"/>
      <c r="AK652" s="2"/>
      <c r="AL652" s="2"/>
      <c r="AM652" s="2"/>
      <c r="AN652" s="2"/>
      <c r="AO652" s="2"/>
    </row>
    <row r="653" ht="15.75" customHeight="1">
      <c r="G653" s="2"/>
      <c r="AC653" s="2"/>
      <c r="AK653" s="2"/>
      <c r="AL653" s="2"/>
      <c r="AM653" s="2"/>
      <c r="AN653" s="2"/>
      <c r="AO653" s="2"/>
    </row>
    <row r="654" ht="15.75" customHeight="1">
      <c r="G654" s="2"/>
      <c r="AC654" s="2"/>
      <c r="AK654" s="2"/>
      <c r="AL654" s="2"/>
      <c r="AM654" s="2"/>
      <c r="AN654" s="2"/>
      <c r="AO654" s="2"/>
    </row>
    <row r="655" ht="15.75" customHeight="1">
      <c r="G655" s="2"/>
      <c r="AC655" s="2"/>
      <c r="AK655" s="2"/>
      <c r="AL655" s="2"/>
      <c r="AM655" s="2"/>
      <c r="AN655" s="2"/>
      <c r="AO655" s="2"/>
    </row>
    <row r="656" ht="15.75" customHeight="1">
      <c r="G656" s="2"/>
      <c r="AC656" s="2"/>
      <c r="AK656" s="2"/>
      <c r="AL656" s="2"/>
      <c r="AM656" s="2"/>
      <c r="AN656" s="2"/>
      <c r="AO656" s="2"/>
    </row>
    <row r="657" ht="15.75" customHeight="1">
      <c r="G657" s="2"/>
      <c r="AC657" s="2"/>
      <c r="AK657" s="2"/>
      <c r="AL657" s="2"/>
      <c r="AM657" s="2"/>
      <c r="AN657" s="2"/>
      <c r="AO657" s="2"/>
    </row>
    <row r="658" ht="15.75" customHeight="1">
      <c r="G658" s="2"/>
      <c r="AC658" s="2"/>
      <c r="AK658" s="2"/>
      <c r="AL658" s="2"/>
      <c r="AM658" s="2"/>
      <c r="AN658" s="2"/>
      <c r="AO658" s="2"/>
    </row>
    <row r="659" ht="15.75" customHeight="1">
      <c r="G659" s="2"/>
      <c r="AC659" s="2"/>
      <c r="AK659" s="2"/>
      <c r="AL659" s="2"/>
      <c r="AM659" s="2"/>
      <c r="AN659" s="2"/>
      <c r="AO659" s="2"/>
    </row>
    <row r="660" ht="15.75" customHeight="1">
      <c r="G660" s="2"/>
      <c r="AC660" s="2"/>
      <c r="AK660" s="2"/>
      <c r="AL660" s="2"/>
      <c r="AM660" s="2"/>
      <c r="AN660" s="2"/>
      <c r="AO660" s="2"/>
    </row>
    <row r="661" ht="15.75" customHeight="1">
      <c r="G661" s="2"/>
      <c r="AC661" s="2"/>
      <c r="AK661" s="2"/>
      <c r="AL661" s="2"/>
      <c r="AM661" s="2"/>
      <c r="AN661" s="2"/>
      <c r="AO661" s="2"/>
    </row>
    <row r="662" ht="15.75" customHeight="1">
      <c r="G662" s="2"/>
      <c r="AC662" s="2"/>
      <c r="AK662" s="2"/>
      <c r="AL662" s="2"/>
      <c r="AM662" s="2"/>
      <c r="AN662" s="2"/>
      <c r="AO662" s="2"/>
    </row>
    <row r="663" ht="15.75" customHeight="1">
      <c r="G663" s="2"/>
      <c r="AC663" s="2"/>
      <c r="AK663" s="2"/>
      <c r="AL663" s="2"/>
      <c r="AM663" s="2"/>
      <c r="AN663" s="2"/>
      <c r="AO663" s="2"/>
    </row>
    <row r="664" ht="15.75" customHeight="1">
      <c r="G664" s="2"/>
      <c r="AC664" s="2"/>
      <c r="AK664" s="2"/>
      <c r="AL664" s="2"/>
      <c r="AM664" s="2"/>
      <c r="AN664" s="2"/>
      <c r="AO664" s="2"/>
    </row>
    <row r="665" ht="15.75" customHeight="1">
      <c r="G665" s="2"/>
      <c r="AC665" s="2"/>
      <c r="AK665" s="2"/>
      <c r="AL665" s="2"/>
      <c r="AM665" s="2"/>
      <c r="AN665" s="2"/>
      <c r="AO665" s="2"/>
    </row>
    <row r="666" ht="15.75" customHeight="1">
      <c r="G666" s="2"/>
      <c r="AC666" s="2"/>
      <c r="AK666" s="2"/>
      <c r="AL666" s="2"/>
      <c r="AM666" s="2"/>
      <c r="AN666" s="2"/>
      <c r="AO666" s="2"/>
    </row>
    <row r="667" ht="15.75" customHeight="1">
      <c r="G667" s="2"/>
      <c r="AC667" s="2"/>
      <c r="AK667" s="2"/>
      <c r="AL667" s="2"/>
      <c r="AM667" s="2"/>
      <c r="AN667" s="2"/>
      <c r="AO667" s="2"/>
    </row>
    <row r="668" ht="15.75" customHeight="1">
      <c r="G668" s="2"/>
      <c r="AC668" s="2"/>
      <c r="AK668" s="2"/>
      <c r="AL668" s="2"/>
      <c r="AM668" s="2"/>
      <c r="AN668" s="2"/>
      <c r="AO668" s="2"/>
    </row>
    <row r="669" ht="15.75" customHeight="1">
      <c r="G669" s="2"/>
      <c r="AC669" s="2"/>
      <c r="AK669" s="2"/>
      <c r="AL669" s="2"/>
      <c r="AM669" s="2"/>
      <c r="AN669" s="2"/>
      <c r="AO669" s="2"/>
    </row>
    <row r="670" ht="15.75" customHeight="1">
      <c r="G670" s="2"/>
      <c r="AC670" s="2"/>
      <c r="AK670" s="2"/>
      <c r="AL670" s="2"/>
      <c r="AM670" s="2"/>
      <c r="AN670" s="2"/>
      <c r="AO670" s="2"/>
    </row>
    <row r="671" ht="15.75" customHeight="1">
      <c r="G671" s="2"/>
      <c r="AC671" s="2"/>
      <c r="AK671" s="2"/>
      <c r="AL671" s="2"/>
      <c r="AM671" s="2"/>
      <c r="AN671" s="2"/>
      <c r="AO671" s="2"/>
    </row>
    <row r="672" ht="15.75" customHeight="1">
      <c r="G672" s="2"/>
      <c r="AC672" s="2"/>
      <c r="AK672" s="2"/>
      <c r="AL672" s="2"/>
      <c r="AM672" s="2"/>
      <c r="AN672" s="2"/>
      <c r="AO672" s="2"/>
    </row>
    <row r="673" ht="15.75" customHeight="1">
      <c r="G673" s="2"/>
      <c r="AC673" s="2"/>
      <c r="AK673" s="2"/>
      <c r="AL673" s="2"/>
      <c r="AM673" s="2"/>
      <c r="AN673" s="2"/>
      <c r="AO673" s="2"/>
    </row>
    <row r="674" ht="15.75" customHeight="1">
      <c r="G674" s="2"/>
      <c r="AC674" s="2"/>
      <c r="AK674" s="2"/>
      <c r="AL674" s="2"/>
      <c r="AM674" s="2"/>
      <c r="AN674" s="2"/>
      <c r="AO674" s="2"/>
    </row>
    <row r="675" ht="15.75" customHeight="1">
      <c r="G675" s="2"/>
      <c r="AC675" s="2"/>
      <c r="AK675" s="2"/>
      <c r="AL675" s="2"/>
      <c r="AM675" s="2"/>
      <c r="AN675" s="2"/>
      <c r="AO675" s="2"/>
    </row>
    <row r="676" ht="15.75" customHeight="1">
      <c r="G676" s="2"/>
      <c r="AC676" s="2"/>
      <c r="AK676" s="2"/>
      <c r="AL676" s="2"/>
      <c r="AM676" s="2"/>
      <c r="AN676" s="2"/>
      <c r="AO676" s="2"/>
    </row>
    <row r="677" ht="15.75" customHeight="1">
      <c r="G677" s="2"/>
      <c r="AC677" s="2"/>
      <c r="AK677" s="2"/>
      <c r="AL677" s="2"/>
      <c r="AM677" s="2"/>
      <c r="AN677" s="2"/>
      <c r="AO677" s="2"/>
    </row>
    <row r="678" ht="15.75" customHeight="1">
      <c r="G678" s="2"/>
      <c r="AC678" s="2"/>
      <c r="AK678" s="2"/>
      <c r="AL678" s="2"/>
      <c r="AM678" s="2"/>
      <c r="AN678" s="2"/>
      <c r="AO678" s="2"/>
    </row>
    <row r="679" ht="15.75" customHeight="1">
      <c r="G679" s="2"/>
      <c r="AC679" s="2"/>
      <c r="AK679" s="2"/>
      <c r="AL679" s="2"/>
      <c r="AM679" s="2"/>
      <c r="AN679" s="2"/>
      <c r="AO679" s="2"/>
    </row>
    <row r="680" ht="15.75" customHeight="1">
      <c r="G680" s="2"/>
      <c r="AC680" s="2"/>
      <c r="AK680" s="2"/>
      <c r="AL680" s="2"/>
      <c r="AM680" s="2"/>
      <c r="AN680" s="2"/>
      <c r="AO680" s="2"/>
    </row>
    <row r="681" ht="15.75" customHeight="1">
      <c r="G681" s="2"/>
      <c r="AC681" s="2"/>
      <c r="AK681" s="2"/>
      <c r="AL681" s="2"/>
      <c r="AM681" s="2"/>
      <c r="AN681" s="2"/>
      <c r="AO681" s="2"/>
    </row>
    <row r="682" ht="15.75" customHeight="1">
      <c r="G682" s="2"/>
      <c r="AC682" s="2"/>
      <c r="AK682" s="2"/>
      <c r="AL682" s="2"/>
      <c r="AM682" s="2"/>
      <c r="AN682" s="2"/>
      <c r="AO682" s="2"/>
    </row>
    <row r="683" ht="15.75" customHeight="1">
      <c r="G683" s="2"/>
      <c r="AC683" s="2"/>
      <c r="AK683" s="2"/>
      <c r="AL683" s="2"/>
      <c r="AM683" s="2"/>
      <c r="AN683" s="2"/>
      <c r="AO683" s="2"/>
    </row>
    <row r="684" ht="15.75" customHeight="1">
      <c r="G684" s="2"/>
      <c r="AC684" s="2"/>
      <c r="AK684" s="2"/>
      <c r="AL684" s="2"/>
      <c r="AM684" s="2"/>
      <c r="AN684" s="2"/>
      <c r="AO684" s="2"/>
    </row>
    <row r="685" ht="15.75" customHeight="1">
      <c r="G685" s="2"/>
      <c r="AC685" s="2"/>
      <c r="AK685" s="2"/>
      <c r="AL685" s="2"/>
      <c r="AM685" s="2"/>
      <c r="AN685" s="2"/>
      <c r="AO685" s="2"/>
    </row>
    <row r="686" ht="15.75" customHeight="1">
      <c r="G686" s="2"/>
      <c r="AC686" s="2"/>
      <c r="AK686" s="2"/>
      <c r="AL686" s="2"/>
      <c r="AM686" s="2"/>
      <c r="AN686" s="2"/>
      <c r="AO686" s="2"/>
    </row>
    <row r="687" ht="15.75" customHeight="1">
      <c r="G687" s="2"/>
      <c r="AC687" s="2"/>
      <c r="AK687" s="2"/>
      <c r="AL687" s="2"/>
      <c r="AM687" s="2"/>
      <c r="AN687" s="2"/>
      <c r="AO687" s="2"/>
    </row>
    <row r="688" ht="15.75" customHeight="1">
      <c r="G688" s="2"/>
      <c r="AC688" s="2"/>
      <c r="AK688" s="2"/>
      <c r="AL688" s="2"/>
      <c r="AM688" s="2"/>
      <c r="AN688" s="2"/>
      <c r="AO688" s="2"/>
    </row>
    <row r="689" ht="15.75" customHeight="1">
      <c r="G689" s="2"/>
      <c r="AC689" s="2"/>
      <c r="AK689" s="2"/>
      <c r="AL689" s="2"/>
      <c r="AM689" s="2"/>
      <c r="AN689" s="2"/>
      <c r="AO689" s="2"/>
    </row>
    <row r="690" ht="15.75" customHeight="1">
      <c r="G690" s="2"/>
      <c r="AC690" s="2"/>
      <c r="AK690" s="2"/>
      <c r="AL690" s="2"/>
      <c r="AM690" s="2"/>
      <c r="AN690" s="2"/>
      <c r="AO690" s="2"/>
    </row>
    <row r="691" ht="15.75" customHeight="1">
      <c r="G691" s="2"/>
      <c r="AC691" s="2"/>
      <c r="AK691" s="2"/>
      <c r="AL691" s="2"/>
      <c r="AM691" s="2"/>
      <c r="AN691" s="2"/>
      <c r="AO691" s="2"/>
    </row>
    <row r="692" ht="15.75" customHeight="1">
      <c r="G692" s="2"/>
      <c r="AC692" s="2"/>
      <c r="AK692" s="2"/>
      <c r="AL692" s="2"/>
      <c r="AM692" s="2"/>
      <c r="AN692" s="2"/>
      <c r="AO692" s="2"/>
    </row>
    <row r="693" ht="15.75" customHeight="1">
      <c r="G693" s="2"/>
      <c r="AC693" s="2"/>
      <c r="AK693" s="2"/>
      <c r="AL693" s="2"/>
      <c r="AM693" s="2"/>
      <c r="AN693" s="2"/>
      <c r="AO693" s="2"/>
    </row>
    <row r="694" ht="15.75" customHeight="1">
      <c r="G694" s="2"/>
      <c r="AC694" s="2"/>
      <c r="AK694" s="2"/>
      <c r="AL694" s="2"/>
      <c r="AM694" s="2"/>
      <c r="AN694" s="2"/>
      <c r="AO694" s="2"/>
    </row>
    <row r="695" ht="15.75" customHeight="1">
      <c r="G695" s="2"/>
      <c r="AC695" s="2"/>
      <c r="AK695" s="2"/>
      <c r="AL695" s="2"/>
      <c r="AM695" s="2"/>
      <c r="AN695" s="2"/>
      <c r="AO695" s="2"/>
    </row>
    <row r="696" ht="15.75" customHeight="1">
      <c r="G696" s="2"/>
      <c r="AC696" s="2"/>
      <c r="AK696" s="2"/>
      <c r="AL696" s="2"/>
      <c r="AM696" s="2"/>
      <c r="AN696" s="2"/>
      <c r="AO696" s="2"/>
    </row>
    <row r="697" ht="15.75" customHeight="1">
      <c r="G697" s="2"/>
      <c r="AC697" s="2"/>
      <c r="AK697" s="2"/>
      <c r="AL697" s="2"/>
      <c r="AM697" s="2"/>
      <c r="AN697" s="2"/>
      <c r="AO697" s="2"/>
    </row>
    <row r="698" ht="15.75" customHeight="1">
      <c r="G698" s="2"/>
      <c r="AC698" s="2"/>
      <c r="AK698" s="2"/>
      <c r="AL698" s="2"/>
      <c r="AM698" s="2"/>
      <c r="AN698" s="2"/>
      <c r="AO698" s="2"/>
    </row>
    <row r="699" ht="15.75" customHeight="1">
      <c r="G699" s="2"/>
      <c r="AC699" s="2"/>
      <c r="AK699" s="2"/>
      <c r="AL699" s="2"/>
      <c r="AM699" s="2"/>
      <c r="AN699" s="2"/>
      <c r="AO699" s="2"/>
    </row>
    <row r="700" ht="15.75" customHeight="1">
      <c r="G700" s="2"/>
      <c r="AC700" s="2"/>
      <c r="AK700" s="2"/>
      <c r="AL700" s="2"/>
      <c r="AM700" s="2"/>
      <c r="AN700" s="2"/>
      <c r="AO700" s="2"/>
    </row>
    <row r="701" ht="15.75" customHeight="1">
      <c r="G701" s="2"/>
      <c r="AC701" s="2"/>
      <c r="AK701" s="2"/>
      <c r="AL701" s="2"/>
      <c r="AM701" s="2"/>
      <c r="AN701" s="2"/>
      <c r="AO701" s="2"/>
    </row>
    <row r="702" ht="15.75" customHeight="1">
      <c r="G702" s="2"/>
      <c r="AC702" s="2"/>
      <c r="AK702" s="2"/>
      <c r="AL702" s="2"/>
      <c r="AM702" s="2"/>
      <c r="AN702" s="2"/>
      <c r="AO702" s="2"/>
    </row>
    <row r="703" ht="15.75" customHeight="1">
      <c r="G703" s="2"/>
      <c r="AC703" s="2"/>
      <c r="AK703" s="2"/>
      <c r="AL703" s="2"/>
      <c r="AM703" s="2"/>
      <c r="AN703" s="2"/>
      <c r="AO703" s="2"/>
    </row>
    <row r="704" ht="15.75" customHeight="1">
      <c r="G704" s="2"/>
      <c r="AC704" s="2"/>
      <c r="AK704" s="2"/>
      <c r="AL704" s="2"/>
      <c r="AM704" s="2"/>
      <c r="AN704" s="2"/>
      <c r="AO704" s="2"/>
    </row>
    <row r="705" ht="15.75" customHeight="1">
      <c r="G705" s="2"/>
      <c r="AC705" s="2"/>
      <c r="AK705" s="2"/>
      <c r="AL705" s="2"/>
      <c r="AM705" s="2"/>
      <c r="AN705" s="2"/>
      <c r="AO705" s="2"/>
    </row>
    <row r="706" ht="15.75" customHeight="1">
      <c r="G706" s="2"/>
      <c r="AC706" s="2"/>
      <c r="AK706" s="2"/>
      <c r="AL706" s="2"/>
      <c r="AM706" s="2"/>
      <c r="AN706" s="2"/>
      <c r="AO706" s="2"/>
    </row>
    <row r="707" ht="15.75" customHeight="1">
      <c r="G707" s="2"/>
      <c r="AC707" s="2"/>
      <c r="AK707" s="2"/>
      <c r="AL707" s="2"/>
      <c r="AM707" s="2"/>
      <c r="AN707" s="2"/>
      <c r="AO707" s="2"/>
    </row>
    <row r="708" ht="15.75" customHeight="1">
      <c r="G708" s="2"/>
      <c r="AC708" s="2"/>
      <c r="AK708" s="2"/>
      <c r="AL708" s="2"/>
      <c r="AM708" s="2"/>
      <c r="AN708" s="2"/>
      <c r="AO708" s="2"/>
    </row>
    <row r="709" ht="15.75" customHeight="1">
      <c r="G709" s="2"/>
      <c r="AC709" s="2"/>
      <c r="AK709" s="2"/>
      <c r="AL709" s="2"/>
      <c r="AM709" s="2"/>
      <c r="AN709" s="2"/>
      <c r="AO709" s="2"/>
    </row>
    <row r="710" ht="15.75" customHeight="1">
      <c r="G710" s="2"/>
      <c r="AC710" s="2"/>
      <c r="AK710" s="2"/>
      <c r="AL710" s="2"/>
      <c r="AM710" s="2"/>
      <c r="AN710" s="2"/>
      <c r="AO710" s="2"/>
    </row>
    <row r="711" ht="15.75" customHeight="1">
      <c r="G711" s="2"/>
      <c r="AC711" s="2"/>
      <c r="AK711" s="2"/>
      <c r="AL711" s="2"/>
      <c r="AM711" s="2"/>
      <c r="AN711" s="2"/>
      <c r="AO711" s="2"/>
    </row>
    <row r="712" ht="15.75" customHeight="1">
      <c r="G712" s="2"/>
      <c r="AC712" s="2"/>
      <c r="AK712" s="2"/>
      <c r="AL712" s="2"/>
      <c r="AM712" s="2"/>
      <c r="AN712" s="2"/>
      <c r="AO712" s="2"/>
    </row>
    <row r="713" ht="15.75" customHeight="1">
      <c r="G713" s="2"/>
      <c r="AC713" s="2"/>
      <c r="AK713" s="2"/>
      <c r="AL713" s="2"/>
      <c r="AM713" s="2"/>
      <c r="AN713" s="2"/>
      <c r="AO713" s="2"/>
    </row>
    <row r="714" ht="15.75" customHeight="1">
      <c r="G714" s="2"/>
      <c r="AC714" s="2"/>
      <c r="AK714" s="2"/>
      <c r="AL714" s="2"/>
      <c r="AM714" s="2"/>
      <c r="AN714" s="2"/>
      <c r="AO714" s="2"/>
    </row>
    <row r="715" ht="15.75" customHeight="1">
      <c r="G715" s="2"/>
      <c r="AC715" s="2"/>
      <c r="AK715" s="2"/>
      <c r="AL715" s="2"/>
      <c r="AM715" s="2"/>
      <c r="AN715" s="2"/>
      <c r="AO715" s="2"/>
    </row>
    <row r="716" ht="15.75" customHeight="1">
      <c r="G716" s="2"/>
      <c r="AC716" s="2"/>
      <c r="AK716" s="2"/>
      <c r="AL716" s="2"/>
      <c r="AM716" s="2"/>
      <c r="AN716" s="2"/>
      <c r="AO716" s="2"/>
    </row>
    <row r="717" ht="15.75" customHeight="1">
      <c r="G717" s="2"/>
      <c r="AC717" s="2"/>
      <c r="AK717" s="2"/>
      <c r="AL717" s="2"/>
      <c r="AM717" s="2"/>
      <c r="AN717" s="2"/>
      <c r="AO717" s="2"/>
    </row>
    <row r="718" ht="15.75" customHeight="1">
      <c r="G718" s="2"/>
      <c r="AC718" s="2"/>
      <c r="AK718" s="2"/>
      <c r="AL718" s="2"/>
      <c r="AM718" s="2"/>
      <c r="AN718" s="2"/>
      <c r="AO718" s="2"/>
    </row>
    <row r="719" ht="15.75" customHeight="1">
      <c r="G719" s="2"/>
      <c r="AC719" s="2"/>
      <c r="AK719" s="2"/>
      <c r="AL719" s="2"/>
      <c r="AM719" s="2"/>
      <c r="AN719" s="2"/>
      <c r="AO719" s="2"/>
    </row>
    <row r="720" ht="15.75" customHeight="1">
      <c r="G720" s="2"/>
      <c r="AC720" s="2"/>
      <c r="AK720" s="2"/>
      <c r="AL720" s="2"/>
      <c r="AM720" s="2"/>
      <c r="AN720" s="2"/>
      <c r="AO720" s="2"/>
    </row>
    <row r="721" ht="15.75" customHeight="1">
      <c r="G721" s="2"/>
      <c r="AC721" s="2"/>
      <c r="AK721" s="2"/>
      <c r="AL721" s="2"/>
      <c r="AM721" s="2"/>
      <c r="AN721" s="2"/>
      <c r="AO721" s="2"/>
    </row>
    <row r="722" ht="15.75" customHeight="1">
      <c r="G722" s="2"/>
      <c r="AC722" s="2"/>
      <c r="AK722" s="2"/>
      <c r="AL722" s="2"/>
      <c r="AM722" s="2"/>
      <c r="AN722" s="2"/>
      <c r="AO722" s="2"/>
    </row>
    <row r="723" ht="15.75" customHeight="1">
      <c r="G723" s="2"/>
      <c r="AC723" s="2"/>
      <c r="AK723" s="2"/>
      <c r="AL723" s="2"/>
      <c r="AM723" s="2"/>
      <c r="AN723" s="2"/>
      <c r="AO723" s="2"/>
    </row>
    <row r="724" ht="15.75" customHeight="1">
      <c r="G724" s="2"/>
      <c r="AC724" s="2"/>
      <c r="AK724" s="2"/>
      <c r="AL724" s="2"/>
      <c r="AM724" s="2"/>
      <c r="AN724" s="2"/>
      <c r="AO724" s="2"/>
    </row>
    <row r="725" ht="15.75" customHeight="1">
      <c r="G725" s="2"/>
      <c r="AC725" s="2"/>
      <c r="AK725" s="2"/>
      <c r="AL725" s="2"/>
      <c r="AM725" s="2"/>
      <c r="AN725" s="2"/>
      <c r="AO725" s="2"/>
    </row>
    <row r="726" ht="15.75" customHeight="1">
      <c r="G726" s="2"/>
      <c r="AC726" s="2"/>
      <c r="AK726" s="2"/>
      <c r="AL726" s="2"/>
      <c r="AM726" s="2"/>
      <c r="AN726" s="2"/>
      <c r="AO726" s="2"/>
    </row>
    <row r="727" ht="15.75" customHeight="1">
      <c r="G727" s="2"/>
      <c r="AC727" s="2"/>
      <c r="AK727" s="2"/>
      <c r="AL727" s="2"/>
      <c r="AM727" s="2"/>
      <c r="AN727" s="2"/>
      <c r="AO727" s="2"/>
    </row>
    <row r="728" ht="15.75" customHeight="1">
      <c r="G728" s="2"/>
      <c r="AC728" s="2"/>
      <c r="AK728" s="2"/>
      <c r="AL728" s="2"/>
      <c r="AM728" s="2"/>
      <c r="AN728" s="2"/>
      <c r="AO728" s="2"/>
    </row>
    <row r="729" ht="15.75" customHeight="1">
      <c r="G729" s="2"/>
      <c r="AC729" s="2"/>
      <c r="AK729" s="2"/>
      <c r="AL729" s="2"/>
      <c r="AM729" s="2"/>
      <c r="AN729" s="2"/>
      <c r="AO729" s="2"/>
    </row>
    <row r="730" ht="15.75" customHeight="1">
      <c r="G730" s="2"/>
      <c r="AC730" s="2"/>
      <c r="AK730" s="2"/>
      <c r="AL730" s="2"/>
      <c r="AM730" s="2"/>
      <c r="AN730" s="2"/>
      <c r="AO730" s="2"/>
    </row>
    <row r="731" ht="15.75" customHeight="1">
      <c r="G731" s="2"/>
      <c r="AC731" s="2"/>
      <c r="AK731" s="2"/>
      <c r="AL731" s="2"/>
      <c r="AM731" s="2"/>
      <c r="AN731" s="2"/>
      <c r="AO731" s="2"/>
    </row>
    <row r="732" ht="15.75" customHeight="1">
      <c r="G732" s="2"/>
      <c r="AC732" s="2"/>
      <c r="AK732" s="2"/>
      <c r="AL732" s="2"/>
      <c r="AM732" s="2"/>
      <c r="AN732" s="2"/>
      <c r="AO732" s="2"/>
    </row>
    <row r="733" ht="15.75" customHeight="1">
      <c r="G733" s="2"/>
      <c r="AC733" s="2"/>
      <c r="AK733" s="2"/>
      <c r="AL733" s="2"/>
      <c r="AM733" s="2"/>
      <c r="AN733" s="2"/>
      <c r="AO733" s="2"/>
    </row>
    <row r="734" ht="15.75" customHeight="1">
      <c r="G734" s="2"/>
      <c r="AC734" s="2"/>
      <c r="AK734" s="2"/>
      <c r="AL734" s="2"/>
      <c r="AM734" s="2"/>
      <c r="AN734" s="2"/>
      <c r="AO734" s="2"/>
    </row>
    <row r="735" ht="15.75" customHeight="1">
      <c r="G735" s="2"/>
      <c r="AC735" s="2"/>
      <c r="AK735" s="2"/>
      <c r="AL735" s="2"/>
      <c r="AM735" s="2"/>
      <c r="AN735" s="2"/>
      <c r="AO735" s="2"/>
    </row>
    <row r="736" ht="15.75" customHeight="1">
      <c r="G736" s="2"/>
      <c r="AC736" s="2"/>
      <c r="AK736" s="2"/>
      <c r="AL736" s="2"/>
      <c r="AM736" s="2"/>
      <c r="AN736" s="2"/>
      <c r="AO736" s="2"/>
    </row>
    <row r="737" ht="15.75" customHeight="1">
      <c r="G737" s="2"/>
      <c r="AC737" s="2"/>
      <c r="AK737" s="2"/>
      <c r="AL737" s="2"/>
      <c r="AM737" s="2"/>
      <c r="AN737" s="2"/>
      <c r="AO737" s="2"/>
    </row>
    <row r="738" ht="15.75" customHeight="1">
      <c r="G738" s="2"/>
      <c r="AC738" s="2"/>
      <c r="AK738" s="2"/>
      <c r="AL738" s="2"/>
      <c r="AM738" s="2"/>
      <c r="AN738" s="2"/>
      <c r="AO738" s="2"/>
    </row>
    <row r="739" ht="15.75" customHeight="1">
      <c r="G739" s="2"/>
      <c r="AC739" s="2"/>
      <c r="AK739" s="2"/>
      <c r="AL739" s="2"/>
      <c r="AM739" s="2"/>
      <c r="AN739" s="2"/>
      <c r="AO739" s="2"/>
    </row>
    <row r="740" ht="15.75" customHeight="1">
      <c r="G740" s="2"/>
      <c r="AC740" s="2"/>
      <c r="AK740" s="2"/>
      <c r="AL740" s="2"/>
      <c r="AM740" s="2"/>
      <c r="AN740" s="2"/>
      <c r="AO740" s="2"/>
    </row>
    <row r="741" ht="15.75" customHeight="1">
      <c r="G741" s="2"/>
      <c r="AC741" s="2"/>
      <c r="AK741" s="2"/>
      <c r="AL741" s="2"/>
      <c r="AM741" s="2"/>
      <c r="AN741" s="2"/>
      <c r="AO741" s="2"/>
    </row>
    <row r="742" ht="15.75" customHeight="1">
      <c r="G742" s="2"/>
      <c r="AC742" s="2"/>
      <c r="AK742" s="2"/>
      <c r="AL742" s="2"/>
      <c r="AM742" s="2"/>
      <c r="AN742" s="2"/>
      <c r="AO742" s="2"/>
    </row>
    <row r="743" ht="15.75" customHeight="1">
      <c r="G743" s="2"/>
      <c r="AC743" s="2"/>
      <c r="AK743" s="2"/>
      <c r="AL743" s="2"/>
      <c r="AM743" s="2"/>
      <c r="AN743" s="2"/>
      <c r="AO743" s="2"/>
    </row>
    <row r="744" ht="15.75" customHeight="1">
      <c r="G744" s="2"/>
      <c r="AC744" s="2"/>
      <c r="AK744" s="2"/>
      <c r="AL744" s="2"/>
      <c r="AM744" s="2"/>
      <c r="AN744" s="2"/>
      <c r="AO744" s="2"/>
    </row>
    <row r="745" ht="15.75" customHeight="1">
      <c r="G745" s="2"/>
      <c r="AC745" s="2"/>
      <c r="AK745" s="2"/>
      <c r="AL745" s="2"/>
      <c r="AM745" s="2"/>
      <c r="AN745" s="2"/>
      <c r="AO745" s="2"/>
    </row>
    <row r="746" ht="15.75" customHeight="1">
      <c r="G746" s="2"/>
      <c r="AC746" s="2"/>
      <c r="AK746" s="2"/>
      <c r="AL746" s="2"/>
      <c r="AM746" s="2"/>
      <c r="AN746" s="2"/>
      <c r="AO746" s="2"/>
    </row>
    <row r="747" ht="15.75" customHeight="1">
      <c r="G747" s="2"/>
      <c r="AC747" s="2"/>
      <c r="AK747" s="2"/>
      <c r="AL747" s="2"/>
      <c r="AM747" s="2"/>
      <c r="AN747" s="2"/>
      <c r="AO747" s="2"/>
    </row>
    <row r="748" ht="15.75" customHeight="1">
      <c r="G748" s="2"/>
      <c r="AC748" s="2"/>
      <c r="AK748" s="2"/>
      <c r="AL748" s="2"/>
      <c r="AM748" s="2"/>
      <c r="AN748" s="2"/>
      <c r="AO748" s="2"/>
    </row>
    <row r="749" ht="15.75" customHeight="1">
      <c r="G749" s="2"/>
      <c r="AC749" s="2"/>
      <c r="AK749" s="2"/>
      <c r="AL749" s="2"/>
      <c r="AM749" s="2"/>
      <c r="AN749" s="2"/>
      <c r="AO749" s="2"/>
    </row>
    <row r="750" ht="15.75" customHeight="1">
      <c r="G750" s="2"/>
      <c r="AC750" s="2"/>
      <c r="AK750" s="2"/>
      <c r="AL750" s="2"/>
      <c r="AM750" s="2"/>
      <c r="AN750" s="2"/>
      <c r="AO750" s="2"/>
    </row>
    <row r="751" ht="15.75" customHeight="1">
      <c r="G751" s="2"/>
      <c r="AC751" s="2"/>
      <c r="AK751" s="2"/>
      <c r="AL751" s="2"/>
      <c r="AM751" s="2"/>
      <c r="AN751" s="2"/>
      <c r="AO751" s="2"/>
    </row>
    <row r="752" ht="15.75" customHeight="1">
      <c r="G752" s="2"/>
      <c r="AC752" s="2"/>
      <c r="AK752" s="2"/>
      <c r="AL752" s="2"/>
      <c r="AM752" s="2"/>
      <c r="AN752" s="2"/>
      <c r="AO752" s="2"/>
    </row>
    <row r="753" ht="15.75" customHeight="1">
      <c r="G753" s="2"/>
      <c r="AC753" s="2"/>
      <c r="AK753" s="2"/>
      <c r="AL753" s="2"/>
      <c r="AM753" s="2"/>
      <c r="AN753" s="2"/>
      <c r="AO753" s="2"/>
    </row>
    <row r="754" ht="15.75" customHeight="1">
      <c r="G754" s="2"/>
      <c r="AC754" s="2"/>
      <c r="AK754" s="2"/>
      <c r="AL754" s="2"/>
      <c r="AM754" s="2"/>
      <c r="AN754" s="2"/>
      <c r="AO754" s="2"/>
    </row>
    <row r="755" ht="15.75" customHeight="1">
      <c r="G755" s="2"/>
      <c r="AC755" s="2"/>
      <c r="AK755" s="2"/>
      <c r="AL755" s="2"/>
      <c r="AM755" s="2"/>
      <c r="AN755" s="2"/>
      <c r="AO755" s="2"/>
    </row>
    <row r="756" ht="15.75" customHeight="1">
      <c r="G756" s="2"/>
      <c r="AC756" s="2"/>
      <c r="AK756" s="2"/>
      <c r="AL756" s="2"/>
      <c r="AM756" s="2"/>
      <c r="AN756" s="2"/>
      <c r="AO756" s="2"/>
    </row>
    <row r="757" ht="15.75" customHeight="1">
      <c r="G757" s="2"/>
      <c r="AC757" s="2"/>
      <c r="AK757" s="2"/>
      <c r="AL757" s="2"/>
      <c r="AM757" s="2"/>
      <c r="AN757" s="2"/>
      <c r="AO757" s="2"/>
    </row>
    <row r="758" ht="15.75" customHeight="1">
      <c r="G758" s="2"/>
      <c r="AC758" s="2"/>
      <c r="AK758" s="2"/>
      <c r="AL758" s="2"/>
      <c r="AM758" s="2"/>
      <c r="AN758" s="2"/>
      <c r="AO758" s="2"/>
    </row>
    <row r="759" ht="15.75" customHeight="1">
      <c r="G759" s="2"/>
      <c r="AC759" s="2"/>
      <c r="AK759" s="2"/>
      <c r="AL759" s="2"/>
      <c r="AM759" s="2"/>
      <c r="AN759" s="2"/>
      <c r="AO759" s="2"/>
    </row>
    <row r="760" ht="15.75" customHeight="1">
      <c r="G760" s="2"/>
      <c r="AC760" s="2"/>
      <c r="AK760" s="2"/>
      <c r="AL760" s="2"/>
      <c r="AM760" s="2"/>
      <c r="AN760" s="2"/>
      <c r="AO760" s="2"/>
    </row>
    <row r="761" ht="15.75" customHeight="1">
      <c r="G761" s="2"/>
      <c r="AC761" s="2"/>
      <c r="AK761" s="2"/>
      <c r="AL761" s="2"/>
      <c r="AM761" s="2"/>
      <c r="AN761" s="2"/>
      <c r="AO761" s="2"/>
    </row>
    <row r="762" ht="15.75" customHeight="1">
      <c r="G762" s="2"/>
      <c r="AC762" s="2"/>
      <c r="AK762" s="2"/>
      <c r="AL762" s="2"/>
      <c r="AM762" s="2"/>
      <c r="AN762" s="2"/>
      <c r="AO762" s="2"/>
    </row>
    <row r="763" ht="15.75" customHeight="1">
      <c r="G763" s="2"/>
      <c r="AC763" s="2"/>
      <c r="AK763" s="2"/>
      <c r="AL763" s="2"/>
      <c r="AM763" s="2"/>
      <c r="AN763" s="2"/>
      <c r="AO763" s="2"/>
    </row>
    <row r="764" ht="15.75" customHeight="1">
      <c r="G764" s="2"/>
      <c r="AC764" s="2"/>
      <c r="AK764" s="2"/>
      <c r="AL764" s="2"/>
      <c r="AM764" s="2"/>
      <c r="AN764" s="2"/>
      <c r="AO764" s="2"/>
    </row>
    <row r="765" ht="15.75" customHeight="1">
      <c r="G765" s="2"/>
      <c r="AC765" s="2"/>
      <c r="AK765" s="2"/>
      <c r="AL765" s="2"/>
      <c r="AM765" s="2"/>
      <c r="AN765" s="2"/>
      <c r="AO765" s="2"/>
    </row>
    <row r="766" ht="15.75" customHeight="1">
      <c r="G766" s="2"/>
      <c r="AC766" s="2"/>
      <c r="AK766" s="2"/>
      <c r="AL766" s="2"/>
      <c r="AM766" s="2"/>
      <c r="AN766" s="2"/>
      <c r="AO766" s="2"/>
    </row>
    <row r="767" ht="15.75" customHeight="1">
      <c r="G767" s="2"/>
      <c r="AC767" s="2"/>
      <c r="AK767" s="2"/>
      <c r="AL767" s="2"/>
      <c r="AM767" s="2"/>
      <c r="AN767" s="2"/>
      <c r="AO767" s="2"/>
    </row>
    <row r="768" ht="15.75" customHeight="1">
      <c r="G768" s="2"/>
      <c r="AC768" s="2"/>
      <c r="AK768" s="2"/>
      <c r="AL768" s="2"/>
      <c r="AM768" s="2"/>
      <c r="AN768" s="2"/>
      <c r="AO768" s="2"/>
    </row>
    <row r="769" ht="15.75" customHeight="1">
      <c r="G769" s="2"/>
      <c r="AC769" s="2"/>
      <c r="AK769" s="2"/>
      <c r="AL769" s="2"/>
      <c r="AM769" s="2"/>
      <c r="AN769" s="2"/>
      <c r="AO769" s="2"/>
    </row>
    <row r="770" ht="15.75" customHeight="1">
      <c r="G770" s="2"/>
      <c r="AC770" s="2"/>
      <c r="AK770" s="2"/>
      <c r="AL770" s="2"/>
      <c r="AM770" s="2"/>
      <c r="AN770" s="2"/>
      <c r="AO770" s="2"/>
    </row>
    <row r="771" ht="15.75" customHeight="1">
      <c r="G771" s="2"/>
      <c r="AC771" s="2"/>
      <c r="AK771" s="2"/>
      <c r="AL771" s="2"/>
      <c r="AM771" s="2"/>
      <c r="AN771" s="2"/>
      <c r="AO771" s="2"/>
    </row>
    <row r="772" ht="15.75" customHeight="1">
      <c r="G772" s="2"/>
      <c r="AC772" s="2"/>
      <c r="AK772" s="2"/>
      <c r="AL772" s="2"/>
      <c r="AM772" s="2"/>
      <c r="AN772" s="2"/>
      <c r="AO772" s="2"/>
    </row>
    <row r="773" ht="15.75" customHeight="1">
      <c r="G773" s="2"/>
      <c r="AC773" s="2"/>
      <c r="AK773" s="2"/>
      <c r="AL773" s="2"/>
      <c r="AM773" s="2"/>
      <c r="AN773" s="2"/>
      <c r="AO773" s="2"/>
    </row>
    <row r="774" ht="15.75" customHeight="1">
      <c r="G774" s="2"/>
      <c r="AC774" s="2"/>
      <c r="AK774" s="2"/>
      <c r="AL774" s="2"/>
      <c r="AM774" s="2"/>
      <c r="AN774" s="2"/>
      <c r="AO774" s="2"/>
    </row>
    <row r="775" ht="15.75" customHeight="1">
      <c r="G775" s="2"/>
      <c r="AC775" s="2"/>
      <c r="AK775" s="2"/>
      <c r="AL775" s="2"/>
      <c r="AM775" s="2"/>
      <c r="AN775" s="2"/>
      <c r="AO775" s="2"/>
    </row>
    <row r="776" ht="15.75" customHeight="1">
      <c r="G776" s="2"/>
      <c r="AC776" s="2"/>
      <c r="AK776" s="2"/>
      <c r="AL776" s="2"/>
      <c r="AM776" s="2"/>
      <c r="AN776" s="2"/>
      <c r="AO776" s="2"/>
    </row>
    <row r="777" ht="15.75" customHeight="1">
      <c r="G777" s="2"/>
      <c r="AC777" s="2"/>
      <c r="AK777" s="2"/>
      <c r="AL777" s="2"/>
      <c r="AM777" s="2"/>
      <c r="AN777" s="2"/>
      <c r="AO777" s="2"/>
    </row>
    <row r="778" ht="15.75" customHeight="1">
      <c r="G778" s="2"/>
      <c r="AC778" s="2"/>
      <c r="AK778" s="2"/>
      <c r="AL778" s="2"/>
      <c r="AM778" s="2"/>
      <c r="AN778" s="2"/>
      <c r="AO778" s="2"/>
    </row>
    <row r="779" ht="15.75" customHeight="1">
      <c r="G779" s="2"/>
      <c r="AC779" s="2"/>
      <c r="AK779" s="2"/>
      <c r="AL779" s="2"/>
      <c r="AM779" s="2"/>
      <c r="AN779" s="2"/>
      <c r="AO779" s="2"/>
    </row>
    <row r="780" ht="15.75" customHeight="1">
      <c r="G780" s="2"/>
      <c r="AC780" s="2"/>
      <c r="AK780" s="2"/>
      <c r="AL780" s="2"/>
      <c r="AM780" s="2"/>
      <c r="AN780" s="2"/>
      <c r="AO780" s="2"/>
    </row>
    <row r="781" ht="15.75" customHeight="1">
      <c r="G781" s="2"/>
      <c r="AC781" s="2"/>
      <c r="AK781" s="2"/>
      <c r="AL781" s="2"/>
      <c r="AM781" s="2"/>
      <c r="AN781" s="2"/>
      <c r="AO781" s="2"/>
    </row>
    <row r="782" ht="15.75" customHeight="1">
      <c r="G782" s="2"/>
      <c r="AC782" s="2"/>
      <c r="AK782" s="2"/>
      <c r="AL782" s="2"/>
      <c r="AM782" s="2"/>
      <c r="AN782" s="2"/>
      <c r="AO782" s="2"/>
    </row>
    <row r="783" ht="15.75" customHeight="1">
      <c r="G783" s="2"/>
      <c r="AC783" s="2"/>
      <c r="AK783" s="2"/>
      <c r="AL783" s="2"/>
      <c r="AM783" s="2"/>
      <c r="AN783" s="2"/>
      <c r="AO783" s="2"/>
    </row>
    <row r="784" ht="15.75" customHeight="1">
      <c r="G784" s="2"/>
      <c r="AC784" s="2"/>
      <c r="AK784" s="2"/>
      <c r="AL784" s="2"/>
      <c r="AM784" s="2"/>
      <c r="AN784" s="2"/>
      <c r="AO784" s="2"/>
    </row>
    <row r="785" ht="15.75" customHeight="1">
      <c r="G785" s="2"/>
      <c r="AC785" s="2"/>
      <c r="AK785" s="2"/>
      <c r="AL785" s="2"/>
      <c r="AM785" s="2"/>
      <c r="AN785" s="2"/>
      <c r="AO785" s="2"/>
    </row>
    <row r="786" ht="15.75" customHeight="1">
      <c r="G786" s="2"/>
      <c r="AC786" s="2"/>
      <c r="AK786" s="2"/>
      <c r="AL786" s="2"/>
      <c r="AM786" s="2"/>
      <c r="AN786" s="2"/>
      <c r="AO786" s="2"/>
    </row>
    <row r="787" ht="15.75" customHeight="1">
      <c r="G787" s="2"/>
      <c r="AC787" s="2"/>
      <c r="AK787" s="2"/>
      <c r="AL787" s="2"/>
      <c r="AM787" s="2"/>
      <c r="AN787" s="2"/>
      <c r="AO787" s="2"/>
    </row>
    <row r="788" ht="15.75" customHeight="1">
      <c r="G788" s="2"/>
      <c r="AC788" s="2"/>
      <c r="AK788" s="2"/>
      <c r="AL788" s="2"/>
      <c r="AM788" s="2"/>
      <c r="AN788" s="2"/>
      <c r="AO788" s="2"/>
    </row>
    <row r="789" ht="15.75" customHeight="1">
      <c r="G789" s="2"/>
      <c r="AC789" s="2"/>
      <c r="AK789" s="2"/>
      <c r="AL789" s="2"/>
      <c r="AM789" s="2"/>
      <c r="AN789" s="2"/>
      <c r="AO789" s="2"/>
    </row>
    <row r="790" ht="15.75" customHeight="1">
      <c r="G790" s="2"/>
      <c r="AC790" s="2"/>
      <c r="AK790" s="2"/>
      <c r="AL790" s="2"/>
      <c r="AM790" s="2"/>
      <c r="AN790" s="2"/>
      <c r="AO790" s="2"/>
    </row>
    <row r="791" ht="15.75" customHeight="1">
      <c r="G791" s="2"/>
      <c r="AC791" s="2"/>
      <c r="AK791" s="2"/>
      <c r="AL791" s="2"/>
      <c r="AM791" s="2"/>
      <c r="AN791" s="2"/>
      <c r="AO791" s="2"/>
    </row>
    <row r="792" ht="15.75" customHeight="1">
      <c r="G792" s="2"/>
      <c r="AC792" s="2"/>
      <c r="AK792" s="2"/>
      <c r="AL792" s="2"/>
      <c r="AM792" s="2"/>
      <c r="AN792" s="2"/>
      <c r="AO792" s="2"/>
    </row>
    <row r="793" ht="15.75" customHeight="1">
      <c r="G793" s="2"/>
      <c r="AC793" s="2"/>
      <c r="AK793" s="2"/>
      <c r="AL793" s="2"/>
      <c r="AM793" s="2"/>
      <c r="AN793" s="2"/>
      <c r="AO793" s="2"/>
    </row>
    <row r="794" ht="15.75" customHeight="1">
      <c r="G794" s="2"/>
      <c r="AC794" s="2"/>
      <c r="AK794" s="2"/>
      <c r="AL794" s="2"/>
      <c r="AM794" s="2"/>
      <c r="AN794" s="2"/>
      <c r="AO794" s="2"/>
    </row>
    <row r="795" ht="15.75" customHeight="1">
      <c r="G795" s="2"/>
      <c r="AC795" s="2"/>
      <c r="AK795" s="2"/>
      <c r="AL795" s="2"/>
      <c r="AM795" s="2"/>
      <c r="AN795" s="2"/>
      <c r="AO795" s="2"/>
    </row>
    <row r="796" ht="15.75" customHeight="1">
      <c r="G796" s="2"/>
      <c r="AC796" s="2"/>
      <c r="AK796" s="2"/>
      <c r="AL796" s="2"/>
      <c r="AM796" s="2"/>
      <c r="AN796" s="2"/>
      <c r="AO796" s="2"/>
    </row>
    <row r="797" ht="15.75" customHeight="1">
      <c r="G797" s="2"/>
      <c r="AC797" s="2"/>
      <c r="AK797" s="2"/>
      <c r="AL797" s="2"/>
      <c r="AM797" s="2"/>
      <c r="AN797" s="2"/>
      <c r="AO797" s="2"/>
    </row>
    <row r="798" ht="15.75" customHeight="1">
      <c r="G798" s="2"/>
      <c r="AC798" s="2"/>
      <c r="AK798" s="2"/>
      <c r="AL798" s="2"/>
      <c r="AM798" s="2"/>
      <c r="AN798" s="2"/>
      <c r="AO798" s="2"/>
    </row>
    <row r="799" ht="15.75" customHeight="1">
      <c r="G799" s="2"/>
      <c r="AC799" s="2"/>
      <c r="AK799" s="2"/>
      <c r="AL799" s="2"/>
      <c r="AM799" s="2"/>
      <c r="AN799" s="2"/>
      <c r="AO799" s="2"/>
    </row>
    <row r="800" ht="15.75" customHeight="1">
      <c r="G800" s="2"/>
      <c r="AC800" s="2"/>
      <c r="AK800" s="2"/>
      <c r="AL800" s="2"/>
      <c r="AM800" s="2"/>
      <c r="AN800" s="2"/>
      <c r="AO800" s="2"/>
    </row>
    <row r="801" ht="15.75" customHeight="1">
      <c r="G801" s="2"/>
      <c r="AC801" s="2"/>
      <c r="AK801" s="2"/>
      <c r="AL801" s="2"/>
      <c r="AM801" s="2"/>
      <c r="AN801" s="2"/>
      <c r="AO801" s="2"/>
    </row>
    <row r="802" ht="15.75" customHeight="1">
      <c r="G802" s="2"/>
      <c r="AC802" s="2"/>
      <c r="AK802" s="2"/>
      <c r="AL802" s="2"/>
      <c r="AM802" s="2"/>
      <c r="AN802" s="2"/>
      <c r="AO802" s="2"/>
    </row>
    <row r="803" ht="15.75" customHeight="1">
      <c r="G803" s="2"/>
      <c r="AC803" s="2"/>
      <c r="AK803" s="2"/>
      <c r="AL803" s="2"/>
      <c r="AM803" s="2"/>
      <c r="AN803" s="2"/>
      <c r="AO803" s="2"/>
    </row>
    <row r="804" ht="15.75" customHeight="1">
      <c r="G804" s="2"/>
      <c r="AC804" s="2"/>
      <c r="AK804" s="2"/>
      <c r="AL804" s="2"/>
      <c r="AM804" s="2"/>
      <c r="AN804" s="2"/>
      <c r="AO804" s="2"/>
    </row>
    <row r="805" ht="15.75" customHeight="1">
      <c r="G805" s="2"/>
      <c r="AC805" s="2"/>
      <c r="AK805" s="2"/>
      <c r="AL805" s="2"/>
      <c r="AM805" s="2"/>
      <c r="AN805" s="2"/>
      <c r="AO805" s="2"/>
    </row>
    <row r="806" ht="15.75" customHeight="1">
      <c r="G806" s="2"/>
      <c r="AC806" s="2"/>
      <c r="AK806" s="2"/>
      <c r="AL806" s="2"/>
      <c r="AM806" s="2"/>
      <c r="AN806" s="2"/>
      <c r="AO806" s="2"/>
    </row>
    <row r="807" ht="15.75" customHeight="1">
      <c r="G807" s="2"/>
      <c r="AC807" s="2"/>
      <c r="AK807" s="2"/>
      <c r="AL807" s="2"/>
      <c r="AM807" s="2"/>
      <c r="AN807" s="2"/>
      <c r="AO807" s="2"/>
    </row>
    <row r="808" ht="15.75" customHeight="1">
      <c r="G808" s="2"/>
      <c r="AC808" s="2"/>
      <c r="AK808" s="2"/>
      <c r="AL808" s="2"/>
      <c r="AM808" s="2"/>
      <c r="AN808" s="2"/>
      <c r="AO808" s="2"/>
    </row>
    <row r="809" ht="15.75" customHeight="1">
      <c r="G809" s="2"/>
      <c r="AC809" s="2"/>
      <c r="AK809" s="2"/>
      <c r="AL809" s="2"/>
      <c r="AM809" s="2"/>
      <c r="AN809" s="2"/>
      <c r="AO809" s="2"/>
    </row>
    <row r="810" ht="15.75" customHeight="1">
      <c r="G810" s="2"/>
      <c r="AC810" s="2"/>
      <c r="AK810" s="2"/>
      <c r="AL810" s="2"/>
      <c r="AM810" s="2"/>
      <c r="AN810" s="2"/>
      <c r="AO810" s="2"/>
    </row>
    <row r="811" ht="15.75" customHeight="1">
      <c r="G811" s="2"/>
      <c r="AC811" s="2"/>
      <c r="AK811" s="2"/>
      <c r="AL811" s="2"/>
      <c r="AM811" s="2"/>
      <c r="AN811" s="2"/>
      <c r="AO811" s="2"/>
    </row>
    <row r="812" ht="15.75" customHeight="1">
      <c r="G812" s="2"/>
      <c r="AC812" s="2"/>
      <c r="AK812" s="2"/>
      <c r="AL812" s="2"/>
      <c r="AM812" s="2"/>
      <c r="AN812" s="2"/>
      <c r="AO812" s="2"/>
    </row>
    <row r="813" ht="15.75" customHeight="1">
      <c r="G813" s="2"/>
      <c r="AC813" s="2"/>
      <c r="AK813" s="2"/>
      <c r="AL813" s="2"/>
      <c r="AM813" s="2"/>
      <c r="AN813" s="2"/>
      <c r="AO813" s="2"/>
    </row>
    <row r="814" ht="15.75" customHeight="1">
      <c r="G814" s="2"/>
      <c r="AC814" s="2"/>
      <c r="AK814" s="2"/>
      <c r="AL814" s="2"/>
      <c r="AM814" s="2"/>
      <c r="AN814" s="2"/>
      <c r="AO814" s="2"/>
    </row>
    <row r="815" ht="15.75" customHeight="1">
      <c r="G815" s="2"/>
      <c r="AC815" s="2"/>
      <c r="AK815" s="2"/>
      <c r="AL815" s="2"/>
      <c r="AM815" s="2"/>
      <c r="AN815" s="2"/>
      <c r="AO815" s="2"/>
    </row>
    <row r="816" ht="15.75" customHeight="1">
      <c r="G816" s="2"/>
      <c r="AC816" s="2"/>
      <c r="AK816" s="2"/>
      <c r="AL816" s="2"/>
      <c r="AM816" s="2"/>
      <c r="AN816" s="2"/>
      <c r="AO816" s="2"/>
    </row>
    <row r="817" ht="15.75" customHeight="1">
      <c r="G817" s="2"/>
      <c r="AC817" s="2"/>
      <c r="AK817" s="2"/>
      <c r="AL817" s="2"/>
      <c r="AM817" s="2"/>
      <c r="AN817" s="2"/>
      <c r="AO817" s="2"/>
    </row>
    <row r="818" ht="15.75" customHeight="1">
      <c r="G818" s="2"/>
      <c r="AC818" s="2"/>
      <c r="AK818" s="2"/>
      <c r="AL818" s="2"/>
      <c r="AM818" s="2"/>
      <c r="AN818" s="2"/>
      <c r="AO818" s="2"/>
    </row>
    <row r="819" ht="15.75" customHeight="1">
      <c r="G819" s="2"/>
      <c r="AC819" s="2"/>
      <c r="AK819" s="2"/>
      <c r="AL819" s="2"/>
      <c r="AM819" s="2"/>
      <c r="AN819" s="2"/>
      <c r="AO819" s="2"/>
    </row>
    <row r="820" ht="15.75" customHeight="1">
      <c r="G820" s="2"/>
      <c r="AC820" s="2"/>
      <c r="AK820" s="2"/>
      <c r="AL820" s="2"/>
      <c r="AM820" s="2"/>
      <c r="AN820" s="2"/>
      <c r="AO820" s="2"/>
    </row>
    <row r="821" ht="15.75" customHeight="1">
      <c r="G821" s="2"/>
      <c r="AC821" s="2"/>
      <c r="AK821" s="2"/>
      <c r="AL821" s="2"/>
      <c r="AM821" s="2"/>
      <c r="AN821" s="2"/>
      <c r="AO821" s="2"/>
    </row>
    <row r="822" ht="15.75" customHeight="1">
      <c r="G822" s="2"/>
      <c r="AC822" s="2"/>
      <c r="AK822" s="2"/>
      <c r="AL822" s="2"/>
      <c r="AM822" s="2"/>
      <c r="AN822" s="2"/>
      <c r="AO822" s="2"/>
    </row>
    <row r="823" ht="15.75" customHeight="1">
      <c r="G823" s="2"/>
      <c r="AC823" s="2"/>
      <c r="AK823" s="2"/>
      <c r="AL823" s="2"/>
      <c r="AM823" s="2"/>
      <c r="AN823" s="2"/>
      <c r="AO823" s="2"/>
    </row>
    <row r="824" ht="15.75" customHeight="1">
      <c r="G824" s="2"/>
      <c r="AC824" s="2"/>
      <c r="AK824" s="2"/>
      <c r="AL824" s="2"/>
      <c r="AM824" s="2"/>
      <c r="AN824" s="2"/>
      <c r="AO824" s="2"/>
    </row>
    <row r="825" ht="15.75" customHeight="1">
      <c r="G825" s="2"/>
      <c r="AC825" s="2"/>
      <c r="AK825" s="2"/>
      <c r="AL825" s="2"/>
      <c r="AM825" s="2"/>
      <c r="AN825" s="2"/>
      <c r="AO825" s="2"/>
    </row>
    <row r="826" ht="15.75" customHeight="1">
      <c r="G826" s="2"/>
      <c r="AC826" s="2"/>
      <c r="AK826" s="2"/>
      <c r="AL826" s="2"/>
      <c r="AM826" s="2"/>
      <c r="AN826" s="2"/>
      <c r="AO826" s="2"/>
    </row>
    <row r="827" ht="15.75" customHeight="1">
      <c r="G827" s="2"/>
      <c r="AC827" s="2"/>
      <c r="AK827" s="2"/>
      <c r="AL827" s="2"/>
      <c r="AM827" s="2"/>
      <c r="AN827" s="2"/>
      <c r="AO827" s="2"/>
    </row>
    <row r="828" ht="15.75" customHeight="1">
      <c r="G828" s="2"/>
      <c r="AC828" s="2"/>
      <c r="AK828" s="2"/>
      <c r="AL828" s="2"/>
      <c r="AM828" s="2"/>
      <c r="AN828" s="2"/>
      <c r="AO828" s="2"/>
    </row>
    <row r="829" ht="15.75" customHeight="1">
      <c r="G829" s="2"/>
      <c r="AC829" s="2"/>
      <c r="AK829" s="2"/>
      <c r="AL829" s="2"/>
      <c r="AM829" s="2"/>
      <c r="AN829" s="2"/>
      <c r="AO829" s="2"/>
    </row>
    <row r="830" ht="15.75" customHeight="1">
      <c r="G830" s="2"/>
      <c r="AC830" s="2"/>
      <c r="AK830" s="2"/>
      <c r="AL830" s="2"/>
      <c r="AM830" s="2"/>
      <c r="AN830" s="2"/>
      <c r="AO830" s="2"/>
    </row>
    <row r="831" ht="15.75" customHeight="1">
      <c r="G831" s="2"/>
      <c r="AC831" s="2"/>
      <c r="AK831" s="2"/>
      <c r="AL831" s="2"/>
      <c r="AM831" s="2"/>
      <c r="AN831" s="2"/>
      <c r="AO831" s="2"/>
    </row>
    <row r="832" ht="15.75" customHeight="1">
      <c r="G832" s="2"/>
      <c r="AC832" s="2"/>
      <c r="AK832" s="2"/>
      <c r="AL832" s="2"/>
      <c r="AM832" s="2"/>
      <c r="AN832" s="2"/>
      <c r="AO832" s="2"/>
    </row>
    <row r="833" ht="15.75" customHeight="1">
      <c r="G833" s="2"/>
      <c r="AC833" s="2"/>
      <c r="AK833" s="2"/>
      <c r="AL833" s="2"/>
      <c r="AM833" s="2"/>
      <c r="AN833" s="2"/>
      <c r="AO833" s="2"/>
    </row>
    <row r="834" ht="15.75" customHeight="1">
      <c r="G834" s="2"/>
      <c r="AC834" s="2"/>
      <c r="AK834" s="2"/>
      <c r="AL834" s="2"/>
      <c r="AM834" s="2"/>
      <c r="AN834" s="2"/>
      <c r="AO834" s="2"/>
    </row>
    <row r="835" ht="15.75" customHeight="1">
      <c r="G835" s="2"/>
      <c r="AC835" s="2"/>
      <c r="AK835" s="2"/>
      <c r="AL835" s="2"/>
      <c r="AM835" s="2"/>
      <c r="AN835" s="2"/>
      <c r="AO835" s="2"/>
    </row>
    <row r="836" ht="15.75" customHeight="1">
      <c r="G836" s="2"/>
      <c r="AC836" s="2"/>
      <c r="AK836" s="2"/>
      <c r="AL836" s="2"/>
      <c r="AM836" s="2"/>
      <c r="AN836" s="2"/>
      <c r="AO836" s="2"/>
    </row>
    <row r="837" ht="15.75" customHeight="1">
      <c r="G837" s="2"/>
      <c r="AC837" s="2"/>
      <c r="AK837" s="2"/>
      <c r="AL837" s="2"/>
      <c r="AM837" s="2"/>
      <c r="AN837" s="2"/>
      <c r="AO837" s="2"/>
    </row>
    <row r="838" ht="15.75" customHeight="1">
      <c r="G838" s="2"/>
      <c r="AC838" s="2"/>
      <c r="AK838" s="2"/>
      <c r="AL838" s="2"/>
      <c r="AM838" s="2"/>
      <c r="AN838" s="2"/>
      <c r="AO838" s="2"/>
    </row>
    <row r="839" ht="15.75" customHeight="1">
      <c r="G839" s="2"/>
      <c r="AC839" s="2"/>
      <c r="AK839" s="2"/>
      <c r="AL839" s="2"/>
      <c r="AM839" s="2"/>
      <c r="AN839" s="2"/>
      <c r="AO839" s="2"/>
    </row>
    <row r="840" ht="15.75" customHeight="1">
      <c r="G840" s="2"/>
      <c r="AC840" s="2"/>
      <c r="AK840" s="2"/>
      <c r="AL840" s="2"/>
      <c r="AM840" s="2"/>
      <c r="AN840" s="2"/>
      <c r="AO840" s="2"/>
    </row>
    <row r="841" ht="15.75" customHeight="1">
      <c r="G841" s="2"/>
      <c r="AC841" s="2"/>
      <c r="AK841" s="2"/>
      <c r="AL841" s="2"/>
      <c r="AM841" s="2"/>
      <c r="AN841" s="2"/>
      <c r="AO841" s="2"/>
    </row>
    <row r="842" ht="15.75" customHeight="1">
      <c r="G842" s="2"/>
      <c r="AC842" s="2"/>
      <c r="AK842" s="2"/>
      <c r="AL842" s="2"/>
      <c r="AM842" s="2"/>
      <c r="AN842" s="2"/>
      <c r="AO842" s="2"/>
    </row>
    <row r="843" ht="15.75" customHeight="1">
      <c r="G843" s="2"/>
      <c r="AC843" s="2"/>
      <c r="AK843" s="2"/>
      <c r="AL843" s="2"/>
      <c r="AM843" s="2"/>
      <c r="AN843" s="2"/>
      <c r="AO843" s="2"/>
    </row>
    <row r="844" ht="15.75" customHeight="1">
      <c r="G844" s="2"/>
      <c r="AC844" s="2"/>
      <c r="AK844" s="2"/>
      <c r="AL844" s="2"/>
      <c r="AM844" s="2"/>
      <c r="AN844" s="2"/>
      <c r="AO844" s="2"/>
    </row>
    <row r="845" ht="15.75" customHeight="1">
      <c r="G845" s="2"/>
      <c r="AC845" s="2"/>
      <c r="AK845" s="2"/>
      <c r="AL845" s="2"/>
      <c r="AM845" s="2"/>
      <c r="AN845" s="2"/>
      <c r="AO845" s="2"/>
    </row>
    <row r="846" ht="15.75" customHeight="1">
      <c r="G846" s="2"/>
      <c r="AC846" s="2"/>
      <c r="AK846" s="2"/>
      <c r="AL846" s="2"/>
      <c r="AM846" s="2"/>
      <c r="AN846" s="2"/>
      <c r="AO846" s="2"/>
    </row>
    <row r="847" ht="15.75" customHeight="1">
      <c r="G847" s="2"/>
      <c r="AC847" s="2"/>
      <c r="AK847" s="2"/>
      <c r="AL847" s="2"/>
      <c r="AM847" s="2"/>
      <c r="AN847" s="2"/>
      <c r="AO847" s="2"/>
    </row>
    <row r="848" ht="15.75" customHeight="1">
      <c r="G848" s="2"/>
      <c r="AC848" s="2"/>
      <c r="AK848" s="2"/>
      <c r="AL848" s="2"/>
      <c r="AM848" s="2"/>
      <c r="AN848" s="2"/>
      <c r="AO848" s="2"/>
    </row>
    <row r="849" ht="15.75" customHeight="1">
      <c r="G849" s="2"/>
      <c r="AC849" s="2"/>
      <c r="AK849" s="2"/>
      <c r="AL849" s="2"/>
      <c r="AM849" s="2"/>
      <c r="AN849" s="2"/>
      <c r="AO849" s="2"/>
    </row>
    <row r="850" ht="15.75" customHeight="1">
      <c r="G850" s="2"/>
      <c r="AC850" s="2"/>
      <c r="AK850" s="2"/>
      <c r="AL850" s="2"/>
      <c r="AM850" s="2"/>
      <c r="AN850" s="2"/>
      <c r="AO850" s="2"/>
    </row>
    <row r="851" ht="15.75" customHeight="1">
      <c r="G851" s="2"/>
      <c r="AC851" s="2"/>
      <c r="AK851" s="2"/>
      <c r="AL851" s="2"/>
      <c r="AM851" s="2"/>
      <c r="AN851" s="2"/>
      <c r="AO851" s="2"/>
    </row>
    <row r="852" ht="15.75" customHeight="1">
      <c r="G852" s="2"/>
      <c r="AC852" s="2"/>
      <c r="AK852" s="2"/>
      <c r="AL852" s="2"/>
      <c r="AM852" s="2"/>
      <c r="AN852" s="2"/>
      <c r="AO852" s="2"/>
    </row>
    <row r="853" ht="15.75" customHeight="1">
      <c r="G853" s="2"/>
      <c r="AC853" s="2"/>
      <c r="AK853" s="2"/>
      <c r="AL853" s="2"/>
      <c r="AM853" s="2"/>
      <c r="AN853" s="2"/>
      <c r="AO853" s="2"/>
    </row>
    <row r="854" ht="15.75" customHeight="1">
      <c r="G854" s="2"/>
      <c r="AC854" s="2"/>
      <c r="AK854" s="2"/>
      <c r="AL854" s="2"/>
      <c r="AM854" s="2"/>
      <c r="AN854" s="2"/>
      <c r="AO854" s="2"/>
    </row>
    <row r="855" ht="15.75" customHeight="1">
      <c r="G855" s="2"/>
      <c r="AC855" s="2"/>
      <c r="AK855" s="2"/>
      <c r="AL855" s="2"/>
      <c r="AM855" s="2"/>
      <c r="AN855" s="2"/>
      <c r="AO855" s="2"/>
    </row>
    <row r="856" ht="15.75" customHeight="1">
      <c r="G856" s="2"/>
      <c r="AC856" s="2"/>
      <c r="AK856" s="2"/>
      <c r="AL856" s="2"/>
      <c r="AM856" s="2"/>
      <c r="AN856" s="2"/>
      <c r="AO856" s="2"/>
    </row>
    <row r="857" ht="15.75" customHeight="1">
      <c r="G857" s="2"/>
      <c r="AC857" s="2"/>
      <c r="AK857" s="2"/>
      <c r="AL857" s="2"/>
      <c r="AM857" s="2"/>
      <c r="AN857" s="2"/>
      <c r="AO857" s="2"/>
    </row>
    <row r="858" ht="15.75" customHeight="1">
      <c r="G858" s="2"/>
      <c r="AC858" s="2"/>
      <c r="AK858" s="2"/>
      <c r="AL858" s="2"/>
      <c r="AM858" s="2"/>
      <c r="AN858" s="2"/>
      <c r="AO858" s="2"/>
    </row>
    <row r="859" ht="15.75" customHeight="1">
      <c r="G859" s="2"/>
      <c r="AC859" s="2"/>
      <c r="AK859" s="2"/>
      <c r="AL859" s="2"/>
      <c r="AM859" s="2"/>
      <c r="AN859" s="2"/>
      <c r="AO859" s="2"/>
    </row>
    <row r="860" ht="15.75" customHeight="1">
      <c r="G860" s="2"/>
      <c r="AC860" s="2"/>
      <c r="AK860" s="2"/>
      <c r="AL860" s="2"/>
      <c r="AM860" s="2"/>
      <c r="AN860" s="2"/>
      <c r="AO860" s="2"/>
    </row>
    <row r="861" ht="15.75" customHeight="1">
      <c r="G861" s="2"/>
      <c r="AC861" s="2"/>
      <c r="AK861" s="2"/>
      <c r="AL861" s="2"/>
      <c r="AM861" s="2"/>
      <c r="AN861" s="2"/>
      <c r="AO861" s="2"/>
    </row>
    <row r="862" ht="15.75" customHeight="1">
      <c r="G862" s="2"/>
      <c r="AC862" s="2"/>
      <c r="AK862" s="2"/>
      <c r="AL862" s="2"/>
      <c r="AM862" s="2"/>
      <c r="AN862" s="2"/>
      <c r="AO862" s="2"/>
    </row>
    <row r="863" ht="15.75" customHeight="1">
      <c r="G863" s="2"/>
      <c r="AC863" s="2"/>
      <c r="AK863" s="2"/>
      <c r="AL863" s="2"/>
      <c r="AM863" s="2"/>
      <c r="AN863" s="2"/>
      <c r="AO863" s="2"/>
    </row>
    <row r="864" ht="15.75" customHeight="1">
      <c r="G864" s="2"/>
      <c r="AC864" s="2"/>
      <c r="AK864" s="2"/>
      <c r="AL864" s="2"/>
      <c r="AM864" s="2"/>
      <c r="AN864" s="2"/>
      <c r="AO864" s="2"/>
    </row>
    <row r="865" ht="15.75" customHeight="1">
      <c r="G865" s="2"/>
      <c r="AC865" s="2"/>
      <c r="AK865" s="2"/>
      <c r="AL865" s="2"/>
      <c r="AM865" s="2"/>
      <c r="AN865" s="2"/>
      <c r="AO865" s="2"/>
    </row>
    <row r="866" ht="15.75" customHeight="1">
      <c r="G866" s="2"/>
      <c r="AC866" s="2"/>
      <c r="AK866" s="2"/>
      <c r="AL866" s="2"/>
      <c r="AM866" s="2"/>
      <c r="AN866" s="2"/>
      <c r="AO866" s="2"/>
    </row>
    <row r="867" ht="15.75" customHeight="1">
      <c r="G867" s="2"/>
      <c r="AC867" s="2"/>
      <c r="AK867" s="2"/>
      <c r="AL867" s="2"/>
      <c r="AM867" s="2"/>
      <c r="AN867" s="2"/>
      <c r="AO867" s="2"/>
    </row>
    <row r="868" ht="15.75" customHeight="1">
      <c r="G868" s="2"/>
      <c r="AC868" s="2"/>
      <c r="AK868" s="2"/>
      <c r="AL868" s="2"/>
      <c r="AM868" s="2"/>
      <c r="AN868" s="2"/>
      <c r="AO868" s="2"/>
    </row>
    <row r="869" ht="15.75" customHeight="1">
      <c r="G869" s="2"/>
      <c r="AC869" s="2"/>
      <c r="AK869" s="2"/>
      <c r="AL869" s="2"/>
      <c r="AM869" s="2"/>
      <c r="AN869" s="2"/>
      <c r="AO869" s="2"/>
    </row>
    <row r="870" ht="15.75" customHeight="1">
      <c r="G870" s="2"/>
      <c r="AC870" s="2"/>
      <c r="AK870" s="2"/>
      <c r="AL870" s="2"/>
      <c r="AM870" s="2"/>
      <c r="AN870" s="2"/>
      <c r="AO870" s="2"/>
    </row>
    <row r="871" ht="15.75" customHeight="1">
      <c r="G871" s="2"/>
      <c r="AC871" s="2"/>
      <c r="AK871" s="2"/>
      <c r="AL871" s="2"/>
      <c r="AM871" s="2"/>
      <c r="AN871" s="2"/>
      <c r="AO871" s="2"/>
    </row>
    <row r="872" ht="15.75" customHeight="1">
      <c r="G872" s="2"/>
      <c r="AC872" s="2"/>
      <c r="AK872" s="2"/>
      <c r="AL872" s="2"/>
      <c r="AM872" s="2"/>
      <c r="AN872" s="2"/>
      <c r="AO872" s="2"/>
    </row>
    <row r="873" ht="15.75" customHeight="1">
      <c r="G873" s="2"/>
      <c r="AC873" s="2"/>
      <c r="AK873" s="2"/>
      <c r="AL873" s="2"/>
      <c r="AM873" s="2"/>
      <c r="AN873" s="2"/>
      <c r="AO873" s="2"/>
    </row>
    <row r="874" ht="15.75" customHeight="1">
      <c r="G874" s="2"/>
      <c r="AC874" s="2"/>
      <c r="AK874" s="2"/>
      <c r="AL874" s="2"/>
      <c r="AM874" s="2"/>
      <c r="AN874" s="2"/>
      <c r="AO874" s="2"/>
    </row>
    <row r="875" ht="15.75" customHeight="1">
      <c r="G875" s="2"/>
      <c r="AC875" s="2"/>
      <c r="AK875" s="2"/>
      <c r="AL875" s="2"/>
      <c r="AM875" s="2"/>
      <c r="AN875" s="2"/>
      <c r="AO875" s="2"/>
    </row>
    <row r="876" ht="15.75" customHeight="1">
      <c r="G876" s="2"/>
      <c r="AC876" s="2"/>
      <c r="AK876" s="2"/>
      <c r="AL876" s="2"/>
      <c r="AM876" s="2"/>
      <c r="AN876" s="2"/>
      <c r="AO876" s="2"/>
    </row>
    <row r="877" ht="15.75" customHeight="1">
      <c r="G877" s="2"/>
      <c r="AC877" s="2"/>
      <c r="AK877" s="2"/>
      <c r="AL877" s="2"/>
      <c r="AM877" s="2"/>
      <c r="AN877" s="2"/>
      <c r="AO877" s="2"/>
    </row>
    <row r="878" ht="15.75" customHeight="1">
      <c r="G878" s="2"/>
      <c r="AC878" s="2"/>
      <c r="AK878" s="2"/>
      <c r="AL878" s="2"/>
      <c r="AM878" s="2"/>
      <c r="AN878" s="2"/>
      <c r="AO878" s="2"/>
    </row>
    <row r="879" ht="15.75" customHeight="1">
      <c r="G879" s="2"/>
      <c r="AC879" s="2"/>
      <c r="AK879" s="2"/>
      <c r="AL879" s="2"/>
      <c r="AM879" s="2"/>
      <c r="AN879" s="2"/>
      <c r="AO879" s="2"/>
    </row>
    <row r="880" ht="15.75" customHeight="1">
      <c r="G880" s="2"/>
      <c r="AC880" s="2"/>
      <c r="AK880" s="2"/>
      <c r="AL880" s="2"/>
      <c r="AM880" s="2"/>
      <c r="AN880" s="2"/>
      <c r="AO880" s="2"/>
    </row>
    <row r="881" ht="15.75" customHeight="1">
      <c r="G881" s="2"/>
      <c r="AC881" s="2"/>
      <c r="AK881" s="2"/>
      <c r="AL881" s="2"/>
      <c r="AM881" s="2"/>
      <c r="AN881" s="2"/>
      <c r="AO881" s="2"/>
    </row>
    <row r="882" ht="15.75" customHeight="1">
      <c r="G882" s="2"/>
      <c r="AC882" s="2"/>
      <c r="AK882" s="2"/>
      <c r="AL882" s="2"/>
      <c r="AM882" s="2"/>
      <c r="AN882" s="2"/>
      <c r="AO882" s="2"/>
    </row>
    <row r="883" ht="15.75" customHeight="1">
      <c r="G883" s="2"/>
      <c r="AC883" s="2"/>
      <c r="AK883" s="2"/>
      <c r="AL883" s="2"/>
      <c r="AM883" s="2"/>
      <c r="AN883" s="2"/>
      <c r="AO883" s="2"/>
    </row>
    <row r="884" ht="15.75" customHeight="1">
      <c r="G884" s="2"/>
      <c r="AC884" s="2"/>
      <c r="AK884" s="2"/>
      <c r="AL884" s="2"/>
      <c r="AM884" s="2"/>
      <c r="AN884" s="2"/>
      <c r="AO884" s="2"/>
    </row>
    <row r="885" ht="15.75" customHeight="1">
      <c r="G885" s="2"/>
      <c r="AC885" s="2"/>
      <c r="AK885" s="2"/>
      <c r="AL885" s="2"/>
      <c r="AM885" s="2"/>
      <c r="AN885" s="2"/>
      <c r="AO885" s="2"/>
    </row>
    <row r="886" ht="15.75" customHeight="1">
      <c r="G886" s="2"/>
      <c r="AC886" s="2"/>
      <c r="AK886" s="2"/>
      <c r="AL886" s="2"/>
      <c r="AM886" s="2"/>
      <c r="AN886" s="2"/>
      <c r="AO886" s="2"/>
    </row>
    <row r="887" ht="15.75" customHeight="1">
      <c r="G887" s="2"/>
      <c r="AC887" s="2"/>
      <c r="AK887" s="2"/>
      <c r="AL887" s="2"/>
      <c r="AM887" s="2"/>
      <c r="AN887" s="2"/>
      <c r="AO887" s="2"/>
    </row>
    <row r="888" ht="15.75" customHeight="1">
      <c r="G888" s="2"/>
      <c r="AC888" s="2"/>
      <c r="AK888" s="2"/>
      <c r="AL888" s="2"/>
      <c r="AM888" s="2"/>
      <c r="AN888" s="2"/>
      <c r="AO888" s="2"/>
    </row>
    <row r="889" ht="15.75" customHeight="1">
      <c r="G889" s="2"/>
      <c r="AC889" s="2"/>
      <c r="AK889" s="2"/>
      <c r="AL889" s="2"/>
      <c r="AM889" s="2"/>
      <c r="AN889" s="2"/>
      <c r="AO889" s="2"/>
    </row>
    <row r="890" ht="15.75" customHeight="1">
      <c r="G890" s="2"/>
      <c r="AC890" s="2"/>
      <c r="AK890" s="2"/>
      <c r="AL890" s="2"/>
      <c r="AM890" s="2"/>
      <c r="AN890" s="2"/>
      <c r="AO890" s="2"/>
    </row>
    <row r="891" ht="15.75" customHeight="1">
      <c r="G891" s="2"/>
      <c r="AC891" s="2"/>
      <c r="AK891" s="2"/>
      <c r="AL891" s="2"/>
      <c r="AM891" s="2"/>
      <c r="AN891" s="2"/>
      <c r="AO891" s="2"/>
    </row>
    <row r="892" ht="15.75" customHeight="1">
      <c r="G892" s="2"/>
      <c r="AC892" s="2"/>
      <c r="AK892" s="2"/>
      <c r="AL892" s="2"/>
      <c r="AM892" s="2"/>
      <c r="AN892" s="2"/>
      <c r="AO892" s="2"/>
    </row>
    <row r="893" ht="15.75" customHeight="1">
      <c r="G893" s="2"/>
      <c r="AC893" s="2"/>
      <c r="AK893" s="2"/>
      <c r="AL893" s="2"/>
      <c r="AM893" s="2"/>
      <c r="AN893" s="2"/>
      <c r="AO893" s="2"/>
    </row>
    <row r="894" ht="15.75" customHeight="1">
      <c r="G894" s="2"/>
      <c r="AC894" s="2"/>
      <c r="AK894" s="2"/>
      <c r="AL894" s="2"/>
      <c r="AM894" s="2"/>
      <c r="AN894" s="2"/>
      <c r="AO894" s="2"/>
    </row>
    <row r="895" ht="15.75" customHeight="1">
      <c r="G895" s="2"/>
      <c r="AC895" s="2"/>
      <c r="AK895" s="2"/>
      <c r="AL895" s="2"/>
      <c r="AM895" s="2"/>
      <c r="AN895" s="2"/>
      <c r="AO895" s="2"/>
    </row>
    <row r="896" ht="15.75" customHeight="1">
      <c r="G896" s="2"/>
      <c r="AC896" s="2"/>
      <c r="AK896" s="2"/>
      <c r="AL896" s="2"/>
      <c r="AM896" s="2"/>
      <c r="AN896" s="2"/>
      <c r="AO896" s="2"/>
    </row>
    <row r="897" ht="15.75" customHeight="1">
      <c r="G897" s="2"/>
      <c r="AC897" s="2"/>
      <c r="AK897" s="2"/>
      <c r="AL897" s="2"/>
      <c r="AM897" s="2"/>
      <c r="AN897" s="2"/>
      <c r="AO897" s="2"/>
    </row>
    <row r="898" ht="15.75" customHeight="1">
      <c r="G898" s="2"/>
      <c r="AC898" s="2"/>
      <c r="AK898" s="2"/>
      <c r="AL898" s="2"/>
      <c r="AM898" s="2"/>
      <c r="AN898" s="2"/>
      <c r="AO898" s="2"/>
    </row>
    <row r="899" ht="15.75" customHeight="1">
      <c r="G899" s="2"/>
      <c r="AC899" s="2"/>
      <c r="AK899" s="2"/>
      <c r="AL899" s="2"/>
      <c r="AM899" s="2"/>
      <c r="AN899" s="2"/>
      <c r="AO899" s="2"/>
    </row>
    <row r="900" ht="15.75" customHeight="1">
      <c r="G900" s="2"/>
      <c r="AC900" s="2"/>
      <c r="AK900" s="2"/>
      <c r="AL900" s="2"/>
      <c r="AM900" s="2"/>
      <c r="AN900" s="2"/>
      <c r="AO900" s="2"/>
    </row>
    <row r="901" ht="15.75" customHeight="1">
      <c r="G901" s="2"/>
      <c r="AC901" s="2"/>
      <c r="AK901" s="2"/>
      <c r="AL901" s="2"/>
      <c r="AM901" s="2"/>
      <c r="AN901" s="2"/>
      <c r="AO901" s="2"/>
    </row>
    <row r="902" ht="15.75" customHeight="1">
      <c r="G902" s="2"/>
      <c r="AC902" s="2"/>
      <c r="AK902" s="2"/>
      <c r="AL902" s="2"/>
      <c r="AM902" s="2"/>
      <c r="AN902" s="2"/>
      <c r="AO902" s="2"/>
    </row>
    <row r="903" ht="15.75" customHeight="1">
      <c r="G903" s="2"/>
      <c r="AC903" s="2"/>
      <c r="AK903" s="2"/>
      <c r="AL903" s="2"/>
      <c r="AM903" s="2"/>
      <c r="AN903" s="2"/>
      <c r="AO903" s="2"/>
    </row>
    <row r="904" ht="15.75" customHeight="1">
      <c r="G904" s="2"/>
      <c r="AC904" s="2"/>
      <c r="AK904" s="2"/>
      <c r="AL904" s="2"/>
      <c r="AM904" s="2"/>
      <c r="AN904" s="2"/>
      <c r="AO904" s="2"/>
    </row>
    <row r="905" ht="15.75" customHeight="1">
      <c r="G905" s="2"/>
      <c r="AC905" s="2"/>
      <c r="AK905" s="2"/>
      <c r="AL905" s="2"/>
      <c r="AM905" s="2"/>
      <c r="AN905" s="2"/>
      <c r="AO905" s="2"/>
    </row>
    <row r="906" ht="15.75" customHeight="1">
      <c r="G906" s="2"/>
      <c r="AC906" s="2"/>
      <c r="AK906" s="2"/>
      <c r="AL906" s="2"/>
      <c r="AM906" s="2"/>
      <c r="AN906" s="2"/>
      <c r="AO906" s="2"/>
    </row>
    <row r="907" ht="15.75" customHeight="1">
      <c r="G907" s="2"/>
      <c r="AC907" s="2"/>
      <c r="AK907" s="2"/>
      <c r="AL907" s="2"/>
      <c r="AM907" s="2"/>
      <c r="AN907" s="2"/>
      <c r="AO907" s="2"/>
    </row>
    <row r="908" ht="15.75" customHeight="1">
      <c r="G908" s="2"/>
      <c r="AC908" s="2"/>
      <c r="AK908" s="2"/>
      <c r="AL908" s="2"/>
      <c r="AM908" s="2"/>
      <c r="AN908" s="2"/>
      <c r="AO908" s="2"/>
    </row>
    <row r="909" ht="15.75" customHeight="1">
      <c r="G909" s="2"/>
      <c r="AC909" s="2"/>
      <c r="AK909" s="2"/>
      <c r="AL909" s="2"/>
      <c r="AM909" s="2"/>
      <c r="AN909" s="2"/>
      <c r="AO909" s="2"/>
    </row>
    <row r="910" ht="15.75" customHeight="1">
      <c r="G910" s="2"/>
      <c r="AC910" s="2"/>
      <c r="AK910" s="2"/>
      <c r="AL910" s="2"/>
      <c r="AM910" s="2"/>
      <c r="AN910" s="2"/>
      <c r="AO910" s="2"/>
    </row>
    <row r="911" ht="15.75" customHeight="1">
      <c r="G911" s="2"/>
      <c r="AC911" s="2"/>
      <c r="AK911" s="2"/>
      <c r="AL911" s="2"/>
      <c r="AM911" s="2"/>
      <c r="AN911" s="2"/>
      <c r="AO911" s="2"/>
    </row>
    <row r="912" ht="15.75" customHeight="1">
      <c r="G912" s="2"/>
      <c r="AC912" s="2"/>
      <c r="AK912" s="2"/>
      <c r="AL912" s="2"/>
      <c r="AM912" s="2"/>
      <c r="AN912" s="2"/>
      <c r="AO912" s="2"/>
    </row>
    <row r="913" ht="15.75" customHeight="1">
      <c r="G913" s="2"/>
      <c r="AC913" s="2"/>
      <c r="AK913" s="2"/>
      <c r="AL913" s="2"/>
      <c r="AM913" s="2"/>
      <c r="AN913" s="2"/>
      <c r="AO913" s="2"/>
    </row>
    <row r="914" ht="15.75" customHeight="1">
      <c r="G914" s="2"/>
      <c r="AC914" s="2"/>
      <c r="AK914" s="2"/>
      <c r="AL914" s="2"/>
      <c r="AM914" s="2"/>
      <c r="AN914" s="2"/>
      <c r="AO914" s="2"/>
    </row>
    <row r="915" ht="15.75" customHeight="1">
      <c r="G915" s="2"/>
      <c r="AC915" s="2"/>
      <c r="AK915" s="2"/>
      <c r="AL915" s="2"/>
      <c r="AM915" s="2"/>
      <c r="AN915" s="2"/>
      <c r="AO915" s="2"/>
    </row>
    <row r="916" ht="15.75" customHeight="1">
      <c r="G916" s="2"/>
      <c r="AC916" s="2"/>
      <c r="AK916" s="2"/>
      <c r="AL916" s="2"/>
      <c r="AM916" s="2"/>
      <c r="AN916" s="2"/>
      <c r="AO916" s="2"/>
    </row>
    <row r="917" ht="15.75" customHeight="1">
      <c r="G917" s="2"/>
      <c r="AC917" s="2"/>
      <c r="AK917" s="2"/>
      <c r="AL917" s="2"/>
      <c r="AM917" s="2"/>
      <c r="AN917" s="2"/>
      <c r="AO917" s="2"/>
    </row>
    <row r="918" ht="15.75" customHeight="1">
      <c r="G918" s="2"/>
      <c r="AC918" s="2"/>
      <c r="AK918" s="2"/>
      <c r="AL918" s="2"/>
      <c r="AM918" s="2"/>
      <c r="AN918" s="2"/>
      <c r="AO918" s="2"/>
    </row>
    <row r="919" ht="15.75" customHeight="1">
      <c r="G919" s="2"/>
      <c r="AC919" s="2"/>
      <c r="AK919" s="2"/>
      <c r="AL919" s="2"/>
      <c r="AM919" s="2"/>
      <c r="AN919" s="2"/>
      <c r="AO919" s="2"/>
    </row>
    <row r="920" ht="15.75" customHeight="1">
      <c r="G920" s="2"/>
      <c r="AC920" s="2"/>
      <c r="AK920" s="2"/>
      <c r="AL920" s="2"/>
      <c r="AM920" s="2"/>
      <c r="AN920" s="2"/>
      <c r="AO920" s="2"/>
    </row>
    <row r="921" ht="15.75" customHeight="1">
      <c r="G921" s="2"/>
      <c r="AC921" s="2"/>
      <c r="AK921" s="2"/>
      <c r="AL921" s="2"/>
      <c r="AM921" s="2"/>
      <c r="AN921" s="2"/>
      <c r="AO921" s="2"/>
    </row>
    <row r="922" ht="15.75" customHeight="1">
      <c r="G922" s="2"/>
      <c r="AC922" s="2"/>
      <c r="AK922" s="2"/>
      <c r="AL922" s="2"/>
      <c r="AM922" s="2"/>
      <c r="AN922" s="2"/>
      <c r="AO922" s="2"/>
    </row>
    <row r="923" ht="15.75" customHeight="1">
      <c r="G923" s="2"/>
      <c r="AC923" s="2"/>
      <c r="AK923" s="2"/>
      <c r="AL923" s="2"/>
      <c r="AM923" s="2"/>
      <c r="AN923" s="2"/>
      <c r="AO923" s="2"/>
    </row>
    <row r="924" ht="15.75" customHeight="1">
      <c r="G924" s="2"/>
      <c r="AC924" s="2"/>
      <c r="AK924" s="2"/>
      <c r="AL924" s="2"/>
      <c r="AM924" s="2"/>
      <c r="AN924" s="2"/>
      <c r="AO924" s="2"/>
    </row>
    <row r="925" ht="15.75" customHeight="1">
      <c r="G925" s="2"/>
      <c r="AC925" s="2"/>
      <c r="AK925" s="2"/>
      <c r="AL925" s="2"/>
      <c r="AM925" s="2"/>
      <c r="AN925" s="2"/>
      <c r="AO925" s="2"/>
    </row>
    <row r="926" ht="15.75" customHeight="1">
      <c r="G926" s="2"/>
      <c r="AC926" s="2"/>
      <c r="AK926" s="2"/>
      <c r="AL926" s="2"/>
      <c r="AM926" s="2"/>
      <c r="AN926" s="2"/>
      <c r="AO926" s="2"/>
    </row>
    <row r="927" ht="15.75" customHeight="1">
      <c r="G927" s="2"/>
      <c r="AC927" s="2"/>
      <c r="AK927" s="2"/>
      <c r="AL927" s="2"/>
      <c r="AM927" s="2"/>
      <c r="AN927" s="2"/>
      <c r="AO927" s="2"/>
    </row>
    <row r="928" ht="15.75" customHeight="1">
      <c r="G928" s="2"/>
      <c r="AC928" s="2"/>
      <c r="AK928" s="2"/>
      <c r="AL928" s="2"/>
      <c r="AM928" s="2"/>
      <c r="AN928" s="2"/>
      <c r="AO928" s="2"/>
    </row>
    <row r="929" ht="15.75" customHeight="1">
      <c r="G929" s="2"/>
      <c r="AC929" s="2"/>
      <c r="AK929" s="2"/>
      <c r="AL929" s="2"/>
      <c r="AM929" s="2"/>
      <c r="AN929" s="2"/>
      <c r="AO929" s="2"/>
    </row>
    <row r="930" ht="15.75" customHeight="1">
      <c r="G930" s="2"/>
      <c r="AC930" s="2"/>
      <c r="AK930" s="2"/>
      <c r="AL930" s="2"/>
      <c r="AM930" s="2"/>
      <c r="AN930" s="2"/>
      <c r="AO930" s="2"/>
    </row>
    <row r="931" ht="15.75" customHeight="1">
      <c r="G931" s="2"/>
      <c r="AC931" s="2"/>
      <c r="AK931" s="2"/>
      <c r="AL931" s="2"/>
      <c r="AM931" s="2"/>
      <c r="AN931" s="2"/>
      <c r="AO931" s="2"/>
    </row>
    <row r="932" ht="15.75" customHeight="1">
      <c r="G932" s="2"/>
      <c r="AC932" s="2"/>
      <c r="AK932" s="2"/>
      <c r="AL932" s="2"/>
      <c r="AM932" s="2"/>
      <c r="AN932" s="2"/>
      <c r="AO932" s="2"/>
    </row>
    <row r="933" ht="15.75" customHeight="1">
      <c r="G933" s="2"/>
      <c r="AC933" s="2"/>
      <c r="AK933" s="2"/>
      <c r="AL933" s="2"/>
      <c r="AM933" s="2"/>
      <c r="AN933" s="2"/>
      <c r="AO933" s="2"/>
    </row>
    <row r="934" ht="15.75" customHeight="1">
      <c r="G934" s="2"/>
      <c r="AC934" s="2"/>
      <c r="AK934" s="2"/>
      <c r="AL934" s="2"/>
      <c r="AM934" s="2"/>
      <c r="AN934" s="2"/>
      <c r="AO934" s="2"/>
    </row>
    <row r="935" ht="15.75" customHeight="1">
      <c r="G935" s="2"/>
      <c r="AC935" s="2"/>
      <c r="AK935" s="2"/>
      <c r="AL935" s="2"/>
      <c r="AM935" s="2"/>
      <c r="AN935" s="2"/>
      <c r="AO935" s="2"/>
    </row>
    <row r="936" ht="15.75" customHeight="1">
      <c r="G936" s="2"/>
      <c r="AC936" s="2"/>
      <c r="AK936" s="2"/>
      <c r="AL936" s="2"/>
      <c r="AM936" s="2"/>
      <c r="AN936" s="2"/>
      <c r="AO936" s="2"/>
    </row>
    <row r="937" ht="15.75" customHeight="1">
      <c r="G937" s="2"/>
      <c r="AC937" s="2"/>
      <c r="AK937" s="2"/>
      <c r="AL937" s="2"/>
      <c r="AM937" s="2"/>
      <c r="AN937" s="2"/>
      <c r="AO937" s="2"/>
    </row>
    <row r="938" ht="15.75" customHeight="1">
      <c r="G938" s="2"/>
      <c r="AC938" s="2"/>
      <c r="AK938" s="2"/>
      <c r="AL938" s="2"/>
      <c r="AM938" s="2"/>
      <c r="AN938" s="2"/>
      <c r="AO938" s="2"/>
    </row>
    <row r="939" ht="15.75" customHeight="1">
      <c r="G939" s="2"/>
      <c r="AC939" s="2"/>
      <c r="AK939" s="2"/>
      <c r="AL939" s="2"/>
      <c r="AM939" s="2"/>
      <c r="AN939" s="2"/>
      <c r="AO939" s="2"/>
    </row>
    <row r="940" ht="15.75" customHeight="1">
      <c r="G940" s="2"/>
      <c r="AC940" s="2"/>
      <c r="AK940" s="2"/>
      <c r="AL940" s="2"/>
      <c r="AM940" s="2"/>
      <c r="AN940" s="2"/>
      <c r="AO940" s="2"/>
    </row>
    <row r="941" ht="15.75" customHeight="1">
      <c r="G941" s="2"/>
      <c r="AC941" s="2"/>
      <c r="AK941" s="2"/>
      <c r="AL941" s="2"/>
      <c r="AM941" s="2"/>
      <c r="AN941" s="2"/>
      <c r="AO941" s="2"/>
    </row>
    <row r="942" ht="15.75" customHeight="1">
      <c r="G942" s="2"/>
      <c r="AC942" s="2"/>
      <c r="AK942" s="2"/>
      <c r="AL942" s="2"/>
      <c r="AM942" s="2"/>
      <c r="AN942" s="2"/>
      <c r="AO942" s="2"/>
    </row>
    <row r="943" ht="15.75" customHeight="1">
      <c r="G943" s="2"/>
      <c r="AC943" s="2"/>
      <c r="AK943" s="2"/>
      <c r="AL943" s="2"/>
      <c r="AM943" s="2"/>
      <c r="AN943" s="2"/>
      <c r="AO943" s="2"/>
    </row>
    <row r="944" ht="15.75" customHeight="1">
      <c r="G944" s="2"/>
      <c r="AC944" s="2"/>
      <c r="AK944" s="2"/>
      <c r="AL944" s="2"/>
      <c r="AM944" s="2"/>
      <c r="AN944" s="2"/>
      <c r="AO944" s="2"/>
    </row>
    <row r="945" ht="15.75" customHeight="1">
      <c r="G945" s="2"/>
      <c r="AC945" s="2"/>
      <c r="AK945" s="2"/>
      <c r="AL945" s="2"/>
      <c r="AM945" s="2"/>
      <c r="AN945" s="2"/>
      <c r="AO945" s="2"/>
    </row>
    <row r="946" ht="15.75" customHeight="1">
      <c r="G946" s="2"/>
      <c r="AC946" s="2"/>
      <c r="AK946" s="2"/>
      <c r="AL946" s="2"/>
      <c r="AM946" s="2"/>
      <c r="AN946" s="2"/>
      <c r="AO946" s="2"/>
    </row>
    <row r="947" ht="15.75" customHeight="1">
      <c r="G947" s="2"/>
      <c r="AC947" s="2"/>
      <c r="AK947" s="2"/>
      <c r="AL947" s="2"/>
      <c r="AM947" s="2"/>
      <c r="AN947" s="2"/>
      <c r="AO947" s="2"/>
    </row>
    <row r="948" ht="15.75" customHeight="1">
      <c r="G948" s="2"/>
      <c r="AC948" s="2"/>
      <c r="AK948" s="2"/>
      <c r="AL948" s="2"/>
      <c r="AM948" s="2"/>
      <c r="AN948" s="2"/>
      <c r="AO948" s="2"/>
    </row>
    <row r="949" ht="15.75" customHeight="1">
      <c r="G949" s="2"/>
      <c r="AC949" s="2"/>
      <c r="AK949" s="2"/>
      <c r="AL949" s="2"/>
      <c r="AM949" s="2"/>
      <c r="AN949" s="2"/>
      <c r="AO949" s="2"/>
    </row>
    <row r="950" ht="15.75" customHeight="1">
      <c r="G950" s="2"/>
      <c r="AC950" s="2"/>
      <c r="AK950" s="2"/>
      <c r="AL950" s="2"/>
      <c r="AM950" s="2"/>
      <c r="AN950" s="2"/>
      <c r="AO950" s="2"/>
    </row>
    <row r="951" ht="15.75" customHeight="1">
      <c r="G951" s="2"/>
      <c r="AC951" s="2"/>
      <c r="AK951" s="2"/>
      <c r="AL951" s="2"/>
      <c r="AM951" s="2"/>
      <c r="AN951" s="2"/>
      <c r="AO951" s="2"/>
    </row>
    <row r="952" ht="15.75" customHeight="1">
      <c r="G952" s="2"/>
      <c r="AC952" s="2"/>
      <c r="AK952" s="2"/>
      <c r="AL952" s="2"/>
      <c r="AM952" s="2"/>
      <c r="AN952" s="2"/>
      <c r="AO952" s="2"/>
    </row>
    <row r="953" ht="15.75" customHeight="1">
      <c r="G953" s="2"/>
      <c r="AC953" s="2"/>
      <c r="AK953" s="2"/>
      <c r="AL953" s="2"/>
      <c r="AM953" s="2"/>
      <c r="AN953" s="2"/>
      <c r="AO953" s="2"/>
    </row>
    <row r="954" ht="15.75" customHeight="1">
      <c r="G954" s="2"/>
      <c r="AC954" s="2"/>
      <c r="AK954" s="2"/>
      <c r="AL954" s="2"/>
      <c r="AM954" s="2"/>
      <c r="AN954" s="2"/>
      <c r="AO954" s="2"/>
    </row>
    <row r="955" ht="15.75" customHeight="1">
      <c r="G955" s="2"/>
      <c r="AC955" s="2"/>
      <c r="AK955" s="2"/>
      <c r="AL955" s="2"/>
      <c r="AM955" s="2"/>
      <c r="AN955" s="2"/>
      <c r="AO955" s="2"/>
    </row>
    <row r="956" ht="15.75" customHeight="1">
      <c r="G956" s="2"/>
      <c r="AC956" s="2"/>
      <c r="AK956" s="2"/>
      <c r="AL956" s="2"/>
      <c r="AM956" s="2"/>
      <c r="AN956" s="2"/>
      <c r="AO956" s="2"/>
    </row>
    <row r="957" ht="15.75" customHeight="1">
      <c r="G957" s="2"/>
      <c r="AC957" s="2"/>
      <c r="AK957" s="2"/>
      <c r="AL957" s="2"/>
      <c r="AM957" s="2"/>
      <c r="AN957" s="2"/>
      <c r="AO957" s="2"/>
    </row>
    <row r="958" ht="15.75" customHeight="1">
      <c r="G958" s="2"/>
      <c r="AC958" s="2"/>
      <c r="AK958" s="2"/>
      <c r="AL958" s="2"/>
      <c r="AM958" s="2"/>
      <c r="AN958" s="2"/>
      <c r="AO958" s="2"/>
    </row>
    <row r="959" ht="15.75" customHeight="1">
      <c r="G959" s="2"/>
      <c r="AC959" s="2"/>
      <c r="AK959" s="2"/>
      <c r="AL959" s="2"/>
      <c r="AM959" s="2"/>
      <c r="AN959" s="2"/>
      <c r="AO959" s="2"/>
    </row>
    <row r="960" ht="15.75" customHeight="1">
      <c r="G960" s="2"/>
      <c r="AC960" s="2"/>
      <c r="AK960" s="2"/>
      <c r="AL960" s="2"/>
      <c r="AM960" s="2"/>
      <c r="AN960" s="2"/>
      <c r="AO960" s="2"/>
    </row>
    <row r="961" ht="15.75" customHeight="1">
      <c r="G961" s="2"/>
      <c r="AC961" s="2"/>
      <c r="AK961" s="2"/>
      <c r="AL961" s="2"/>
      <c r="AM961" s="2"/>
      <c r="AN961" s="2"/>
      <c r="AO961" s="2"/>
    </row>
    <row r="962" ht="15.75" customHeight="1">
      <c r="G962" s="2"/>
      <c r="AC962" s="2"/>
      <c r="AK962" s="2"/>
      <c r="AL962" s="2"/>
      <c r="AM962" s="2"/>
      <c r="AN962" s="2"/>
      <c r="AO962" s="2"/>
    </row>
    <row r="963" ht="15.75" customHeight="1">
      <c r="G963" s="2"/>
      <c r="AC963" s="2"/>
      <c r="AK963" s="2"/>
      <c r="AL963" s="2"/>
      <c r="AM963" s="2"/>
      <c r="AN963" s="2"/>
      <c r="AO963" s="2"/>
    </row>
    <row r="964" ht="15.75" customHeight="1">
      <c r="G964" s="2"/>
      <c r="AC964" s="2"/>
      <c r="AK964" s="2"/>
      <c r="AL964" s="2"/>
      <c r="AM964" s="2"/>
      <c r="AN964" s="2"/>
      <c r="AO964" s="2"/>
    </row>
    <row r="965" ht="15.75" customHeight="1">
      <c r="G965" s="2"/>
      <c r="AC965" s="2"/>
      <c r="AK965" s="2"/>
      <c r="AL965" s="2"/>
      <c r="AM965" s="2"/>
      <c r="AN965" s="2"/>
      <c r="AO965" s="2"/>
    </row>
    <row r="966" ht="15.75" customHeight="1">
      <c r="G966" s="2"/>
      <c r="AC966" s="2"/>
      <c r="AK966" s="2"/>
      <c r="AL966" s="2"/>
      <c r="AM966" s="2"/>
      <c r="AN966" s="2"/>
      <c r="AO966" s="2"/>
    </row>
    <row r="967" ht="15.75" customHeight="1">
      <c r="G967" s="2"/>
      <c r="AC967" s="2"/>
      <c r="AK967" s="2"/>
      <c r="AL967" s="2"/>
      <c r="AM967" s="2"/>
      <c r="AN967" s="2"/>
      <c r="AO967" s="2"/>
    </row>
    <row r="968" ht="15.75" customHeight="1">
      <c r="G968" s="2"/>
      <c r="AC968" s="2"/>
      <c r="AK968" s="2"/>
      <c r="AL968" s="2"/>
      <c r="AM968" s="2"/>
      <c r="AN968" s="2"/>
      <c r="AO968" s="2"/>
    </row>
    <row r="969" ht="15.75" customHeight="1">
      <c r="G969" s="2"/>
      <c r="AC969" s="2"/>
      <c r="AK969" s="2"/>
      <c r="AL969" s="2"/>
      <c r="AM969" s="2"/>
      <c r="AN969" s="2"/>
      <c r="AO969" s="2"/>
    </row>
    <row r="970" ht="15.75" customHeight="1">
      <c r="G970" s="2"/>
      <c r="AC970" s="2"/>
      <c r="AK970" s="2"/>
      <c r="AL970" s="2"/>
      <c r="AM970" s="2"/>
      <c r="AN970" s="2"/>
      <c r="AO970" s="2"/>
    </row>
    <row r="971" ht="15.75" customHeight="1">
      <c r="G971" s="2"/>
      <c r="AC971" s="2"/>
      <c r="AK971" s="2"/>
      <c r="AL971" s="2"/>
      <c r="AM971" s="2"/>
      <c r="AN971" s="2"/>
      <c r="AO971" s="2"/>
    </row>
    <row r="972" ht="15.75" customHeight="1">
      <c r="G972" s="2"/>
      <c r="AC972" s="2"/>
      <c r="AK972" s="2"/>
      <c r="AL972" s="2"/>
      <c r="AM972" s="2"/>
      <c r="AN972" s="2"/>
      <c r="AO972" s="2"/>
    </row>
    <row r="973" ht="15.75" customHeight="1">
      <c r="G973" s="2"/>
      <c r="AC973" s="2"/>
      <c r="AK973" s="2"/>
      <c r="AL973" s="2"/>
      <c r="AM973" s="2"/>
      <c r="AN973" s="2"/>
      <c r="AO973" s="2"/>
    </row>
    <row r="974" ht="15.75" customHeight="1">
      <c r="G974" s="2"/>
      <c r="AC974" s="2"/>
      <c r="AK974" s="2"/>
      <c r="AL974" s="2"/>
      <c r="AM974" s="2"/>
      <c r="AN974" s="2"/>
      <c r="AO974" s="2"/>
    </row>
    <row r="975" ht="15.75" customHeight="1">
      <c r="G975" s="2"/>
      <c r="AC975" s="2"/>
      <c r="AK975" s="2"/>
      <c r="AL975" s="2"/>
      <c r="AM975" s="2"/>
      <c r="AN975" s="2"/>
      <c r="AO975" s="2"/>
    </row>
    <row r="976" ht="15.75" customHeight="1">
      <c r="G976" s="2"/>
      <c r="AC976" s="2"/>
      <c r="AK976" s="2"/>
      <c r="AL976" s="2"/>
      <c r="AM976" s="2"/>
      <c r="AN976" s="2"/>
      <c r="AO976" s="2"/>
    </row>
    <row r="977" ht="15.75" customHeight="1">
      <c r="G977" s="2"/>
      <c r="AC977" s="2"/>
      <c r="AK977" s="2"/>
      <c r="AL977" s="2"/>
      <c r="AM977" s="2"/>
      <c r="AN977" s="2"/>
      <c r="AO977" s="2"/>
    </row>
    <row r="978" ht="15.75" customHeight="1">
      <c r="G978" s="2"/>
      <c r="AC978" s="2"/>
      <c r="AK978" s="2"/>
      <c r="AL978" s="2"/>
      <c r="AM978" s="2"/>
      <c r="AN978" s="2"/>
      <c r="AO978" s="2"/>
    </row>
    <row r="979" ht="15.75" customHeight="1">
      <c r="G979" s="2"/>
      <c r="AC979" s="2"/>
      <c r="AK979" s="2"/>
      <c r="AL979" s="2"/>
      <c r="AM979" s="2"/>
      <c r="AN979" s="2"/>
      <c r="AO979" s="2"/>
    </row>
    <row r="980" ht="15.75" customHeight="1">
      <c r="G980" s="2"/>
      <c r="AC980" s="2"/>
      <c r="AK980" s="2"/>
      <c r="AL980" s="2"/>
      <c r="AM980" s="2"/>
      <c r="AN980" s="2"/>
      <c r="AO980" s="2"/>
    </row>
    <row r="981" ht="15.75" customHeight="1">
      <c r="G981" s="2"/>
      <c r="AC981" s="2"/>
      <c r="AK981" s="2"/>
      <c r="AL981" s="2"/>
      <c r="AM981" s="2"/>
      <c r="AN981" s="2"/>
      <c r="AO981" s="2"/>
    </row>
    <row r="982" ht="15.75" customHeight="1">
      <c r="G982" s="2"/>
      <c r="AC982" s="2"/>
      <c r="AK982" s="2"/>
      <c r="AL982" s="2"/>
      <c r="AM982" s="2"/>
      <c r="AN982" s="2"/>
      <c r="AO982" s="2"/>
    </row>
    <row r="983" ht="15.75" customHeight="1">
      <c r="G983" s="2"/>
      <c r="AC983" s="2"/>
      <c r="AK983" s="2"/>
      <c r="AL983" s="2"/>
      <c r="AM983" s="2"/>
      <c r="AN983" s="2"/>
      <c r="AO983" s="2"/>
    </row>
    <row r="984" ht="15.75" customHeight="1">
      <c r="G984" s="2"/>
      <c r="AC984" s="2"/>
      <c r="AK984" s="2"/>
      <c r="AL984" s="2"/>
      <c r="AM984" s="2"/>
      <c r="AN984" s="2"/>
      <c r="AO984" s="2"/>
    </row>
    <row r="985" ht="15.75" customHeight="1">
      <c r="G985" s="2"/>
      <c r="AC985" s="2"/>
      <c r="AK985" s="2"/>
      <c r="AL985" s="2"/>
      <c r="AM985" s="2"/>
      <c r="AN985" s="2"/>
      <c r="AO985" s="2"/>
    </row>
    <row r="986" ht="15.75" customHeight="1">
      <c r="G986" s="2"/>
      <c r="AC986" s="2"/>
      <c r="AK986" s="2"/>
      <c r="AL986" s="2"/>
      <c r="AM986" s="2"/>
      <c r="AN986" s="2"/>
      <c r="AO986" s="2"/>
    </row>
    <row r="987" ht="15.75" customHeight="1">
      <c r="G987" s="2"/>
      <c r="AC987" s="2"/>
      <c r="AK987" s="2"/>
      <c r="AL987" s="2"/>
      <c r="AM987" s="2"/>
      <c r="AN987" s="2"/>
      <c r="AO987" s="2"/>
    </row>
    <row r="988" ht="15.75" customHeight="1">
      <c r="G988" s="2"/>
      <c r="AC988" s="2"/>
      <c r="AK988" s="2"/>
      <c r="AL988" s="2"/>
      <c r="AM988" s="2"/>
      <c r="AN988" s="2"/>
      <c r="AO988" s="2"/>
    </row>
    <row r="989" ht="15.75" customHeight="1">
      <c r="G989" s="2"/>
      <c r="AC989" s="2"/>
      <c r="AK989" s="2"/>
      <c r="AL989" s="2"/>
      <c r="AM989" s="2"/>
      <c r="AN989" s="2"/>
      <c r="AO989" s="2"/>
    </row>
    <row r="990" ht="15.75" customHeight="1">
      <c r="G990" s="2"/>
      <c r="AC990" s="2"/>
      <c r="AK990" s="2"/>
      <c r="AL990" s="2"/>
      <c r="AM990" s="2"/>
      <c r="AN990" s="2"/>
      <c r="AO990" s="2"/>
    </row>
    <row r="991" ht="15.75" customHeight="1">
      <c r="G991" s="2"/>
      <c r="AC991" s="2"/>
      <c r="AK991" s="2"/>
      <c r="AL991" s="2"/>
      <c r="AM991" s="2"/>
      <c r="AN991" s="2"/>
      <c r="AO991" s="2"/>
    </row>
    <row r="992" ht="15.75" customHeight="1">
      <c r="G992" s="2"/>
      <c r="AC992" s="2"/>
      <c r="AK992" s="2"/>
      <c r="AL992" s="2"/>
      <c r="AM992" s="2"/>
      <c r="AN992" s="2"/>
      <c r="AO992" s="2"/>
    </row>
    <row r="993" ht="15.75" customHeight="1">
      <c r="G993" s="2"/>
      <c r="AC993" s="2"/>
      <c r="AK993" s="2"/>
      <c r="AL993" s="2"/>
      <c r="AM993" s="2"/>
      <c r="AN993" s="2"/>
      <c r="AO993" s="2"/>
    </row>
    <row r="994" ht="15.75" customHeight="1">
      <c r="G994" s="2"/>
      <c r="AC994" s="2"/>
      <c r="AK994" s="2"/>
      <c r="AL994" s="2"/>
      <c r="AM994" s="2"/>
      <c r="AN994" s="2"/>
      <c r="AO994" s="2"/>
    </row>
    <row r="995" ht="15.75" customHeight="1">
      <c r="G995" s="2"/>
      <c r="AC995" s="2"/>
      <c r="AK995" s="2"/>
      <c r="AL995" s="2"/>
      <c r="AM995" s="2"/>
      <c r="AN995" s="2"/>
      <c r="AO995" s="2"/>
    </row>
    <row r="996" ht="15.75" customHeight="1">
      <c r="G996" s="2"/>
      <c r="AC996" s="2"/>
      <c r="AK996" s="2"/>
      <c r="AL996" s="2"/>
      <c r="AM996" s="2"/>
      <c r="AN996" s="2"/>
      <c r="AO996" s="2"/>
    </row>
    <row r="997" ht="15.75" customHeight="1">
      <c r="G997" s="2"/>
      <c r="AC997" s="2"/>
      <c r="AK997" s="2"/>
      <c r="AL997" s="2"/>
      <c r="AM997" s="2"/>
      <c r="AN997" s="2"/>
      <c r="AO997" s="2"/>
    </row>
    <row r="998" ht="15.75" customHeight="1">
      <c r="G998" s="2"/>
      <c r="AC998" s="2"/>
      <c r="AK998" s="2"/>
      <c r="AL998" s="2"/>
      <c r="AM998" s="2"/>
      <c r="AN998" s="2"/>
      <c r="AO998" s="2"/>
    </row>
    <row r="999" ht="15.75" customHeight="1">
      <c r="G999" s="2"/>
      <c r="AC999" s="2"/>
      <c r="AK999" s="2"/>
      <c r="AL999" s="2"/>
      <c r="AM999" s="2"/>
      <c r="AN999" s="2"/>
      <c r="AO999" s="2"/>
    </row>
    <row r="1000" ht="15.75" customHeight="1">
      <c r="G1000" s="2"/>
      <c r="AC1000" s="2"/>
      <c r="AK1000" s="2"/>
      <c r="AL1000" s="2"/>
      <c r="AM1000" s="2"/>
      <c r="AN1000" s="2"/>
      <c r="AO1000" s="2"/>
    </row>
  </sheetData>
  <mergeCells count="6">
    <mergeCell ref="A1:E1"/>
    <mergeCell ref="F1:I1"/>
    <mergeCell ref="K1:N1"/>
    <mergeCell ref="Q1:T1"/>
    <mergeCell ref="A44:D44"/>
    <mergeCell ref="B112:E112"/>
  </mergeCells>
  <printOptions/>
  <pageMargins bottom="0.75" footer="0.0" header="0.0" left="0.7" right="0.7" top="0.75"/>
  <pageSetup orientation="portrait"/>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0.0"/>
    <col customWidth="1" min="2" max="2" width="10.63"/>
    <col customWidth="1" min="3" max="3" width="12.25"/>
    <col customWidth="1" min="4" max="5" width="10.0"/>
    <col customWidth="1" min="6" max="6" width="10.5"/>
    <col customWidth="1" min="7" max="7" width="11.63"/>
    <col customWidth="1" min="8" max="8" width="7.63"/>
    <col customWidth="1" min="9" max="9" width="10.13"/>
    <col customWidth="1" min="10" max="10" width="10.88"/>
    <col customWidth="1" min="11" max="11" width="12.25"/>
    <col customWidth="1" min="12" max="12" width="11.75"/>
    <col customWidth="1" min="13" max="13" width="10.88"/>
    <col customWidth="1" min="14" max="14" width="7.63"/>
    <col customWidth="1" min="15" max="15" width="11.13"/>
    <col customWidth="1" min="16" max="17" width="7.63"/>
    <col customWidth="1" min="18" max="18" width="12.25"/>
    <col customWidth="1" min="19" max="19" width="9.88"/>
    <col customWidth="1" min="20" max="20" width="11.5"/>
    <col customWidth="1" min="21" max="22" width="9.38"/>
    <col customWidth="1" min="23" max="23" width="7.63"/>
    <col customWidth="1" min="24" max="24" width="8.88"/>
    <col customWidth="1" min="25" max="25" width="7.63"/>
    <col customWidth="1" min="26" max="26" width="9.88"/>
    <col customWidth="1" min="27" max="27" width="11.5"/>
    <col customWidth="1" min="28" max="29" width="8.25"/>
    <col customWidth="1" min="30" max="31" width="7.63"/>
    <col customWidth="1" min="32" max="32" width="8.38"/>
    <col customWidth="1" min="33" max="33" width="9.88"/>
    <col customWidth="1" min="34" max="34" width="11.5"/>
    <col customWidth="1" min="35" max="36" width="9.88"/>
    <col customWidth="1" min="37" max="38" width="7.63"/>
    <col customWidth="1" min="39" max="39" width="8.88"/>
    <col customWidth="1" min="40" max="40" width="9.88"/>
    <col customWidth="1" min="41" max="41" width="11.5"/>
    <col customWidth="1" min="42" max="45" width="7.63"/>
    <col customWidth="1" min="46" max="46" width="9.5"/>
    <col customWidth="1" min="47" max="47" width="8.75"/>
    <col customWidth="1" min="48" max="59" width="7.63"/>
  </cols>
  <sheetData>
    <row r="1">
      <c r="A1" s="62" t="s">
        <v>361</v>
      </c>
      <c r="G1" s="62" t="s">
        <v>303</v>
      </c>
      <c r="M1" s="62" t="s">
        <v>344</v>
      </c>
      <c r="T1" s="62" t="s">
        <v>345</v>
      </c>
      <c r="AB1" s="3" t="s">
        <v>362</v>
      </c>
      <c r="AC1" s="76" t="s">
        <v>152</v>
      </c>
    </row>
    <row r="2">
      <c r="A2" s="2"/>
      <c r="B2" s="103" t="s">
        <v>158</v>
      </c>
      <c r="C2" s="103" t="s">
        <v>147</v>
      </c>
      <c r="D2" s="103" t="s">
        <v>152</v>
      </c>
      <c r="E2" s="103" t="s">
        <v>141</v>
      </c>
      <c r="F2" s="103" t="s">
        <v>1</v>
      </c>
      <c r="G2" s="62" t="s">
        <v>158</v>
      </c>
      <c r="H2" s="62" t="s">
        <v>147</v>
      </c>
      <c r="I2" s="62" t="s">
        <v>152</v>
      </c>
      <c r="J2" s="62" t="s">
        <v>141</v>
      </c>
      <c r="K2" s="62" t="s">
        <v>1</v>
      </c>
      <c r="L2" s="2"/>
      <c r="M2" s="2"/>
      <c r="N2" s="104" t="s">
        <v>158</v>
      </c>
      <c r="O2" s="104" t="s">
        <v>147</v>
      </c>
      <c r="P2" s="104" t="s">
        <v>152</v>
      </c>
      <c r="Q2" s="104" t="s">
        <v>141</v>
      </c>
      <c r="U2" s="104" t="s">
        <v>158</v>
      </c>
      <c r="V2" s="104" t="s">
        <v>147</v>
      </c>
      <c r="W2" s="104" t="s">
        <v>152</v>
      </c>
      <c r="X2" s="104" t="s">
        <v>141</v>
      </c>
      <c r="AA2" s="97" t="s">
        <v>289</v>
      </c>
      <c r="AB2" s="97" t="s">
        <v>340</v>
      </c>
      <c r="AC2" s="97" t="s">
        <v>340</v>
      </c>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row>
    <row r="3">
      <c r="A3" s="103" t="s">
        <v>289</v>
      </c>
      <c r="B3" s="103" t="s">
        <v>302</v>
      </c>
      <c r="C3" s="103" t="s">
        <v>302</v>
      </c>
      <c r="D3" s="103" t="s">
        <v>302</v>
      </c>
      <c r="E3" s="103" t="s">
        <v>302</v>
      </c>
      <c r="F3" s="103" t="s">
        <v>302</v>
      </c>
      <c r="G3" s="62" t="s">
        <v>303</v>
      </c>
      <c r="H3" s="62" t="s">
        <v>303</v>
      </c>
      <c r="I3" s="62" t="s">
        <v>303</v>
      </c>
      <c r="J3" s="62" t="s">
        <v>303</v>
      </c>
      <c r="K3" s="62" t="s">
        <v>303</v>
      </c>
      <c r="M3" s="104" t="s">
        <v>289</v>
      </c>
      <c r="N3" s="76" t="s">
        <v>291</v>
      </c>
      <c r="O3" s="76" t="s">
        <v>291</v>
      </c>
      <c r="P3" s="76" t="s">
        <v>291</v>
      </c>
      <c r="Q3" s="76" t="s">
        <v>291</v>
      </c>
      <c r="T3" s="104" t="s">
        <v>289</v>
      </c>
      <c r="U3" s="76" t="s">
        <v>52</v>
      </c>
      <c r="V3" s="76" t="s">
        <v>52</v>
      </c>
      <c r="W3" s="76" t="s">
        <v>52</v>
      </c>
      <c r="X3" s="76" t="s">
        <v>52</v>
      </c>
      <c r="AA3" s="76">
        <v>1986.0</v>
      </c>
    </row>
    <row r="4">
      <c r="A4" s="105">
        <v>1986.0</v>
      </c>
      <c r="B4" s="106">
        <f t="shared" ref="B4:E4" si="1">N4+U4</f>
        <v>683748.5894</v>
      </c>
      <c r="C4" s="106">
        <f t="shared" si="1"/>
        <v>18421.29224</v>
      </c>
      <c r="D4" s="106">
        <f t="shared" si="1"/>
        <v>121347.1275</v>
      </c>
      <c r="E4" s="106">
        <f t="shared" si="1"/>
        <v>14760.92945</v>
      </c>
      <c r="F4" s="106">
        <f t="shared" ref="F4:F36" si="3">SUM(B4:E4)</f>
        <v>838277.9386</v>
      </c>
      <c r="G4" s="107"/>
      <c r="H4" s="107"/>
      <c r="I4" s="107"/>
      <c r="J4" s="107"/>
      <c r="K4" s="77"/>
      <c r="M4" s="62">
        <v>1986.0</v>
      </c>
      <c r="N4" s="77">
        <v>230042.0</v>
      </c>
      <c r="O4" s="77">
        <v>0.0</v>
      </c>
      <c r="P4" s="77">
        <v>0.0</v>
      </c>
      <c r="Q4" s="77"/>
      <c r="T4" s="62">
        <v>1986.0</v>
      </c>
      <c r="U4" s="77">
        <v>453706.58939290006</v>
      </c>
      <c r="V4" s="77">
        <v>18421.29223721</v>
      </c>
      <c r="W4" s="77">
        <v>121347.127494226</v>
      </c>
      <c r="X4" s="77">
        <v>14760.929453409999</v>
      </c>
      <c r="AA4" s="76">
        <v>1987.0</v>
      </c>
    </row>
    <row r="5">
      <c r="A5" s="105">
        <v>1987.0</v>
      </c>
      <c r="B5" s="106">
        <f t="shared" ref="B5:E5" si="2">N5+U5</f>
        <v>935838.5272</v>
      </c>
      <c r="C5" s="106">
        <f t="shared" si="2"/>
        <v>67763.25266</v>
      </c>
      <c r="D5" s="106">
        <f t="shared" si="2"/>
        <v>156072.5822</v>
      </c>
      <c r="E5" s="106">
        <f t="shared" si="2"/>
        <v>12118.05348</v>
      </c>
      <c r="F5" s="106">
        <f t="shared" si="3"/>
        <v>1171792.416</v>
      </c>
      <c r="G5" s="107"/>
      <c r="H5" s="107"/>
      <c r="I5" s="107"/>
      <c r="J5" s="107"/>
      <c r="K5" s="77"/>
      <c r="M5" s="62">
        <v>1987.0</v>
      </c>
      <c r="N5" s="77">
        <v>366614.0</v>
      </c>
      <c r="O5" s="77">
        <v>0.0</v>
      </c>
      <c r="P5" s="77">
        <v>0.0</v>
      </c>
      <c r="Q5" s="77"/>
      <c r="T5" s="62">
        <v>1987.0</v>
      </c>
      <c r="U5" s="77">
        <v>569224.527153546</v>
      </c>
      <c r="V5" s="77">
        <v>67763.252662771</v>
      </c>
      <c r="W5" s="77">
        <v>156072.58221820404</v>
      </c>
      <c r="X5" s="77">
        <v>12118.0534798</v>
      </c>
      <c r="AA5" s="76">
        <v>1988.0</v>
      </c>
    </row>
    <row r="6">
      <c r="A6" s="105">
        <v>1988.0</v>
      </c>
      <c r="B6" s="106">
        <f t="shared" ref="B6:E6" si="4">N6+U6</f>
        <v>831784.0477</v>
      </c>
      <c r="C6" s="106">
        <f t="shared" si="4"/>
        <v>484783.1518</v>
      </c>
      <c r="D6" s="106">
        <f t="shared" si="4"/>
        <v>181240.2433</v>
      </c>
      <c r="E6" s="106">
        <f t="shared" si="4"/>
        <v>360842.3399</v>
      </c>
      <c r="F6" s="106">
        <f t="shared" si="3"/>
        <v>1858649.783</v>
      </c>
      <c r="G6" s="107"/>
      <c r="H6" s="107"/>
      <c r="I6" s="107"/>
      <c r="J6" s="107"/>
      <c r="K6" s="77"/>
      <c r="L6" s="77"/>
      <c r="M6" s="62">
        <v>1988.0</v>
      </c>
      <c r="N6" s="77">
        <v>356464.0</v>
      </c>
      <c r="O6" s="77">
        <v>0.0</v>
      </c>
      <c r="P6" s="77">
        <v>0.0</v>
      </c>
      <c r="Q6" s="77"/>
      <c r="T6" s="62">
        <v>1988.0</v>
      </c>
      <c r="U6" s="77">
        <v>475320.047695301</v>
      </c>
      <c r="V6" s="77">
        <v>484783.1518132</v>
      </c>
      <c r="W6" s="77">
        <v>181240.24330458787</v>
      </c>
      <c r="X6" s="77">
        <v>360842.33988429996</v>
      </c>
      <c r="AA6" s="76">
        <v>1989.0</v>
      </c>
    </row>
    <row r="7">
      <c r="A7" s="105">
        <v>1989.0</v>
      </c>
      <c r="B7" s="106">
        <f t="shared" ref="B7:E7" si="5">N7+U7</f>
        <v>892750.3477</v>
      </c>
      <c r="C7" s="106">
        <f t="shared" si="5"/>
        <v>360971.0425</v>
      </c>
      <c r="D7" s="106">
        <f t="shared" si="5"/>
        <v>137692.2093</v>
      </c>
      <c r="E7" s="106">
        <f t="shared" si="5"/>
        <v>15130.57243</v>
      </c>
      <c r="F7" s="106">
        <f t="shared" si="3"/>
        <v>1406544.172</v>
      </c>
      <c r="G7" s="107"/>
      <c r="H7" s="107"/>
      <c r="I7" s="107"/>
      <c r="J7" s="107"/>
      <c r="K7" s="77"/>
      <c r="L7" s="77"/>
      <c r="M7" s="62">
        <v>1989.0</v>
      </c>
      <c r="N7" s="77">
        <v>360406.0</v>
      </c>
      <c r="O7" s="77">
        <v>0.0</v>
      </c>
      <c r="P7" s="77">
        <v>0.0</v>
      </c>
      <c r="Q7" s="77"/>
      <c r="T7" s="62">
        <v>1989.0</v>
      </c>
      <c r="U7" s="77">
        <v>532344.3476570679</v>
      </c>
      <c r="V7" s="77">
        <v>360971.04252739</v>
      </c>
      <c r="W7" s="77">
        <v>137692.20931362896</v>
      </c>
      <c r="X7" s="77">
        <v>15130.572430999997</v>
      </c>
      <c r="AA7" s="98">
        <v>1990.0</v>
      </c>
      <c r="AB7" s="99">
        <v>1.13</v>
      </c>
      <c r="AC7" s="109">
        <v>1.39</v>
      </c>
    </row>
    <row r="8">
      <c r="A8" s="105">
        <v>1990.0</v>
      </c>
      <c r="B8" s="106">
        <f t="shared" ref="B8:E8" si="6">N8+U8</f>
        <v>2043327.776</v>
      </c>
      <c r="C8" s="106">
        <f t="shared" si="6"/>
        <v>66132.18188</v>
      </c>
      <c r="D8" s="106">
        <f t="shared" si="6"/>
        <v>89153.10847</v>
      </c>
      <c r="E8" s="106">
        <f t="shared" si="6"/>
        <v>51775.55747</v>
      </c>
      <c r="F8" s="106">
        <f t="shared" si="3"/>
        <v>2250388.624</v>
      </c>
      <c r="G8" s="107"/>
      <c r="H8" s="107"/>
      <c r="I8" s="107"/>
      <c r="J8" s="107"/>
      <c r="K8" s="77"/>
      <c r="L8" s="77"/>
      <c r="M8" s="62">
        <v>1990.0</v>
      </c>
      <c r="N8" s="77">
        <v>441871.0</v>
      </c>
      <c r="O8" s="77">
        <v>0.0</v>
      </c>
      <c r="P8" s="77">
        <v>0.0</v>
      </c>
      <c r="Q8" s="77"/>
      <c r="T8" s="62">
        <v>1990.0</v>
      </c>
      <c r="U8" s="77">
        <v>1601456.7761729783</v>
      </c>
      <c r="V8" s="77">
        <v>66132.1818769</v>
      </c>
      <c r="W8" s="77">
        <v>89153.10847360996</v>
      </c>
      <c r="X8" s="77">
        <v>51775.557473</v>
      </c>
      <c r="AA8" s="98">
        <v>1991.0</v>
      </c>
      <c r="AB8" s="99">
        <v>1.49</v>
      </c>
      <c r="AC8" s="109">
        <v>1.38</v>
      </c>
    </row>
    <row r="9">
      <c r="A9" s="105">
        <v>1991.0</v>
      </c>
      <c r="B9" s="106">
        <f t="shared" ref="B9:E9" si="7">N9+U9</f>
        <v>1453981.956</v>
      </c>
      <c r="C9" s="106">
        <f t="shared" si="7"/>
        <v>303964.2006</v>
      </c>
      <c r="D9" s="106">
        <f t="shared" si="7"/>
        <v>107328.341</v>
      </c>
      <c r="E9" s="106">
        <f t="shared" si="7"/>
        <v>1029.636384</v>
      </c>
      <c r="F9" s="106">
        <f t="shared" si="3"/>
        <v>1866304.134</v>
      </c>
      <c r="G9" s="107"/>
      <c r="H9" s="107"/>
      <c r="I9" s="107"/>
      <c r="J9" s="107"/>
      <c r="K9" s="77"/>
      <c r="L9" s="77"/>
      <c r="M9" s="62">
        <v>1991.0</v>
      </c>
      <c r="N9" s="77">
        <v>386663.0</v>
      </c>
      <c r="O9" s="77">
        <v>0.0</v>
      </c>
      <c r="P9" s="77">
        <v>0.0</v>
      </c>
      <c r="Q9" s="77"/>
      <c r="T9" s="62">
        <v>1991.0</v>
      </c>
      <c r="U9" s="77">
        <v>1067318.955765221</v>
      </c>
      <c r="V9" s="77">
        <v>303964.20061669</v>
      </c>
      <c r="W9" s="77">
        <v>107328.34099509998</v>
      </c>
      <c r="X9" s="77">
        <v>1029.636384</v>
      </c>
      <c r="AA9" s="98">
        <v>1992.0</v>
      </c>
      <c r="AB9" s="99">
        <v>2.29</v>
      </c>
      <c r="AC9" s="109">
        <v>1.38</v>
      </c>
    </row>
    <row r="10">
      <c r="A10" s="105">
        <v>1992.0</v>
      </c>
      <c r="B10" s="106">
        <f t="shared" ref="B10:E10" si="8">N10+U10</f>
        <v>1547530.924</v>
      </c>
      <c r="C10" s="106">
        <f t="shared" si="8"/>
        <v>194814.9296</v>
      </c>
      <c r="D10" s="106">
        <f t="shared" si="8"/>
        <v>147476.7181</v>
      </c>
      <c r="E10" s="106">
        <f t="shared" si="8"/>
        <v>36763.63278</v>
      </c>
      <c r="F10" s="106">
        <f t="shared" si="3"/>
        <v>1926586.205</v>
      </c>
      <c r="G10" s="107"/>
      <c r="H10" s="107"/>
      <c r="I10" s="107"/>
      <c r="J10" s="107"/>
      <c r="K10" s="77"/>
      <c r="M10" s="62">
        <v>1992.0</v>
      </c>
      <c r="N10" s="77">
        <v>259774.0</v>
      </c>
      <c r="O10" s="77">
        <v>0.0</v>
      </c>
      <c r="P10" s="77">
        <v>0.0</v>
      </c>
      <c r="Q10" s="77">
        <v>2918.0</v>
      </c>
      <c r="T10" s="62">
        <v>1992.0</v>
      </c>
      <c r="U10" s="77">
        <v>1287756.92440387</v>
      </c>
      <c r="V10" s="77">
        <v>194814.92960936998</v>
      </c>
      <c r="W10" s="77">
        <v>147476.71806687495</v>
      </c>
      <c r="X10" s="77">
        <v>33845.632783</v>
      </c>
      <c r="AA10" s="98">
        <v>1993.0</v>
      </c>
      <c r="AB10" s="99">
        <v>2.03</v>
      </c>
      <c r="AC10" s="109">
        <v>1.47</v>
      </c>
    </row>
    <row r="11">
      <c r="A11" s="105">
        <v>1993.0</v>
      </c>
      <c r="B11" s="106">
        <f t="shared" ref="B11:E11" si="9">N11+U11</f>
        <v>1180475.823</v>
      </c>
      <c r="C11" s="106">
        <f t="shared" si="9"/>
        <v>62247.33534</v>
      </c>
      <c r="D11" s="106">
        <f t="shared" si="9"/>
        <v>84023.52808</v>
      </c>
      <c r="E11" s="106">
        <f t="shared" si="9"/>
        <v>68569.47681</v>
      </c>
      <c r="F11" s="106">
        <f t="shared" si="3"/>
        <v>1395316.163</v>
      </c>
      <c r="G11" s="107"/>
      <c r="H11" s="107"/>
      <c r="I11" s="107"/>
      <c r="J11" s="107"/>
      <c r="K11" s="77"/>
      <c r="M11" s="62">
        <v>1993.0</v>
      </c>
      <c r="N11" s="77">
        <v>249164.0</v>
      </c>
      <c r="O11" s="77">
        <v>0.0</v>
      </c>
      <c r="P11" s="77">
        <v>0.0</v>
      </c>
      <c r="Q11" s="77">
        <v>5342.0</v>
      </c>
      <c r="T11" s="62">
        <v>1993.0</v>
      </c>
      <c r="U11" s="77">
        <v>931311.8228959099</v>
      </c>
      <c r="V11" s="77">
        <v>62247.33533562999</v>
      </c>
      <c r="W11" s="77">
        <v>84023.52807947</v>
      </c>
      <c r="X11" s="77">
        <v>63227.476811</v>
      </c>
      <c r="AA11" s="98">
        <v>1994.0</v>
      </c>
      <c r="AB11" s="99">
        <v>0.83</v>
      </c>
      <c r="AC11" s="109">
        <v>1.3</v>
      </c>
    </row>
    <row r="12">
      <c r="A12" s="105">
        <v>1994.0</v>
      </c>
      <c r="B12" s="106">
        <f t="shared" ref="B12:E12" si="10">N12+U12</f>
        <v>1317425.241</v>
      </c>
      <c r="C12" s="106">
        <f t="shared" si="10"/>
        <v>28708.65425</v>
      </c>
      <c r="D12" s="106">
        <f t="shared" si="10"/>
        <v>76340.09645</v>
      </c>
      <c r="E12" s="106">
        <f t="shared" si="10"/>
        <v>102185.6679</v>
      </c>
      <c r="F12" s="106">
        <f t="shared" si="3"/>
        <v>1524659.659</v>
      </c>
      <c r="G12" s="107"/>
      <c r="H12" s="107"/>
      <c r="I12" s="107"/>
      <c r="J12" s="107"/>
      <c r="K12" s="77"/>
      <c r="M12" s="62">
        <v>1994.0</v>
      </c>
      <c r="N12" s="77">
        <v>307476.0</v>
      </c>
      <c r="O12" s="77">
        <v>0.0</v>
      </c>
      <c r="P12" s="77">
        <v>0.0</v>
      </c>
      <c r="Q12" s="77">
        <v>21258.0</v>
      </c>
      <c r="T12" s="62">
        <v>1994.0</v>
      </c>
      <c r="U12" s="77">
        <v>1009949.2407230178</v>
      </c>
      <c r="V12" s="77">
        <v>28708.654248213</v>
      </c>
      <c r="W12" s="77">
        <v>76340.09645481</v>
      </c>
      <c r="X12" s="77">
        <v>80927.66791189</v>
      </c>
      <c r="AA12" s="98">
        <v>1995.0</v>
      </c>
      <c r="AB12" s="99">
        <v>1.38</v>
      </c>
      <c r="AC12" s="109">
        <v>0.85</v>
      </c>
    </row>
    <row r="13">
      <c r="A13" s="105">
        <v>1995.0</v>
      </c>
      <c r="B13" s="106">
        <f t="shared" ref="B13:E13" si="11">N13+U13</f>
        <v>790159.4707</v>
      </c>
      <c r="C13" s="106">
        <f t="shared" si="11"/>
        <v>24090.86159</v>
      </c>
      <c r="D13" s="106">
        <f t="shared" si="11"/>
        <v>80091.04206</v>
      </c>
      <c r="E13" s="106">
        <f t="shared" si="11"/>
        <v>51775.49105</v>
      </c>
      <c r="F13" s="106">
        <f t="shared" si="3"/>
        <v>946116.8654</v>
      </c>
      <c r="G13" s="107"/>
      <c r="H13" s="107"/>
      <c r="I13" s="107"/>
      <c r="J13" s="107"/>
      <c r="K13" s="77"/>
      <c r="M13" s="62">
        <v>1995.0</v>
      </c>
      <c r="N13" s="77">
        <v>312508.0</v>
      </c>
      <c r="O13" s="77">
        <v>0.0</v>
      </c>
      <c r="P13" s="77">
        <v>0.0</v>
      </c>
      <c r="Q13" s="77">
        <v>27150.0</v>
      </c>
      <c r="T13" s="62">
        <v>1995.0</v>
      </c>
      <c r="U13" s="77">
        <v>477651.470742522</v>
      </c>
      <c r="V13" s="77">
        <v>24090.861589458604</v>
      </c>
      <c r="W13" s="77">
        <v>80091.04206363301</v>
      </c>
      <c r="X13" s="77">
        <v>24625.491047214</v>
      </c>
      <c r="AA13" s="98">
        <v>1996.0</v>
      </c>
      <c r="AB13" s="100">
        <v>1.5</v>
      </c>
      <c r="AC13" s="109">
        <v>1.01</v>
      </c>
    </row>
    <row r="14">
      <c r="A14" s="105">
        <v>1996.0</v>
      </c>
      <c r="B14" s="106">
        <f t="shared" ref="B14:E14" si="12">N14+U14</f>
        <v>873689.0524</v>
      </c>
      <c r="C14" s="106">
        <f t="shared" si="12"/>
        <v>6129.013603</v>
      </c>
      <c r="D14" s="106">
        <f t="shared" si="12"/>
        <v>40569.49329</v>
      </c>
      <c r="E14" s="106">
        <f t="shared" si="12"/>
        <v>124442.8325</v>
      </c>
      <c r="F14" s="106">
        <f t="shared" si="3"/>
        <v>1044830.392</v>
      </c>
      <c r="G14" s="107"/>
      <c r="H14" s="107"/>
      <c r="I14" s="107"/>
      <c r="J14" s="107"/>
      <c r="K14" s="77"/>
      <c r="M14" s="62">
        <v>1996.0</v>
      </c>
      <c r="N14" s="77">
        <v>267584.0</v>
      </c>
      <c r="O14" s="77">
        <v>0.0</v>
      </c>
      <c r="P14" s="77">
        <v>0.0</v>
      </c>
      <c r="Q14" s="77">
        <v>18795.0</v>
      </c>
      <c r="T14" s="62">
        <v>1996.0</v>
      </c>
      <c r="U14" s="77">
        <v>606105.0523910278</v>
      </c>
      <c r="V14" s="77">
        <v>6129.013603329999</v>
      </c>
      <c r="W14" s="77">
        <v>40569.49328575</v>
      </c>
      <c r="X14" s="77">
        <v>105647.83245289</v>
      </c>
      <c r="AA14" s="98">
        <v>1997.0</v>
      </c>
      <c r="AB14" s="99">
        <v>1.07</v>
      </c>
      <c r="AC14" s="109">
        <v>1.06</v>
      </c>
    </row>
    <row r="15">
      <c r="A15" s="105">
        <v>1997.0</v>
      </c>
      <c r="B15" s="106">
        <f t="shared" ref="B15:E15" si="13">N15+U15</f>
        <v>786272.9926</v>
      </c>
      <c r="C15" s="106">
        <f t="shared" si="13"/>
        <v>26650.91538</v>
      </c>
      <c r="D15" s="106">
        <f t="shared" si="13"/>
        <v>64772.93487</v>
      </c>
      <c r="E15" s="106">
        <f t="shared" si="13"/>
        <v>15929.72159</v>
      </c>
      <c r="F15" s="106">
        <f t="shared" si="3"/>
        <v>893626.5645</v>
      </c>
      <c r="G15" s="107"/>
      <c r="H15" s="107"/>
      <c r="I15" s="107"/>
      <c r="J15" s="107"/>
      <c r="K15" s="77"/>
      <c r="M15" s="62">
        <v>1997.0</v>
      </c>
      <c r="N15" s="77">
        <v>382329.0</v>
      </c>
      <c r="O15" s="77">
        <v>0.0</v>
      </c>
      <c r="P15" s="77">
        <v>0.0</v>
      </c>
      <c r="Q15" s="77">
        <v>9573.0</v>
      </c>
      <c r="T15" s="62">
        <v>1997.0</v>
      </c>
      <c r="U15" s="77">
        <v>403943.99264079495</v>
      </c>
      <c r="V15" s="77">
        <v>26650.91538154</v>
      </c>
      <c r="W15" s="77">
        <v>64772.93486613301</v>
      </c>
      <c r="X15" s="77">
        <v>6356.721593999997</v>
      </c>
      <c r="AA15" s="98">
        <v>1998.0</v>
      </c>
      <c r="AB15" s="99">
        <v>0.95</v>
      </c>
      <c r="AC15" s="109">
        <v>1.32</v>
      </c>
    </row>
    <row r="16">
      <c r="A16" s="105">
        <v>1998.0</v>
      </c>
      <c r="B16" s="106">
        <f t="shared" ref="B16:E16" si="14">N16+U16</f>
        <v>988347.2012</v>
      </c>
      <c r="C16" s="106">
        <f t="shared" si="14"/>
        <v>49313.29656</v>
      </c>
      <c r="D16" s="106">
        <f t="shared" si="14"/>
        <v>53172.58137</v>
      </c>
      <c r="E16" s="106">
        <f t="shared" si="14"/>
        <v>122469.8931</v>
      </c>
      <c r="F16" s="106">
        <f t="shared" si="3"/>
        <v>1213302.972</v>
      </c>
      <c r="G16" s="107"/>
      <c r="H16" s="107"/>
      <c r="I16" s="107"/>
      <c r="J16" s="107"/>
      <c r="K16" s="77"/>
      <c r="M16" s="62">
        <v>1998.0</v>
      </c>
      <c r="N16" s="77">
        <v>275275.0</v>
      </c>
      <c r="O16" s="77">
        <v>0.0</v>
      </c>
      <c r="P16" s="77">
        <v>0.0</v>
      </c>
      <c r="Q16" s="77">
        <v>4342.0</v>
      </c>
      <c r="T16" s="62">
        <v>1998.0</v>
      </c>
      <c r="U16" s="77">
        <v>713072.20118018</v>
      </c>
      <c r="V16" s="77">
        <v>49313.296559940005</v>
      </c>
      <c r="W16" s="77">
        <v>53172.58137139</v>
      </c>
      <c r="X16" s="77">
        <v>118127.8931178249</v>
      </c>
      <c r="AA16" s="98">
        <v>1999.0</v>
      </c>
      <c r="AB16" s="99">
        <v>0.65</v>
      </c>
      <c r="AC16" s="109">
        <v>1.21</v>
      </c>
    </row>
    <row r="17">
      <c r="A17" s="105">
        <v>1999.0</v>
      </c>
      <c r="B17" s="106">
        <f t="shared" ref="B17:E17" si="15">N17+U17</f>
        <v>710735.0272</v>
      </c>
      <c r="C17" s="106">
        <f t="shared" si="15"/>
        <v>52433.17499</v>
      </c>
      <c r="D17" s="106">
        <f t="shared" si="15"/>
        <v>117542.0897</v>
      </c>
      <c r="E17" s="106">
        <f t="shared" si="15"/>
        <v>212820.8335</v>
      </c>
      <c r="F17" s="106">
        <f t="shared" si="3"/>
        <v>1093531.125</v>
      </c>
      <c r="G17" s="107"/>
      <c r="H17" s="107"/>
      <c r="I17" s="107"/>
      <c r="J17" s="107"/>
      <c r="K17" s="77"/>
      <c r="M17" s="62">
        <v>1999.0</v>
      </c>
      <c r="N17" s="77">
        <v>270102.0</v>
      </c>
      <c r="O17" s="77">
        <v>0.0</v>
      </c>
      <c r="P17" s="77">
        <v>0.0</v>
      </c>
      <c r="Q17" s="77">
        <v>3095.0</v>
      </c>
      <c r="T17" s="62">
        <v>1999.0</v>
      </c>
      <c r="U17" s="77">
        <v>440633.02721870795</v>
      </c>
      <c r="V17" s="77">
        <v>52433.17499334</v>
      </c>
      <c r="W17" s="77">
        <v>117542.08973488</v>
      </c>
      <c r="X17" s="77">
        <v>209725.83349909997</v>
      </c>
      <c r="AA17" s="98">
        <v>2000.0</v>
      </c>
      <c r="AB17" s="99">
        <v>0.85</v>
      </c>
      <c r="AC17" s="109">
        <v>1.04</v>
      </c>
    </row>
    <row r="18">
      <c r="A18" s="105">
        <v>2000.0</v>
      </c>
      <c r="B18" s="106">
        <f t="shared" ref="B18:E18" si="16">N18+U18</f>
        <v>616970.2003</v>
      </c>
      <c r="C18" s="106">
        <f t="shared" si="16"/>
        <v>39788.15768</v>
      </c>
      <c r="D18" s="106">
        <f t="shared" si="16"/>
        <v>166558.731</v>
      </c>
      <c r="E18" s="106">
        <f t="shared" si="16"/>
        <v>136105.8249</v>
      </c>
      <c r="F18" s="106">
        <f t="shared" si="3"/>
        <v>959422.9138</v>
      </c>
      <c r="G18" s="107"/>
      <c r="H18" s="107"/>
      <c r="I18" s="107"/>
      <c r="J18" s="107"/>
      <c r="K18" s="77"/>
      <c r="M18" s="62">
        <v>2000.0</v>
      </c>
      <c r="N18" s="77">
        <v>249333.0</v>
      </c>
      <c r="O18" s="77">
        <v>0.0</v>
      </c>
      <c r="P18" s="77">
        <v>0.0</v>
      </c>
      <c r="Q18" s="77">
        <v>3204.0</v>
      </c>
      <c r="T18" s="62">
        <v>2000.0</v>
      </c>
      <c r="U18" s="77">
        <v>367637.200251871</v>
      </c>
      <c r="V18" s="77">
        <v>39788.15767521999</v>
      </c>
      <c r="W18" s="77">
        <v>166558.730953111</v>
      </c>
      <c r="X18" s="77">
        <v>132901.8248933</v>
      </c>
      <c r="AA18" s="98">
        <v>2001.0</v>
      </c>
      <c r="AB18" s="99">
        <v>1.02</v>
      </c>
      <c r="AC18" s="109">
        <v>1.41</v>
      </c>
    </row>
    <row r="19">
      <c r="A19" s="105">
        <v>2001.0</v>
      </c>
      <c r="B19" s="106">
        <f t="shared" ref="B19:E19" si="17">N19+U19</f>
        <v>863615.1582</v>
      </c>
      <c r="C19" s="106">
        <f t="shared" si="17"/>
        <v>21636.8702</v>
      </c>
      <c r="D19" s="106">
        <f t="shared" si="17"/>
        <v>115353.311</v>
      </c>
      <c r="E19" s="106">
        <f t="shared" si="17"/>
        <v>109423.6044</v>
      </c>
      <c r="F19" s="106">
        <f t="shared" si="3"/>
        <v>1110028.944</v>
      </c>
      <c r="G19" s="107"/>
      <c r="H19" s="107"/>
      <c r="I19" s="107"/>
      <c r="J19" s="107"/>
      <c r="K19" s="77"/>
      <c r="M19" s="62">
        <v>2001.0</v>
      </c>
      <c r="N19" s="77">
        <v>246312.0</v>
      </c>
      <c r="O19" s="77">
        <v>0.0</v>
      </c>
      <c r="P19" s="77">
        <v>0.0</v>
      </c>
      <c r="Q19" s="77">
        <v>4015.0</v>
      </c>
      <c r="T19" s="62">
        <v>2001.0</v>
      </c>
      <c r="U19" s="77">
        <v>617303.1581811471</v>
      </c>
      <c r="V19" s="77">
        <v>21636.870197380304</v>
      </c>
      <c r="W19" s="77">
        <v>115353.31097334</v>
      </c>
      <c r="X19" s="77">
        <v>105408.60443684201</v>
      </c>
      <c r="AA19" s="98">
        <v>2002.0</v>
      </c>
      <c r="AB19" s="99">
        <v>1.08</v>
      </c>
      <c r="AC19" s="109">
        <v>1.24</v>
      </c>
    </row>
    <row r="20">
      <c r="A20" s="105">
        <v>2002.0</v>
      </c>
      <c r="B20" s="106">
        <f t="shared" ref="B20:E20" si="18">N20+U20</f>
        <v>1066139.155</v>
      </c>
      <c r="C20" s="106">
        <f t="shared" si="18"/>
        <v>455456.3978</v>
      </c>
      <c r="D20" s="106">
        <f t="shared" si="18"/>
        <v>91166.69084</v>
      </c>
      <c r="E20" s="106">
        <f t="shared" si="18"/>
        <v>24238.77394</v>
      </c>
      <c r="F20" s="106">
        <f t="shared" si="3"/>
        <v>1637001.017</v>
      </c>
      <c r="G20" s="107"/>
      <c r="H20" s="107"/>
      <c r="I20" s="107"/>
      <c r="J20" s="107"/>
      <c r="K20" s="77"/>
      <c r="M20" s="62">
        <v>2002.0</v>
      </c>
      <c r="N20" s="77">
        <v>247817.0</v>
      </c>
      <c r="O20" s="77">
        <v>0.0</v>
      </c>
      <c r="P20" s="77">
        <v>0.0</v>
      </c>
      <c r="Q20" s="77">
        <v>2719.0</v>
      </c>
      <c r="T20" s="62">
        <v>2002.0</v>
      </c>
      <c r="U20" s="77">
        <v>818322.154769137</v>
      </c>
      <c r="V20" s="77">
        <v>455456.39775108703</v>
      </c>
      <c r="W20" s="77">
        <v>91166.69083931201</v>
      </c>
      <c r="X20" s="77">
        <v>21519.773943234</v>
      </c>
      <c r="AA20" s="98">
        <v>2003.0</v>
      </c>
      <c r="AB20" s="99">
        <v>0.88</v>
      </c>
      <c r="AC20" s="109">
        <v>1.11</v>
      </c>
    </row>
    <row r="21" ht="15.75" customHeight="1">
      <c r="A21" s="105">
        <v>2003.0</v>
      </c>
      <c r="B21" s="106">
        <f t="shared" ref="B21:E21" si="19">N21+U21</f>
        <v>810404.0395</v>
      </c>
      <c r="C21" s="106">
        <f t="shared" si="19"/>
        <v>361533.1666</v>
      </c>
      <c r="D21" s="106">
        <f t="shared" si="19"/>
        <v>198594.0634</v>
      </c>
      <c r="E21" s="106">
        <f t="shared" si="19"/>
        <v>82124.12865</v>
      </c>
      <c r="F21" s="106">
        <f t="shared" si="3"/>
        <v>1452655.398</v>
      </c>
      <c r="G21" s="107"/>
      <c r="H21" s="107"/>
      <c r="I21" s="107"/>
      <c r="J21" s="107"/>
      <c r="K21" s="77"/>
      <c r="M21" s="62">
        <v>2003.0</v>
      </c>
      <c r="N21" s="77">
        <v>178712.0</v>
      </c>
      <c r="O21" s="77">
        <v>0.0</v>
      </c>
      <c r="P21" s="77">
        <v>0.0</v>
      </c>
      <c r="Q21" s="77">
        <v>3101.0</v>
      </c>
      <c r="T21" s="62">
        <v>2003.0</v>
      </c>
      <c r="U21" s="77">
        <v>631692.039505959</v>
      </c>
      <c r="V21" s="77">
        <v>361533.1665905499</v>
      </c>
      <c r="W21" s="77">
        <v>198594.0634079738</v>
      </c>
      <c r="X21" s="77">
        <v>79023.12864539899</v>
      </c>
      <c r="AA21" s="98">
        <v>2004.0</v>
      </c>
      <c r="AB21" s="99">
        <v>1.18</v>
      </c>
      <c r="AC21" s="109">
        <v>0.85</v>
      </c>
    </row>
    <row r="22" ht="15.75" customHeight="1">
      <c r="A22" s="105">
        <v>2004.0</v>
      </c>
      <c r="B22" s="106">
        <f t="shared" ref="B22:E22" si="20">N22+U22</f>
        <v>807790.955</v>
      </c>
      <c r="C22" s="106">
        <f t="shared" si="20"/>
        <v>73721.41158</v>
      </c>
      <c r="D22" s="106">
        <f t="shared" si="20"/>
        <v>93125.4673</v>
      </c>
      <c r="E22" s="106">
        <f t="shared" si="20"/>
        <v>43124.18209</v>
      </c>
      <c r="F22" s="106">
        <f t="shared" si="3"/>
        <v>1017762.016</v>
      </c>
      <c r="G22" s="107"/>
      <c r="H22" s="107"/>
      <c r="I22" s="107"/>
      <c r="J22" s="107"/>
      <c r="K22" s="77"/>
      <c r="M22" s="62">
        <v>2004.0</v>
      </c>
      <c r="N22" s="77">
        <v>187649.0</v>
      </c>
      <c r="O22" s="77">
        <v>0.0</v>
      </c>
      <c r="P22" s="77">
        <v>0.0</v>
      </c>
      <c r="Q22" s="77">
        <v>3064.0</v>
      </c>
      <c r="T22" s="62">
        <v>2004.0</v>
      </c>
      <c r="U22" s="77">
        <v>620141.9550187602</v>
      </c>
      <c r="V22" s="77">
        <v>73721.41157678011</v>
      </c>
      <c r="W22" s="77">
        <v>93125.46729693998</v>
      </c>
      <c r="X22" s="77">
        <v>40060.182094418</v>
      </c>
      <c r="Y22" s="2"/>
      <c r="Z22" s="2"/>
      <c r="AA22" s="98">
        <v>2005.0</v>
      </c>
      <c r="AB22" s="99">
        <v>0.91</v>
      </c>
      <c r="AC22" s="109">
        <v>0.47</v>
      </c>
    </row>
    <row r="23" ht="15.75" customHeight="1">
      <c r="A23" s="105">
        <v>2005.0</v>
      </c>
      <c r="B23" s="106">
        <f t="shared" ref="B23:E23" si="21">N23+U23</f>
        <v>789034.3559</v>
      </c>
      <c r="C23" s="106">
        <f t="shared" si="21"/>
        <v>97397.13128</v>
      </c>
      <c r="D23" s="106">
        <f t="shared" si="21"/>
        <v>90326.82346</v>
      </c>
      <c r="E23" s="106">
        <f t="shared" si="21"/>
        <v>86343.34414</v>
      </c>
      <c r="F23" s="106">
        <f t="shared" si="3"/>
        <v>1063101.655</v>
      </c>
      <c r="G23" s="107"/>
      <c r="H23" s="107"/>
      <c r="I23" s="107"/>
      <c r="J23" s="107"/>
      <c r="K23" s="77"/>
      <c r="M23" s="62">
        <v>2005.0</v>
      </c>
      <c r="N23" s="77">
        <v>178009.0</v>
      </c>
      <c r="O23" s="77">
        <v>0.0</v>
      </c>
      <c r="P23" s="77">
        <v>0.0</v>
      </c>
      <c r="Q23" s="77">
        <v>2523.0</v>
      </c>
      <c r="T23" s="62">
        <v>2005.0</v>
      </c>
      <c r="U23" s="77">
        <v>611025.3558504122</v>
      </c>
      <c r="V23" s="77">
        <v>97397.13127880594</v>
      </c>
      <c r="W23" s="77">
        <v>90326.82345672802</v>
      </c>
      <c r="X23" s="77">
        <v>83820.34413868103</v>
      </c>
      <c r="Y23" s="2"/>
      <c r="Z23" s="2"/>
      <c r="AA23" s="98">
        <v>2006.0</v>
      </c>
      <c r="AB23" s="100">
        <v>0.4</v>
      </c>
      <c r="AC23" s="109">
        <v>0.44</v>
      </c>
    </row>
    <row r="24" ht="15.75" customHeight="1">
      <c r="A24" s="105">
        <v>2006.0</v>
      </c>
      <c r="B24" s="106">
        <f t="shared" ref="B24:E24" si="22">N24+U24</f>
        <v>765914.2996</v>
      </c>
      <c r="C24" s="106">
        <f t="shared" si="22"/>
        <v>18730.74544</v>
      </c>
      <c r="D24" s="106">
        <f t="shared" si="22"/>
        <v>84639.23481</v>
      </c>
      <c r="E24" s="106">
        <f t="shared" si="22"/>
        <v>39004.3069</v>
      </c>
      <c r="F24" s="106">
        <f t="shared" si="3"/>
        <v>908288.5867</v>
      </c>
      <c r="G24" s="107"/>
      <c r="H24" s="107"/>
      <c r="I24" s="107"/>
      <c r="J24" s="107"/>
      <c r="K24" s="77"/>
      <c r="M24" s="62">
        <v>2006.0</v>
      </c>
      <c r="N24" s="77">
        <v>212400.0</v>
      </c>
      <c r="O24" s="77">
        <v>0.0</v>
      </c>
      <c r="P24" s="77">
        <v>0.0</v>
      </c>
      <c r="Q24" s="77">
        <v>4002.0</v>
      </c>
      <c r="T24" s="62">
        <v>2006.0</v>
      </c>
      <c r="U24" s="77">
        <v>553514.2995637348</v>
      </c>
      <c r="V24" s="77">
        <v>18730.745437547</v>
      </c>
      <c r="W24" s="77">
        <v>84639.23480521601</v>
      </c>
      <c r="X24" s="77">
        <v>35002.306898762</v>
      </c>
      <c r="Y24" s="2"/>
      <c r="Z24" s="2"/>
      <c r="AA24" s="98">
        <v>2007.0</v>
      </c>
      <c r="AB24" s="99">
        <v>0.45</v>
      </c>
      <c r="AC24" s="109">
        <v>0.67</v>
      </c>
    </row>
    <row r="25" ht="15.75" customHeight="1">
      <c r="A25" s="105">
        <v>2007.0</v>
      </c>
      <c r="B25" s="106">
        <f t="shared" ref="B25:E25" si="23">N25+U25</f>
        <v>885481.2989</v>
      </c>
      <c r="C25" s="106">
        <f t="shared" si="23"/>
        <v>61452.67227</v>
      </c>
      <c r="D25" s="106">
        <f t="shared" si="23"/>
        <v>147312.1827</v>
      </c>
      <c r="E25" s="106">
        <f t="shared" si="23"/>
        <v>47626.07575</v>
      </c>
      <c r="F25" s="106">
        <f t="shared" si="3"/>
        <v>1141872.23</v>
      </c>
      <c r="G25" s="107"/>
      <c r="H25" s="107"/>
      <c r="I25" s="107"/>
      <c r="J25" s="107"/>
      <c r="K25" s="77"/>
      <c r="M25" s="62">
        <v>2007.0</v>
      </c>
      <c r="N25" s="77">
        <v>208576.0</v>
      </c>
      <c r="O25" s="77">
        <v>0.0</v>
      </c>
      <c r="P25" s="77">
        <v>0.0</v>
      </c>
      <c r="Q25" s="77">
        <v>3654.0</v>
      </c>
      <c r="T25" s="62">
        <v>2007.0</v>
      </c>
      <c r="U25" s="77">
        <v>676905.2988771521</v>
      </c>
      <c r="V25" s="77">
        <v>61452.672267657</v>
      </c>
      <c r="W25" s="77">
        <v>147312.18268825815</v>
      </c>
      <c r="X25" s="77">
        <v>43972.075747769995</v>
      </c>
      <c r="AA25" s="98">
        <v>2008.0</v>
      </c>
      <c r="AB25" s="99">
        <v>0.44</v>
      </c>
      <c r="AC25" s="109">
        <v>1.03</v>
      </c>
    </row>
    <row r="26" ht="15.75" customHeight="1">
      <c r="A26" s="105">
        <v>2008.0</v>
      </c>
      <c r="B26" s="106">
        <f t="shared" ref="B26:E26" si="24">N26+U26</f>
        <v>904635.7075</v>
      </c>
      <c r="C26" s="106">
        <f t="shared" si="24"/>
        <v>53772.44787</v>
      </c>
      <c r="D26" s="106">
        <f t="shared" si="24"/>
        <v>171200.8442</v>
      </c>
      <c r="E26" s="106">
        <f t="shared" si="24"/>
        <v>9633.302429</v>
      </c>
      <c r="F26" s="106">
        <f t="shared" si="3"/>
        <v>1139242.302</v>
      </c>
      <c r="G26" s="107"/>
      <c r="H26" s="107"/>
      <c r="I26" s="107"/>
      <c r="J26" s="107"/>
      <c r="K26" s="77"/>
      <c r="M26" s="62">
        <v>2008.0</v>
      </c>
      <c r="N26" s="77">
        <v>188639.0</v>
      </c>
      <c r="O26" s="77">
        <v>0.0</v>
      </c>
      <c r="P26" s="77">
        <v>0.0</v>
      </c>
      <c r="Q26" s="77">
        <v>2974.0</v>
      </c>
      <c r="T26" s="62">
        <v>2008.0</v>
      </c>
      <c r="U26" s="77">
        <v>715996.707511298</v>
      </c>
      <c r="V26" s="77">
        <v>53772.447868774696</v>
      </c>
      <c r="W26" s="77">
        <v>171200.84416300297</v>
      </c>
      <c r="X26" s="77">
        <v>6659.302429028</v>
      </c>
      <c r="AA26" s="98">
        <v>2009.0</v>
      </c>
      <c r="AB26" s="99">
        <v>0.47</v>
      </c>
      <c r="AC26" s="109">
        <v>0.68</v>
      </c>
    </row>
    <row r="27" ht="15.75" customHeight="1">
      <c r="A27" s="105">
        <v>2009.0</v>
      </c>
      <c r="B27" s="106">
        <f t="shared" ref="B27:E27" si="25">N27+U27</f>
        <v>648576.8428</v>
      </c>
      <c r="C27" s="106">
        <f t="shared" si="25"/>
        <v>22361.75227</v>
      </c>
      <c r="D27" s="106">
        <f t="shared" si="25"/>
        <v>93414.53098</v>
      </c>
      <c r="E27" s="106">
        <f t="shared" si="25"/>
        <v>18124.34273</v>
      </c>
      <c r="F27" s="106">
        <f t="shared" si="3"/>
        <v>782477.4688</v>
      </c>
      <c r="G27" s="107"/>
      <c r="H27" s="107"/>
      <c r="I27" s="107"/>
      <c r="J27" s="107"/>
      <c r="K27" s="77"/>
      <c r="M27" s="62">
        <v>2009.0</v>
      </c>
      <c r="N27" s="77">
        <v>143171.0</v>
      </c>
      <c r="O27" s="77">
        <v>0.0</v>
      </c>
      <c r="P27" s="77">
        <v>75.0</v>
      </c>
      <c r="Q27" s="77">
        <v>3812.0</v>
      </c>
      <c r="T27" s="62">
        <v>2009.0</v>
      </c>
      <c r="U27" s="77">
        <v>505405.8428112529</v>
      </c>
      <c r="V27" s="77">
        <v>22361.752265769403</v>
      </c>
      <c r="W27" s="77">
        <v>93339.530979484</v>
      </c>
      <c r="X27" s="77">
        <v>14312.34273382</v>
      </c>
      <c r="AA27" s="98">
        <v>2010.0</v>
      </c>
      <c r="AB27" s="99">
        <v>0.32</v>
      </c>
      <c r="AC27" s="109">
        <v>0.56</v>
      </c>
    </row>
    <row r="28" ht="15.75" customHeight="1">
      <c r="A28" s="105">
        <v>2010.0</v>
      </c>
      <c r="B28" s="106">
        <f t="shared" ref="B28:E28" si="26">N28+U28</f>
        <v>378394.3944</v>
      </c>
      <c r="C28" s="106">
        <f t="shared" si="26"/>
        <v>17472.37539</v>
      </c>
      <c r="D28" s="106">
        <f t="shared" si="26"/>
        <v>52765.73245</v>
      </c>
      <c r="E28" s="106">
        <f t="shared" si="26"/>
        <v>5690.842522</v>
      </c>
      <c r="F28" s="106">
        <f t="shared" si="3"/>
        <v>454323.3448</v>
      </c>
      <c r="G28" s="107"/>
      <c r="H28" s="107"/>
      <c r="I28" s="107"/>
      <c r="J28" s="107"/>
      <c r="K28" s="77"/>
      <c r="M28" s="62">
        <v>2010.0</v>
      </c>
      <c r="N28" s="77">
        <v>109262.0</v>
      </c>
      <c r="O28" s="77">
        <v>0.0</v>
      </c>
      <c r="P28" s="77">
        <v>115.0</v>
      </c>
      <c r="Q28" s="77">
        <v>3356.0</v>
      </c>
      <c r="T28" s="62">
        <v>2010.0</v>
      </c>
      <c r="U28" s="77">
        <v>269132.3944169186</v>
      </c>
      <c r="V28" s="77">
        <v>17472.37538629</v>
      </c>
      <c r="W28" s="77">
        <v>52650.73244943759</v>
      </c>
      <c r="X28" s="77">
        <v>2334.84252243</v>
      </c>
      <c r="AA28" s="98">
        <v>2011.0</v>
      </c>
      <c r="AB28" s="99">
        <v>0.56</v>
      </c>
      <c r="AC28" s="109">
        <v>0.55</v>
      </c>
    </row>
    <row r="29" ht="15.75" customHeight="1">
      <c r="A29" s="105">
        <v>2011.0</v>
      </c>
      <c r="B29" s="106">
        <f t="shared" ref="B29:E29" si="27">N29+U29</f>
        <v>441270.2256</v>
      </c>
      <c r="C29" s="106">
        <f t="shared" si="27"/>
        <v>3051.447371</v>
      </c>
      <c r="D29" s="106">
        <f t="shared" si="27"/>
        <v>70416.72202</v>
      </c>
      <c r="E29" s="106">
        <f t="shared" si="27"/>
        <v>14410.03581</v>
      </c>
      <c r="F29" s="106">
        <f t="shared" si="3"/>
        <v>529148.4308</v>
      </c>
      <c r="G29" s="107"/>
      <c r="H29" s="107"/>
      <c r="I29" s="107"/>
      <c r="J29" s="107"/>
      <c r="K29" s="77"/>
      <c r="M29" s="62">
        <v>2011.0</v>
      </c>
      <c r="N29" s="77">
        <v>89849.0</v>
      </c>
      <c r="O29" s="77">
        <v>0.0</v>
      </c>
      <c r="P29" s="77">
        <v>614.0</v>
      </c>
      <c r="Q29" s="77">
        <v>3705.0</v>
      </c>
      <c r="T29" s="62">
        <v>2011.0</v>
      </c>
      <c r="U29" s="77">
        <v>351421.22564241703</v>
      </c>
      <c r="V29" s="77">
        <v>3051.447370969</v>
      </c>
      <c r="W29" s="77">
        <v>69802.7220217048</v>
      </c>
      <c r="X29" s="77">
        <v>10705.035806099999</v>
      </c>
      <c r="AA29" s="98">
        <v>2012.0</v>
      </c>
      <c r="AB29" s="99">
        <v>0.59</v>
      </c>
      <c r="AC29" s="109">
        <v>0.65</v>
      </c>
    </row>
    <row r="30" ht="15.75" customHeight="1">
      <c r="A30" s="105">
        <v>2012.0</v>
      </c>
      <c r="B30" s="106">
        <f t="shared" ref="B30:E30" si="28">N30+U30</f>
        <v>640084.5945</v>
      </c>
      <c r="C30" s="106">
        <f t="shared" si="28"/>
        <v>17194.04563</v>
      </c>
      <c r="D30" s="106">
        <f t="shared" si="28"/>
        <v>51007.63068</v>
      </c>
      <c r="E30" s="106">
        <f t="shared" si="28"/>
        <v>13439.90772</v>
      </c>
      <c r="F30" s="106">
        <f t="shared" si="3"/>
        <v>721726.1786</v>
      </c>
      <c r="G30" s="77">
        <f t="shared" ref="G30:G32" si="30">VLOOKUP(VLOOKUP(3,$B$118:$F$126,5,FALSE),$A$17:$E$25,2,FALSE)</f>
        <v>863615.1582</v>
      </c>
      <c r="H30" s="77">
        <f t="shared" ref="H30:H36" si="31">VLOOKUP(VLOOKUP(3,$C$118:$F$126,4,FALSE),$A$17:$E$25,3,FALSE)</f>
        <v>97397.13128</v>
      </c>
      <c r="I30" s="77">
        <f t="shared" ref="I30:I32" si="32">VLOOKUP(VLOOKUP(3,$D$118:$F$126,3,FALSE),$A$17:$E$25,4,FALSE)</f>
        <v>147312.1827</v>
      </c>
      <c r="J30" s="77">
        <f t="shared" ref="J30:J32" si="33">VLOOKUP(VLOOKUP(3,$E$118:$F$126,2,FALSE),$A$17:$E$25,5,FALSE)</f>
        <v>109423.6044</v>
      </c>
      <c r="K30" s="77">
        <f t="shared" ref="K30:K36" si="34">SUM(G30:J30)</f>
        <v>1217748.077</v>
      </c>
      <c r="M30" s="62">
        <v>2012.0</v>
      </c>
      <c r="N30" s="77">
        <v>101537.0</v>
      </c>
      <c r="O30" s="77">
        <v>12.0</v>
      </c>
      <c r="P30" s="77">
        <v>132.0</v>
      </c>
      <c r="Q30" s="77">
        <v>4880.0</v>
      </c>
      <c r="T30" s="62">
        <v>2012.0</v>
      </c>
      <c r="U30" s="77">
        <v>538547.5945456481</v>
      </c>
      <c r="V30" s="77">
        <v>17182.045634856</v>
      </c>
      <c r="W30" s="77">
        <v>50875.63067666391</v>
      </c>
      <c r="X30" s="77">
        <v>8559.907720302002</v>
      </c>
      <c r="AA30" s="98">
        <v>2013.0</v>
      </c>
      <c r="AB30" s="99">
        <v>0.93</v>
      </c>
      <c r="AC30" s="109">
        <v>0.67</v>
      </c>
    </row>
    <row r="31" ht="15.75" customHeight="1">
      <c r="A31" s="105">
        <v>2013.0</v>
      </c>
      <c r="B31" s="106">
        <f t="shared" ref="B31:E31" si="29">N31+U31</f>
        <v>715993.7566</v>
      </c>
      <c r="C31" s="106">
        <f t="shared" si="29"/>
        <v>120107.6421</v>
      </c>
      <c r="D31" s="106">
        <f t="shared" si="29"/>
        <v>37657.31755</v>
      </c>
      <c r="E31" s="106">
        <f t="shared" si="29"/>
        <v>18464.44903</v>
      </c>
      <c r="F31" s="106">
        <f t="shared" si="3"/>
        <v>892223.1653</v>
      </c>
      <c r="G31" s="77">
        <f t="shared" si="30"/>
        <v>863615.1582</v>
      </c>
      <c r="H31" s="77">
        <f t="shared" si="31"/>
        <v>97397.13128</v>
      </c>
      <c r="I31" s="77">
        <f t="shared" si="32"/>
        <v>147312.1827</v>
      </c>
      <c r="J31" s="77">
        <f t="shared" si="33"/>
        <v>109423.6044</v>
      </c>
      <c r="K31" s="77">
        <f t="shared" si="34"/>
        <v>1217748.077</v>
      </c>
      <c r="M31" s="62">
        <v>2013.0</v>
      </c>
      <c r="N31" s="77">
        <v>102888.0</v>
      </c>
      <c r="O31" s="77">
        <v>0.0</v>
      </c>
      <c r="P31" s="77">
        <v>23.0</v>
      </c>
      <c r="Q31" s="77">
        <v>3825.0</v>
      </c>
      <c r="T31" s="62">
        <v>2013.0</v>
      </c>
      <c r="U31" s="77">
        <v>613105.7566324446</v>
      </c>
      <c r="V31" s="77">
        <v>120107.64211541098</v>
      </c>
      <c r="W31" s="77">
        <v>37634.317552716995</v>
      </c>
      <c r="X31" s="77">
        <v>14639.449030049998</v>
      </c>
      <c r="Y31" s="2"/>
      <c r="Z31" s="2"/>
      <c r="AA31" s="98">
        <v>2014.0</v>
      </c>
      <c r="AB31" s="99">
        <v>0.92</v>
      </c>
      <c r="AC31" s="109">
        <v>0.7</v>
      </c>
    </row>
    <row r="32" ht="15.75" customHeight="1">
      <c r="A32" s="105">
        <v>2014.0</v>
      </c>
      <c r="B32" s="106">
        <f t="shared" ref="B32:E32" si="35">N32+U32</f>
        <v>612353.6948</v>
      </c>
      <c r="C32" s="106">
        <f t="shared" si="35"/>
        <v>85264.40548</v>
      </c>
      <c r="D32" s="106">
        <f t="shared" si="35"/>
        <v>83297.8074</v>
      </c>
      <c r="E32" s="106">
        <f t="shared" si="35"/>
        <v>11503.39459</v>
      </c>
      <c r="F32" s="106">
        <f t="shared" si="3"/>
        <v>792419.3022</v>
      </c>
      <c r="G32" s="77">
        <f t="shared" si="30"/>
        <v>863615.1582</v>
      </c>
      <c r="H32" s="77">
        <f t="shared" si="31"/>
        <v>97397.13128</v>
      </c>
      <c r="I32" s="77">
        <f t="shared" si="32"/>
        <v>147312.1827</v>
      </c>
      <c r="J32" s="77">
        <f t="shared" si="33"/>
        <v>109423.6044</v>
      </c>
      <c r="K32" s="77">
        <f t="shared" si="34"/>
        <v>1217748.077</v>
      </c>
      <c r="M32" s="62">
        <v>2014.0</v>
      </c>
      <c r="N32" s="77">
        <v>109906.0</v>
      </c>
      <c r="O32" s="77">
        <v>0.0</v>
      </c>
      <c r="P32" s="77">
        <v>111.0</v>
      </c>
      <c r="Q32" s="77">
        <v>39.0</v>
      </c>
      <c r="T32" s="62">
        <v>2014.0</v>
      </c>
      <c r="U32" s="77">
        <v>502447.6947516082</v>
      </c>
      <c r="V32" s="77">
        <v>85264.40547524099</v>
      </c>
      <c r="W32" s="77">
        <v>83186.8073961097</v>
      </c>
      <c r="X32" s="77">
        <v>11464.394589200003</v>
      </c>
      <c r="Y32" s="2"/>
      <c r="Z32" s="2"/>
      <c r="AA32" s="98">
        <v>2015.0</v>
      </c>
      <c r="AB32" s="99">
        <v>0.96</v>
      </c>
      <c r="AC32" s="109">
        <v>1.12</v>
      </c>
    </row>
    <row r="33" ht="15.75" customHeight="1">
      <c r="A33" s="105">
        <v>2015.0</v>
      </c>
      <c r="B33" s="106">
        <f t="shared" ref="B33:E33" si="36">N33+U33</f>
        <v>641351.4988</v>
      </c>
      <c r="C33" s="106">
        <f t="shared" si="36"/>
        <v>124800.9391</v>
      </c>
      <c r="D33" s="106">
        <f t="shared" si="36"/>
        <v>80052.4985</v>
      </c>
      <c r="E33" s="106">
        <f t="shared" si="36"/>
        <v>5904.722376</v>
      </c>
      <c r="F33" s="106">
        <f t="shared" si="3"/>
        <v>852109.6587</v>
      </c>
      <c r="G33" s="77">
        <f t="shared" ref="G33:G36" si="39">B$53</f>
        <v>932871.7604</v>
      </c>
      <c r="H33" s="77">
        <f t="shared" si="31"/>
        <v>97397.13128</v>
      </c>
      <c r="I33" s="77">
        <f t="shared" ref="I33:J33" si="37">D$53</f>
        <v>173769.8055</v>
      </c>
      <c r="J33" s="77">
        <f t="shared" si="37"/>
        <v>255385.0002</v>
      </c>
      <c r="K33" s="77">
        <f t="shared" si="34"/>
        <v>1459423.697</v>
      </c>
      <c r="L33" s="2"/>
      <c r="M33" s="62">
        <v>2015.0</v>
      </c>
      <c r="N33" s="77">
        <v>92512.0</v>
      </c>
      <c r="O33" s="77">
        <v>0.0</v>
      </c>
      <c r="P33" s="77">
        <v>469.0</v>
      </c>
      <c r="Q33" s="77">
        <v>39.0</v>
      </c>
      <c r="R33" s="2"/>
      <c r="S33" s="2"/>
      <c r="T33" s="62">
        <v>2015.0</v>
      </c>
      <c r="U33" s="77">
        <v>548839.4987644341</v>
      </c>
      <c r="V33" s="77">
        <v>124800.93909716999</v>
      </c>
      <c r="W33" s="77">
        <v>79583.49849581998</v>
      </c>
      <c r="X33" s="77">
        <v>5865.72237563</v>
      </c>
      <c r="Y33" s="2"/>
      <c r="Z33" s="2"/>
      <c r="AA33" s="98">
        <v>2016.0</v>
      </c>
      <c r="AB33" s="99">
        <v>0.73</v>
      </c>
      <c r="AC33" s="109">
        <v>0.83</v>
      </c>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row>
    <row r="34" ht="15.75" customHeight="1">
      <c r="A34" s="105">
        <v>2016.0</v>
      </c>
      <c r="B34" s="106">
        <f t="shared" ref="B34:E34" si="38">N34+U34</f>
        <v>661529.5262</v>
      </c>
      <c r="C34" s="106">
        <f t="shared" si="38"/>
        <v>30790.31186</v>
      </c>
      <c r="D34" s="106">
        <f t="shared" si="38"/>
        <v>57320.08277</v>
      </c>
      <c r="E34" s="106">
        <f t="shared" si="38"/>
        <v>143573.659</v>
      </c>
      <c r="F34" s="106">
        <f t="shared" si="3"/>
        <v>893213.5799</v>
      </c>
      <c r="G34" s="77">
        <f t="shared" si="39"/>
        <v>932871.7604</v>
      </c>
      <c r="H34" s="77">
        <f t="shared" si="31"/>
        <v>97397.13128</v>
      </c>
      <c r="I34" s="77">
        <f t="shared" ref="I34:J34" si="40">D$53</f>
        <v>173769.8055</v>
      </c>
      <c r="J34" s="77">
        <f t="shared" si="40"/>
        <v>255385.0002</v>
      </c>
      <c r="K34" s="77">
        <f t="shared" si="34"/>
        <v>1459423.697</v>
      </c>
      <c r="L34" s="2"/>
      <c r="M34" s="62">
        <v>2016.0</v>
      </c>
      <c r="N34" s="77">
        <v>82435.0</v>
      </c>
      <c r="O34" s="77">
        <v>0.0</v>
      </c>
      <c r="P34" s="77">
        <v>1261.0</v>
      </c>
      <c r="Q34" s="77">
        <v>110.0</v>
      </c>
      <c r="R34" s="2"/>
      <c r="S34" s="2"/>
      <c r="T34" s="62">
        <v>2016.0</v>
      </c>
      <c r="U34" s="77">
        <v>579094.526247585</v>
      </c>
      <c r="V34" s="77">
        <v>30790.311858037996</v>
      </c>
      <c r="W34" s="77">
        <v>56059.08277039001</v>
      </c>
      <c r="X34" s="77">
        <v>143463.65901065</v>
      </c>
      <c r="AA34" s="98">
        <v>2017.0</v>
      </c>
      <c r="AB34" s="99">
        <v>1.41</v>
      </c>
      <c r="AC34" s="109">
        <v>1.18</v>
      </c>
      <c r="AI34" s="2"/>
      <c r="AJ34" s="2"/>
      <c r="AK34" s="2"/>
      <c r="AL34" s="2"/>
      <c r="AM34" s="2"/>
      <c r="AN34" s="2"/>
      <c r="AO34" s="2"/>
      <c r="AP34" s="2"/>
      <c r="AQ34" s="2"/>
      <c r="AR34" s="2"/>
      <c r="AS34" s="2"/>
      <c r="AT34" s="2"/>
      <c r="AU34" s="2"/>
      <c r="AV34" s="2"/>
      <c r="AW34" s="2"/>
      <c r="AX34" s="2"/>
      <c r="AY34" s="2"/>
      <c r="AZ34" s="2"/>
      <c r="BA34" s="2"/>
      <c r="BB34" s="2"/>
      <c r="BC34" s="2"/>
      <c r="BD34" s="2"/>
      <c r="BE34" s="2"/>
      <c r="BF34" s="2"/>
      <c r="BG34" s="2"/>
    </row>
    <row r="35" ht="15.75" customHeight="1">
      <c r="A35" s="105">
        <v>2017.0</v>
      </c>
      <c r="B35" s="106">
        <f t="shared" ref="B35:E35" si="41">N35+U35</f>
        <v>559719.0103</v>
      </c>
      <c r="C35" s="106">
        <f t="shared" si="41"/>
        <v>22763.73421</v>
      </c>
      <c r="D35" s="106">
        <f t="shared" si="41"/>
        <v>59562.53928</v>
      </c>
      <c r="E35" s="106">
        <f t="shared" si="41"/>
        <v>11336.36152</v>
      </c>
      <c r="F35" s="106">
        <f t="shared" si="3"/>
        <v>653381.6453</v>
      </c>
      <c r="G35" s="77">
        <f t="shared" si="39"/>
        <v>932871.7604</v>
      </c>
      <c r="H35" s="77">
        <f t="shared" si="31"/>
        <v>97397.13128</v>
      </c>
      <c r="I35" s="77">
        <f t="shared" ref="I35:J35" si="42">D$53</f>
        <v>173769.8055</v>
      </c>
      <c r="J35" s="77">
        <f t="shared" si="42"/>
        <v>255385.0002</v>
      </c>
      <c r="K35" s="77">
        <f t="shared" si="34"/>
        <v>1459423.697</v>
      </c>
      <c r="L35" s="2"/>
      <c r="M35" s="62">
        <v>2017.0</v>
      </c>
      <c r="N35" s="77">
        <v>96015.0</v>
      </c>
      <c r="O35" s="77">
        <v>0.0</v>
      </c>
      <c r="P35" s="77">
        <v>916.0</v>
      </c>
      <c r="Q35" s="77">
        <v>192.0</v>
      </c>
      <c r="R35" s="2"/>
      <c r="S35" s="2"/>
      <c r="T35" s="62">
        <v>2017.0</v>
      </c>
      <c r="U35" s="77">
        <v>463704.010319674</v>
      </c>
      <c r="V35" s="77">
        <v>22763.734213806</v>
      </c>
      <c r="W35" s="77">
        <v>58646.53927985801</v>
      </c>
      <c r="X35" s="77">
        <v>11144.361522000001</v>
      </c>
      <c r="AA35" s="98">
        <v>2018.0</v>
      </c>
      <c r="AB35" s="99">
        <v>1.29</v>
      </c>
      <c r="AC35" s="109">
        <v>1.33</v>
      </c>
      <c r="AI35" s="2"/>
      <c r="AJ35" s="2"/>
      <c r="AK35" s="2"/>
      <c r="AL35" s="2"/>
      <c r="AM35" s="2"/>
      <c r="AN35" s="2"/>
      <c r="AO35" s="2"/>
      <c r="AP35" s="2"/>
      <c r="AQ35" s="2"/>
      <c r="AR35" s="2"/>
      <c r="AS35" s="2"/>
      <c r="AT35" s="2"/>
      <c r="AU35" s="2"/>
      <c r="AV35" s="2"/>
      <c r="AW35" s="2"/>
      <c r="AX35" s="2"/>
      <c r="AY35" s="2"/>
      <c r="AZ35" s="2"/>
      <c r="BA35" s="2"/>
      <c r="BB35" s="2"/>
      <c r="BC35" s="2"/>
      <c r="BD35" s="2"/>
      <c r="BE35" s="2"/>
      <c r="BF35" s="2"/>
      <c r="BG35" s="2"/>
    </row>
    <row r="36" ht="15.75" customHeight="1">
      <c r="A36" s="105">
        <v>2018.0</v>
      </c>
      <c r="B36" s="106">
        <f t="shared" ref="B36:E36" si="43">N36+U36</f>
        <v>593933.9505</v>
      </c>
      <c r="C36" s="106">
        <f t="shared" si="43"/>
        <v>52316.84972</v>
      </c>
      <c r="D36" s="106">
        <f t="shared" si="43"/>
        <v>568119.4369</v>
      </c>
      <c r="E36" s="106">
        <f t="shared" si="43"/>
        <v>1882.538945</v>
      </c>
      <c r="F36" s="106">
        <f t="shared" si="3"/>
        <v>1216252.776</v>
      </c>
      <c r="G36" s="77">
        <f t="shared" si="39"/>
        <v>932871.7604</v>
      </c>
      <c r="H36" s="77">
        <f t="shared" si="31"/>
        <v>97397.13128</v>
      </c>
      <c r="I36" s="77">
        <f t="shared" ref="I36:J36" si="44">D$53</f>
        <v>173769.8055</v>
      </c>
      <c r="J36" s="77">
        <f t="shared" si="44"/>
        <v>255385.0002</v>
      </c>
      <c r="K36" s="77">
        <f t="shared" si="34"/>
        <v>1459423.697</v>
      </c>
      <c r="L36" s="2"/>
      <c r="M36" s="62">
        <v>2018.0</v>
      </c>
      <c r="N36" s="77">
        <v>91604.0</v>
      </c>
      <c r="O36" s="77">
        <v>0.0</v>
      </c>
      <c r="P36" s="77">
        <v>597.0</v>
      </c>
      <c r="Q36" s="77">
        <v>449.0</v>
      </c>
      <c r="R36" s="2"/>
      <c r="S36" s="2"/>
      <c r="T36" s="62">
        <v>2018.0</v>
      </c>
      <c r="U36" s="77">
        <v>502329.95048425</v>
      </c>
      <c r="V36" s="77">
        <v>52316.849723045</v>
      </c>
      <c r="W36" s="77">
        <v>567522.4368735531</v>
      </c>
      <c r="X36" s="77">
        <v>1433.5389453999999</v>
      </c>
      <c r="AA36" s="98">
        <v>2019.0</v>
      </c>
      <c r="AB36" s="99">
        <v>1.28</v>
      </c>
      <c r="AC36" s="109">
        <v>1.1</v>
      </c>
    </row>
    <row r="37" ht="15.75" customHeight="1">
      <c r="A37" s="108">
        <v>2019.0</v>
      </c>
      <c r="B37" s="107"/>
      <c r="C37" s="107"/>
      <c r="D37" s="107"/>
      <c r="E37" s="107"/>
      <c r="F37" s="107"/>
      <c r="G37" s="107"/>
      <c r="H37" s="107"/>
      <c r="I37" s="107"/>
      <c r="J37" s="107"/>
      <c r="K37" s="77"/>
      <c r="L37" s="2"/>
      <c r="M37" s="62"/>
      <c r="N37" s="77"/>
      <c r="O37" s="77"/>
      <c r="P37" s="77"/>
      <c r="Q37" s="77"/>
      <c r="Y37" s="2"/>
      <c r="Z37" s="2"/>
    </row>
    <row r="38" ht="15.75" customHeight="1">
      <c r="A38" s="62" t="s">
        <v>310</v>
      </c>
      <c r="B38" s="77">
        <f t="shared" ref="B38:E38" si="45">AVERAGE(B17:B25)</f>
        <v>812898.2766</v>
      </c>
      <c r="C38" s="77">
        <f t="shared" si="45"/>
        <v>131349.9698</v>
      </c>
      <c r="D38" s="77">
        <f t="shared" si="45"/>
        <v>122735.3994</v>
      </c>
      <c r="E38" s="77">
        <f t="shared" si="45"/>
        <v>86756.78603</v>
      </c>
      <c r="F38" s="107"/>
      <c r="G38" s="107"/>
      <c r="H38" s="107"/>
      <c r="I38" s="107"/>
      <c r="J38" s="107"/>
      <c r="K38" s="77"/>
      <c r="L38" s="2"/>
      <c r="M38" s="62"/>
      <c r="N38" s="77"/>
      <c r="O38" s="77"/>
      <c r="P38" s="77"/>
      <c r="Q38" s="77"/>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row>
    <row r="39" ht="15.75" customHeight="1">
      <c r="A39" s="62" t="s">
        <v>363</v>
      </c>
      <c r="B39" s="77">
        <f>AVERAGE(B30:B32)</f>
        <v>656144.0153</v>
      </c>
      <c r="C39" s="77">
        <f>AVERAGE(C30:C36)</f>
        <v>64748.27545</v>
      </c>
      <c r="D39" s="77">
        <f t="shared" ref="D39:E39" si="46">AVERAGE(D30:D32)</f>
        <v>57320.91854</v>
      </c>
      <c r="E39" s="77">
        <f t="shared" si="46"/>
        <v>14469.25045</v>
      </c>
      <c r="F39" s="107"/>
      <c r="G39" s="107"/>
      <c r="H39" s="107"/>
      <c r="I39" s="107"/>
      <c r="J39" s="107"/>
      <c r="K39" s="77"/>
      <c r="L39" s="2"/>
      <c r="M39" s="62"/>
      <c r="N39" s="77"/>
      <c r="O39" s="77"/>
      <c r="P39" s="77"/>
      <c r="Q39" s="77"/>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row>
    <row r="40" ht="15.75" customHeight="1">
      <c r="A40" s="62" t="s">
        <v>347</v>
      </c>
      <c r="B40" s="81">
        <f t="shared" ref="B40:E40" si="47">B39/B38</f>
        <v>0.807166203</v>
      </c>
      <c r="C40" s="81">
        <f t="shared" si="47"/>
        <v>0.4929447305</v>
      </c>
      <c r="D40" s="81">
        <f t="shared" si="47"/>
        <v>0.4670284111</v>
      </c>
      <c r="E40" s="81">
        <f t="shared" si="47"/>
        <v>0.166779466</v>
      </c>
      <c r="F40" s="107"/>
      <c r="G40" s="107"/>
      <c r="H40" s="2"/>
      <c r="I40" s="2"/>
      <c r="J40" s="2"/>
      <c r="M40" s="62"/>
      <c r="N40" s="77"/>
      <c r="O40" s="77"/>
      <c r="P40" s="77"/>
      <c r="Q40" s="77"/>
      <c r="R40" s="2"/>
      <c r="S40" s="2"/>
      <c r="T40" s="2"/>
      <c r="U40" s="2"/>
      <c r="V40" s="2"/>
      <c r="W40" s="2"/>
      <c r="X40" s="2"/>
    </row>
    <row r="41" ht="15.75" customHeight="1">
      <c r="A41" s="62" t="s">
        <v>319</v>
      </c>
      <c r="B41" s="77">
        <f>AVERAGE(B33:B36)</f>
        <v>614133.4965</v>
      </c>
      <c r="C41" s="77"/>
      <c r="D41" s="77">
        <f t="shared" ref="D41:E41" si="48">AVERAGE(D33:D36)</f>
        <v>191263.6394</v>
      </c>
      <c r="E41" s="77">
        <f t="shared" si="48"/>
        <v>40674.32046</v>
      </c>
      <c r="F41" s="107"/>
      <c r="G41" s="107"/>
      <c r="H41" s="2"/>
      <c r="I41" s="2"/>
      <c r="J41" s="2"/>
      <c r="K41" s="2"/>
      <c r="L41" s="2"/>
      <c r="M41" s="62"/>
      <c r="N41" s="77"/>
      <c r="O41" s="77"/>
      <c r="P41" s="77"/>
      <c r="Q41" s="77"/>
    </row>
    <row r="42" ht="15.75" customHeight="1">
      <c r="A42" s="62" t="s">
        <v>320</v>
      </c>
      <c r="B42" s="81">
        <f>B41/B38</f>
        <v>0.7554862818</v>
      </c>
      <c r="C42" s="81"/>
      <c r="D42" s="81">
        <f t="shared" ref="D42:E42" si="49">D41/D38</f>
        <v>1.55834128</v>
      </c>
      <c r="E42" s="81">
        <f t="shared" si="49"/>
        <v>0.468831573</v>
      </c>
      <c r="F42" s="107"/>
      <c r="G42" s="107"/>
      <c r="H42" s="2"/>
      <c r="I42" s="2"/>
      <c r="J42" s="2"/>
      <c r="K42" s="2"/>
      <c r="L42" s="2"/>
      <c r="M42" s="62"/>
      <c r="N42" s="77"/>
      <c r="O42" s="77"/>
      <c r="P42" s="77"/>
      <c r="Q42" s="77"/>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row>
    <row r="43" ht="15.75" customHeight="1">
      <c r="G43" s="2"/>
      <c r="H43" s="2"/>
      <c r="I43" s="2"/>
      <c r="J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row>
    <row r="44" ht="15.75" customHeight="1">
      <c r="A44" s="108"/>
      <c r="B44" s="77"/>
      <c r="C44" s="77"/>
      <c r="D44" s="77"/>
      <c r="E44" s="77"/>
      <c r="F44" s="2"/>
      <c r="G44" s="2"/>
      <c r="H44" s="2"/>
      <c r="I44" s="2"/>
      <c r="J44" s="2"/>
      <c r="K44" s="2"/>
      <c r="L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row>
    <row r="45" ht="15.75" customHeight="1">
      <c r="A45" s="73" t="s">
        <v>348</v>
      </c>
      <c r="B45" s="101"/>
      <c r="C45" s="101"/>
      <c r="D45" s="101"/>
      <c r="E45" s="74"/>
      <c r="F45" s="2"/>
      <c r="G45" s="2"/>
      <c r="H45" s="2"/>
    </row>
    <row r="46" ht="15.75" customHeight="1">
      <c r="A46" s="102" t="s">
        <v>305</v>
      </c>
      <c r="B46" s="103" t="s">
        <v>158</v>
      </c>
      <c r="C46" s="103"/>
      <c r="D46" s="103" t="s">
        <v>152</v>
      </c>
      <c r="E46" s="103" t="s">
        <v>141</v>
      </c>
      <c r="F46" s="2"/>
      <c r="G46" s="2"/>
      <c r="H46" s="2"/>
      <c r="R46" s="2"/>
      <c r="S46" s="2"/>
      <c r="T46" s="2"/>
      <c r="U46" s="2"/>
      <c r="V46" s="2"/>
      <c r="W46" s="2"/>
      <c r="X46" s="2"/>
    </row>
    <row r="47" ht="15.75" customHeight="1">
      <c r="A47" s="24" t="s">
        <v>349</v>
      </c>
      <c r="B47" s="24" t="s">
        <v>339</v>
      </c>
      <c r="C47" s="24"/>
      <c r="D47" s="24" t="s">
        <v>339</v>
      </c>
      <c r="E47" s="24" t="s">
        <v>308</v>
      </c>
      <c r="F47" s="2"/>
      <c r="G47" s="2"/>
      <c r="H47" s="2"/>
      <c r="R47" s="2"/>
      <c r="S47" s="2"/>
      <c r="T47" s="2"/>
      <c r="U47" s="2"/>
      <c r="V47" s="2"/>
      <c r="W47" s="2"/>
      <c r="X47" s="2"/>
    </row>
    <row r="48" ht="15.75" customHeight="1">
      <c r="A48" s="24" t="s">
        <v>350</v>
      </c>
      <c r="B48" s="24">
        <f>VLOOKUP(B47,'ORCS Categories'!$A$5:$C$9,2,FALSE)</f>
        <v>1.25</v>
      </c>
      <c r="C48" s="24"/>
      <c r="D48" s="24">
        <f>VLOOKUP(D47,'ORCS Categories'!$A$5:$C$9,2,FALSE)</f>
        <v>1.25</v>
      </c>
      <c r="E48" s="24">
        <f>VLOOKUP(E47,'ORCS Categories'!$A$5:$C$9,2,FALSE)</f>
        <v>1.5</v>
      </c>
      <c r="F48" s="2"/>
      <c r="G48" s="2"/>
      <c r="H48" s="2"/>
      <c r="Q48" s="2"/>
      <c r="R48" s="2"/>
      <c r="S48" s="2"/>
      <c r="T48" s="2"/>
      <c r="U48" s="2"/>
      <c r="V48" s="2"/>
      <c r="W48" s="2"/>
      <c r="X48" s="2"/>
    </row>
    <row r="49" ht="15.75" customHeight="1">
      <c r="A49" s="24" t="s">
        <v>351</v>
      </c>
      <c r="B49" s="24" t="s">
        <v>312</v>
      </c>
      <c r="C49" s="24"/>
      <c r="D49" s="24" t="s">
        <v>312</v>
      </c>
      <c r="E49" s="24" t="s">
        <v>312</v>
      </c>
      <c r="F49" s="2"/>
      <c r="G49" s="2"/>
      <c r="H49" s="2"/>
      <c r="Q49" s="2"/>
    </row>
    <row r="50" ht="15.75" customHeight="1">
      <c r="A50" s="24" t="s">
        <v>352</v>
      </c>
      <c r="B50" s="24">
        <f>VLOOKUP(MAX(B17:B25),B17:$M$25,12,FALSE)</f>
        <v>2002</v>
      </c>
      <c r="C50" s="24"/>
      <c r="D50" s="24">
        <f>VLOOKUP(MAX(D17:D25),D17:$M$25,10,FALSE)</f>
        <v>2003</v>
      </c>
      <c r="E50" s="24">
        <f>VLOOKUP(MAX(E17:E25),E17:$M$25,9,FALSE)</f>
        <v>1999</v>
      </c>
      <c r="F50" s="2"/>
      <c r="G50" s="2"/>
      <c r="H50" s="2"/>
      <c r="Q50" s="2"/>
      <c r="Y50" s="2"/>
    </row>
    <row r="51" ht="15.75" customHeight="1">
      <c r="A51" s="24" t="s">
        <v>353</v>
      </c>
      <c r="B51" s="80">
        <f>MAX(B17:B25)</f>
        <v>1066139.155</v>
      </c>
      <c r="C51" s="80"/>
      <c r="D51" s="80">
        <f t="shared" ref="D51:E51" si="50">MAX(D17:D25)</f>
        <v>198594.0634</v>
      </c>
      <c r="E51" s="80">
        <f t="shared" si="50"/>
        <v>212820.8335</v>
      </c>
      <c r="F51" s="2"/>
      <c r="G51" s="2"/>
      <c r="H51" s="2"/>
      <c r="Y51" s="2"/>
    </row>
    <row r="52" ht="15.75" customHeight="1">
      <c r="A52" s="24" t="s">
        <v>317</v>
      </c>
      <c r="B52" s="24">
        <f>VLOOKUP(B47,'ORCS Categories'!$A$5:$C$9,3,FALSE)</f>
        <v>0.7</v>
      </c>
      <c r="C52" s="24"/>
      <c r="D52" s="24">
        <f>VLOOKUP(D47,'ORCS Categories'!$A$5:$C$9,3,FALSE)</f>
        <v>0.7</v>
      </c>
      <c r="E52" s="24">
        <f>VLOOKUP(E47,'ORCS Categories'!$A$5:$C$9,3,FALSE)</f>
        <v>0.8</v>
      </c>
      <c r="F52" s="2"/>
      <c r="G52" s="2"/>
      <c r="H52" s="2"/>
      <c r="Y52" s="2"/>
    </row>
    <row r="53" ht="15.75" customHeight="1">
      <c r="A53" s="24" t="s">
        <v>318</v>
      </c>
      <c r="B53" s="80">
        <f>B51*B48*B52</f>
        <v>932871.7604</v>
      </c>
      <c r="C53" s="80"/>
      <c r="D53" s="80">
        <f t="shared" ref="D53:E53" si="51">D51*D48*D52</f>
        <v>173769.8055</v>
      </c>
      <c r="E53" s="80">
        <f t="shared" si="51"/>
        <v>255385.0002</v>
      </c>
      <c r="F53" s="2"/>
      <c r="G53" s="2"/>
      <c r="H53" s="2"/>
      <c r="I53" s="108"/>
      <c r="J53" s="77"/>
      <c r="K53" s="77"/>
      <c r="L53" s="77"/>
      <c r="M53" s="77"/>
      <c r="N53" s="2"/>
      <c r="O53" s="2"/>
      <c r="P53" s="2"/>
      <c r="Y53" s="2"/>
    </row>
    <row r="54" ht="15.75" customHeight="1">
      <c r="A54" s="108"/>
      <c r="B54" s="77"/>
      <c r="C54" s="77"/>
      <c r="D54" s="77"/>
      <c r="E54" s="77"/>
      <c r="F54" s="2"/>
      <c r="G54" s="2"/>
      <c r="H54" s="2"/>
      <c r="I54" s="77"/>
      <c r="J54" s="77"/>
      <c r="K54" s="77"/>
      <c r="L54" s="77"/>
      <c r="M54" s="2"/>
      <c r="N54" s="2"/>
      <c r="O54" s="2"/>
      <c r="Y54" s="2"/>
    </row>
    <row r="55" ht="15.75" customHeight="1">
      <c r="A55" s="108"/>
      <c r="B55" s="77"/>
      <c r="C55" s="77"/>
      <c r="D55" s="77"/>
      <c r="E55" s="77"/>
      <c r="F55" s="2"/>
      <c r="G55" s="2"/>
      <c r="H55" s="76"/>
      <c r="I55" s="90"/>
      <c r="J55" s="90"/>
      <c r="K55" s="90"/>
      <c r="L55" s="90"/>
      <c r="M55" s="2"/>
      <c r="Y55" s="2"/>
    </row>
    <row r="56" ht="15.75" customHeight="1">
      <c r="I56" s="2"/>
      <c r="Y56" s="2"/>
    </row>
    <row r="57" ht="15.75" customHeight="1">
      <c r="I57" s="2"/>
      <c r="AH57" s="2"/>
    </row>
    <row r="58" ht="15.75" customHeight="1">
      <c r="I58" s="2"/>
      <c r="AH58" s="2"/>
    </row>
    <row r="59" ht="15.75" customHeight="1">
      <c r="I59" s="2"/>
      <c r="AH59" s="2"/>
    </row>
    <row r="60" ht="15.75" customHeight="1">
      <c r="I60" s="2"/>
      <c r="Q60" s="2"/>
      <c r="AH60" s="2"/>
    </row>
    <row r="61" ht="15.75" customHeight="1">
      <c r="I61" s="2"/>
      <c r="Q61" s="2"/>
      <c r="AH61" s="2"/>
    </row>
    <row r="62" ht="15.75" customHeight="1">
      <c r="I62" s="2"/>
      <c r="Q62" s="2"/>
    </row>
    <row r="63" ht="15.75" customHeight="1">
      <c r="I63" s="2"/>
    </row>
    <row r="64" ht="15.75" customHeight="1">
      <c r="I64" s="2"/>
    </row>
    <row r="65" ht="15.75" customHeight="1">
      <c r="I65" s="2"/>
    </row>
    <row r="66" ht="15.75" customHeight="1">
      <c r="I66" s="2"/>
    </row>
    <row r="67" ht="15.75" customHeight="1">
      <c r="I67" s="2"/>
    </row>
    <row r="68" ht="15.75" customHeight="1">
      <c r="I68" s="2"/>
    </row>
    <row r="69" ht="15.75" customHeight="1">
      <c r="I69" s="2"/>
    </row>
    <row r="70" ht="15.75" customHeight="1">
      <c r="I70" s="2"/>
    </row>
    <row r="71" ht="15.75" customHeight="1">
      <c r="I71" s="2"/>
    </row>
    <row r="72" ht="15.75" customHeight="1">
      <c r="I72" s="2"/>
    </row>
    <row r="73" ht="15.75" customHeight="1">
      <c r="I73" s="2"/>
    </row>
    <row r="74" ht="15.75" customHeight="1">
      <c r="I74" s="2"/>
    </row>
    <row r="75" ht="15.75" customHeight="1">
      <c r="I75" s="2"/>
    </row>
    <row r="76" ht="15.75" customHeight="1">
      <c r="I76" s="2"/>
      <c r="P76" s="2"/>
    </row>
    <row r="77" ht="15.75" customHeight="1">
      <c r="I77" s="2"/>
      <c r="P77" s="2"/>
    </row>
    <row r="78" ht="15.75" customHeight="1">
      <c r="I78" s="2"/>
      <c r="P78" s="2"/>
    </row>
    <row r="79" ht="15.75" customHeight="1">
      <c r="I79" s="2"/>
      <c r="P79" s="2"/>
    </row>
    <row r="80" ht="15.75" customHeight="1">
      <c r="I80" s="2"/>
      <c r="P80" s="2"/>
      <c r="Y80" s="2"/>
      <c r="Z80" s="2"/>
      <c r="AA80" s="2"/>
      <c r="AB80" s="2"/>
      <c r="AC80" s="2"/>
      <c r="AD80" s="2"/>
      <c r="AE80" s="2"/>
      <c r="AF80" s="2"/>
      <c r="AG80" s="2"/>
      <c r="AH80" s="2"/>
      <c r="AI80" s="2"/>
      <c r="AJ80" s="2"/>
      <c r="AK80" s="2"/>
      <c r="AL80" s="2"/>
      <c r="AM80" s="2"/>
      <c r="AN80" s="2"/>
      <c r="AO80" s="2"/>
    </row>
    <row r="81" ht="15.75" customHeight="1">
      <c r="I81" s="2"/>
      <c r="P81" s="2"/>
      <c r="R81" s="2"/>
      <c r="S81" s="2"/>
      <c r="T81" s="2"/>
      <c r="U81" s="2"/>
      <c r="V81" s="2"/>
      <c r="W81" s="2"/>
      <c r="X81" s="2"/>
      <c r="Y81" s="2"/>
      <c r="Z81" s="2"/>
      <c r="AA81" s="2"/>
      <c r="AB81" s="2"/>
      <c r="AC81" s="2"/>
      <c r="AD81" s="2"/>
      <c r="AE81" s="2"/>
      <c r="AF81" s="2"/>
      <c r="AG81" s="2"/>
      <c r="AH81" s="2"/>
      <c r="AI81" s="2"/>
      <c r="AJ81" s="2"/>
      <c r="AK81" s="2"/>
      <c r="AL81" s="2"/>
      <c r="AM81" s="2"/>
      <c r="AN81" s="2"/>
      <c r="AO81" s="2"/>
    </row>
    <row r="82" ht="15.75" customHeight="1">
      <c r="I82" s="2"/>
      <c r="P82" s="2"/>
      <c r="R82" s="2"/>
      <c r="S82" s="2"/>
      <c r="T82" s="2"/>
      <c r="U82" s="2"/>
      <c r="V82" s="2"/>
      <c r="W82" s="2"/>
      <c r="X82" s="2"/>
      <c r="Y82" s="2"/>
      <c r="Z82" s="2"/>
      <c r="AA82" s="2"/>
      <c r="AB82" s="2"/>
      <c r="AC82" s="2"/>
      <c r="AD82" s="2"/>
      <c r="AE82" s="2"/>
      <c r="AF82" s="2"/>
      <c r="AG82" s="2"/>
      <c r="AH82" s="2"/>
      <c r="AI82" s="2"/>
      <c r="AJ82" s="2"/>
      <c r="AK82" s="2"/>
      <c r="AL82" s="2"/>
      <c r="AM82" s="2"/>
      <c r="AN82" s="2"/>
      <c r="AO82" s="2"/>
    </row>
    <row r="83" ht="15.75" customHeight="1">
      <c r="I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row>
    <row r="84" ht="15.75" customHeight="1">
      <c r="I84" s="2"/>
      <c r="Q84" s="2"/>
      <c r="R84" s="2"/>
      <c r="S84" s="2"/>
      <c r="T84" s="2"/>
      <c r="U84" s="2"/>
      <c r="V84" s="2"/>
      <c r="W84" s="2"/>
      <c r="X84" s="2"/>
      <c r="Y84" s="2"/>
      <c r="Z84" s="2"/>
      <c r="AA84" s="2"/>
      <c r="AB84" s="2"/>
      <c r="AC84" s="2"/>
      <c r="AD84" s="2"/>
      <c r="AE84" s="2"/>
      <c r="AF84" s="2"/>
      <c r="AG84" s="2"/>
      <c r="AH84" s="2"/>
      <c r="AI84" s="2"/>
      <c r="AJ84" s="2"/>
      <c r="AK84" s="2"/>
      <c r="AL84" s="2"/>
      <c r="AM84" s="2"/>
      <c r="AN84" s="2"/>
      <c r="AO84" s="2"/>
    </row>
    <row r="85" ht="15.75" customHeight="1">
      <c r="I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row>
    <row r="86" ht="15.75" customHeight="1">
      <c r="I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row>
    <row r="87" ht="15.75" customHeight="1">
      <c r="I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row>
    <row r="88" ht="15.75" customHeight="1">
      <c r="I88" s="2"/>
      <c r="P88" s="2"/>
      <c r="Q88" s="2"/>
      <c r="R88" s="2"/>
      <c r="S88" s="2"/>
      <c r="T88" s="2"/>
      <c r="U88" s="2"/>
      <c r="V88" s="2"/>
      <c r="W88" s="2"/>
      <c r="X88" s="2"/>
    </row>
    <row r="89" ht="15.75" customHeight="1">
      <c r="I89" s="2"/>
      <c r="P89" s="2"/>
      <c r="Q89" s="2"/>
      <c r="Y89" s="2"/>
      <c r="Z89" s="2"/>
      <c r="AA89" s="2"/>
      <c r="AB89" s="2"/>
      <c r="AC89" s="2"/>
      <c r="AD89" s="2"/>
      <c r="AE89" s="2"/>
      <c r="AF89" s="2"/>
      <c r="AG89" s="2"/>
      <c r="AH89" s="2"/>
      <c r="AI89" s="2"/>
      <c r="AJ89" s="2"/>
      <c r="AK89" s="2"/>
      <c r="AL89" s="2"/>
      <c r="AM89" s="2"/>
    </row>
    <row r="90" ht="15.75" customHeight="1">
      <c r="I90" s="2"/>
      <c r="Q90" s="2"/>
      <c r="R90" s="2"/>
      <c r="S90" s="2"/>
      <c r="T90" s="2"/>
      <c r="U90" s="2"/>
      <c r="V90" s="2"/>
      <c r="W90" s="2"/>
      <c r="X90" s="2"/>
      <c r="Y90" s="2"/>
      <c r="Z90" s="2"/>
      <c r="AA90" s="2"/>
      <c r="AB90" s="2"/>
      <c r="AC90" s="2"/>
      <c r="AD90" s="2"/>
      <c r="AE90" s="2"/>
      <c r="AF90" s="2"/>
      <c r="AG90" s="2"/>
      <c r="AH90" s="2"/>
      <c r="AI90" s="2"/>
      <c r="AJ90" s="2"/>
      <c r="AK90" s="2"/>
      <c r="AL90" s="2"/>
      <c r="AM90" s="2"/>
    </row>
    <row r="91" ht="15.75" customHeight="1">
      <c r="I91" s="2"/>
      <c r="R91" s="2"/>
      <c r="S91" s="2"/>
      <c r="T91" s="2"/>
      <c r="U91" s="2"/>
      <c r="V91" s="2"/>
      <c r="W91" s="2"/>
      <c r="X91" s="2"/>
      <c r="Y91" s="2"/>
      <c r="Z91" s="2"/>
      <c r="AA91" s="2"/>
      <c r="AB91" s="2"/>
      <c r="AC91" s="2"/>
      <c r="AD91" s="2"/>
      <c r="AE91" s="2"/>
      <c r="AF91" s="2"/>
      <c r="AG91" s="2"/>
      <c r="AH91" s="2"/>
      <c r="AI91" s="2"/>
      <c r="AJ91" s="2"/>
      <c r="AK91" s="2"/>
      <c r="AL91" s="2"/>
      <c r="AM91" s="2"/>
    </row>
    <row r="92" ht="15.75" customHeight="1">
      <c r="I92" s="2"/>
      <c r="Q92" s="2"/>
      <c r="R92" s="2"/>
      <c r="S92" s="2"/>
      <c r="T92" s="2"/>
      <c r="U92" s="2"/>
      <c r="V92" s="2"/>
      <c r="W92" s="2"/>
      <c r="X92" s="2"/>
      <c r="Y92" s="2"/>
      <c r="Z92" s="2"/>
      <c r="AA92" s="2"/>
      <c r="AB92" s="2"/>
      <c r="AC92" s="2"/>
      <c r="AD92" s="2"/>
      <c r="AE92" s="2"/>
      <c r="AF92" s="2"/>
      <c r="AG92" s="2"/>
      <c r="AH92" s="2"/>
      <c r="AI92" s="2"/>
      <c r="AJ92" s="2"/>
      <c r="AK92" s="2"/>
      <c r="AL92" s="2"/>
      <c r="AM92" s="2"/>
    </row>
    <row r="93" ht="15.75" customHeight="1">
      <c r="I93" s="2"/>
      <c r="Q93" s="2"/>
      <c r="R93" s="2"/>
      <c r="S93" s="2"/>
      <c r="T93" s="2"/>
      <c r="U93" s="2"/>
      <c r="V93" s="2"/>
      <c r="W93" s="2"/>
      <c r="X93" s="2"/>
      <c r="Y93" s="2"/>
      <c r="Z93" s="2"/>
      <c r="AA93" s="2"/>
      <c r="AB93" s="2"/>
      <c r="AC93" s="2"/>
      <c r="AD93" s="2"/>
      <c r="AE93" s="2"/>
      <c r="AF93" s="2"/>
      <c r="AG93" s="2"/>
      <c r="AH93" s="2"/>
      <c r="AI93" s="2"/>
      <c r="AJ93" s="2"/>
      <c r="AK93" s="2"/>
      <c r="AL93" s="2"/>
      <c r="AM93" s="2"/>
    </row>
    <row r="94" ht="15.75" customHeight="1">
      <c r="I94" s="2"/>
      <c r="Q94" s="2"/>
      <c r="R94" s="2"/>
      <c r="S94" s="2"/>
      <c r="T94" s="2"/>
      <c r="U94" s="2"/>
      <c r="V94" s="2"/>
      <c r="W94" s="2"/>
      <c r="X94" s="2"/>
    </row>
    <row r="95" ht="15.75" customHeight="1">
      <c r="I95" s="2"/>
      <c r="Q95" s="2"/>
    </row>
    <row r="96" ht="15.75" customHeight="1">
      <c r="I96" s="2"/>
      <c r="Q96" s="2"/>
    </row>
    <row r="97" ht="15.75" customHeight="1">
      <c r="I97" s="2"/>
    </row>
    <row r="98" ht="15.75" customHeight="1">
      <c r="I98" s="2"/>
    </row>
    <row r="99" ht="15.75" customHeight="1">
      <c r="I99" s="2"/>
    </row>
    <row r="100" ht="15.75" customHeight="1">
      <c r="I100" s="2"/>
    </row>
    <row r="101" ht="15.75" customHeight="1">
      <c r="I101" s="2"/>
    </row>
    <row r="102" ht="15.75" customHeight="1">
      <c r="I102" s="2"/>
    </row>
    <row r="103" ht="15.75" customHeight="1">
      <c r="I103" s="2"/>
    </row>
    <row r="104" ht="15.75" customHeight="1">
      <c r="I104" s="2"/>
    </row>
    <row r="105" ht="15.75" customHeight="1">
      <c r="I105" s="2"/>
    </row>
    <row r="106" ht="15.75" customHeight="1">
      <c r="I106" s="2"/>
    </row>
    <row r="107" ht="15.75" customHeight="1">
      <c r="I107" s="2"/>
    </row>
    <row r="108" ht="15.75" customHeight="1">
      <c r="I108" s="2"/>
    </row>
    <row r="109" ht="15.75" customHeight="1">
      <c r="I109" s="2"/>
    </row>
    <row r="110" ht="15.75" customHeight="1">
      <c r="I110" s="2"/>
    </row>
    <row r="111" ht="15.75" customHeight="1">
      <c r="I111" s="2"/>
    </row>
    <row r="112" ht="15.75" customHeight="1">
      <c r="I112" s="2"/>
    </row>
    <row r="113" ht="15.75" customHeight="1">
      <c r="I113" s="2"/>
    </row>
    <row r="114" ht="15.75" customHeight="1">
      <c r="I114" s="2"/>
    </row>
    <row r="115" ht="15.75" customHeight="1">
      <c r="I115" s="2"/>
    </row>
    <row r="116" ht="15.75" customHeight="1">
      <c r="B116" s="62" t="s">
        <v>354</v>
      </c>
      <c r="I116" s="2"/>
    </row>
    <row r="117" ht="15.75" customHeight="1">
      <c r="B117" s="62" t="s">
        <v>158</v>
      </c>
      <c r="C117" s="62" t="s">
        <v>147</v>
      </c>
      <c r="D117" s="62" t="s">
        <v>152</v>
      </c>
      <c r="E117" s="62" t="s">
        <v>141</v>
      </c>
      <c r="F117" s="62" t="s">
        <v>289</v>
      </c>
      <c r="I117" s="2"/>
    </row>
    <row r="118" ht="15.75" customHeight="1">
      <c r="B118" s="77">
        <f t="shared" ref="B118:E118" si="52">_xlfn.RANK.AVG(B17,B$17:B$25,0)</f>
        <v>8</v>
      </c>
      <c r="C118" s="77">
        <f t="shared" si="52"/>
        <v>6</v>
      </c>
      <c r="D118" s="77">
        <f t="shared" si="52"/>
        <v>4</v>
      </c>
      <c r="E118" s="77">
        <f t="shared" si="52"/>
        <v>1</v>
      </c>
      <c r="F118" s="76">
        <v>1999.0</v>
      </c>
      <c r="I118" s="2"/>
    </row>
    <row r="119" ht="15.75" customHeight="1">
      <c r="B119" s="77">
        <f t="shared" ref="B119:E119" si="53">_xlfn.RANK.AVG(B18,B$17:B$25,0)</f>
        <v>9</v>
      </c>
      <c r="C119" s="77">
        <f t="shared" si="53"/>
        <v>7</v>
      </c>
      <c r="D119" s="77">
        <f t="shared" si="53"/>
        <v>2</v>
      </c>
      <c r="E119" s="77">
        <f t="shared" si="53"/>
        <v>2</v>
      </c>
      <c r="F119" s="76">
        <v>2000.0</v>
      </c>
      <c r="I119" s="2"/>
    </row>
    <row r="120" ht="15.75" customHeight="1">
      <c r="B120" s="77">
        <f t="shared" ref="B120:E120" si="54">_xlfn.RANK.AVG(B19,B$17:B$25,0)</f>
        <v>3</v>
      </c>
      <c r="C120" s="77">
        <f t="shared" si="54"/>
        <v>8</v>
      </c>
      <c r="D120" s="77">
        <f t="shared" si="54"/>
        <v>5</v>
      </c>
      <c r="E120" s="77">
        <f t="shared" si="54"/>
        <v>3</v>
      </c>
      <c r="F120" s="76">
        <v>2001.0</v>
      </c>
      <c r="I120" s="2"/>
    </row>
    <row r="121" ht="15.75" customHeight="1">
      <c r="B121" s="77">
        <f t="shared" ref="B121:E121" si="55">_xlfn.RANK.AVG(B20,B$17:B$25,0)</f>
        <v>1</v>
      </c>
      <c r="C121" s="77">
        <f t="shared" si="55"/>
        <v>1</v>
      </c>
      <c r="D121" s="77">
        <f t="shared" si="55"/>
        <v>7</v>
      </c>
      <c r="E121" s="77">
        <f t="shared" si="55"/>
        <v>9</v>
      </c>
      <c r="F121" s="76">
        <v>2002.0</v>
      </c>
      <c r="I121" s="2"/>
    </row>
    <row r="122" ht="15.75" customHeight="1">
      <c r="B122" s="77">
        <f t="shared" ref="B122:E122" si="56">_xlfn.RANK.AVG(B21,B$17:B$25,0)</f>
        <v>4</v>
      </c>
      <c r="C122" s="77">
        <f t="shared" si="56"/>
        <v>2</v>
      </c>
      <c r="D122" s="77">
        <f t="shared" si="56"/>
        <v>1</v>
      </c>
      <c r="E122" s="77">
        <f t="shared" si="56"/>
        <v>5</v>
      </c>
      <c r="F122" s="76">
        <v>2003.0</v>
      </c>
      <c r="I122" s="2"/>
    </row>
    <row r="123" ht="15.75" customHeight="1">
      <c r="B123" s="77">
        <f t="shared" ref="B123:E123" si="57">_xlfn.RANK.AVG(B22,B$17:B$25,0)</f>
        <v>5</v>
      </c>
      <c r="C123" s="77">
        <f t="shared" si="57"/>
        <v>4</v>
      </c>
      <c r="D123" s="77">
        <f t="shared" si="57"/>
        <v>6</v>
      </c>
      <c r="E123" s="77">
        <f t="shared" si="57"/>
        <v>7</v>
      </c>
      <c r="F123" s="76">
        <v>2004.0</v>
      </c>
      <c r="I123" s="2"/>
    </row>
    <row r="124" ht="15.75" customHeight="1">
      <c r="B124" s="77">
        <f t="shared" ref="B124:E124" si="58">_xlfn.RANK.AVG(B23,B$17:B$25,0)</f>
        <v>6</v>
      </c>
      <c r="C124" s="77">
        <f t="shared" si="58"/>
        <v>3</v>
      </c>
      <c r="D124" s="77">
        <f t="shared" si="58"/>
        <v>8</v>
      </c>
      <c r="E124" s="77">
        <f t="shared" si="58"/>
        <v>4</v>
      </c>
      <c r="F124" s="76">
        <v>2005.0</v>
      </c>
      <c r="I124" s="2"/>
    </row>
    <row r="125" ht="15.75" customHeight="1">
      <c r="B125" s="77">
        <f t="shared" ref="B125:E125" si="59">_xlfn.RANK.AVG(B24,B$17:B$25,0)</f>
        <v>7</v>
      </c>
      <c r="C125" s="77">
        <f t="shared" si="59"/>
        <v>9</v>
      </c>
      <c r="D125" s="77">
        <f t="shared" si="59"/>
        <v>9</v>
      </c>
      <c r="E125" s="77">
        <f t="shared" si="59"/>
        <v>8</v>
      </c>
      <c r="F125" s="76">
        <v>2006.0</v>
      </c>
      <c r="I125" s="2"/>
    </row>
    <row r="126" ht="15.75" customHeight="1">
      <c r="B126" s="77">
        <f t="shared" ref="B126:E126" si="60">_xlfn.RANK.AVG(B25,B$17:B$25,0)</f>
        <v>2</v>
      </c>
      <c r="C126" s="77">
        <f t="shared" si="60"/>
        <v>5</v>
      </c>
      <c r="D126" s="77">
        <f t="shared" si="60"/>
        <v>3</v>
      </c>
      <c r="E126" s="77">
        <f t="shared" si="60"/>
        <v>6</v>
      </c>
      <c r="F126" s="76">
        <v>2007.0</v>
      </c>
      <c r="I126" s="2"/>
      <c r="J126" s="77"/>
      <c r="K126" s="77"/>
      <c r="L126" s="77"/>
      <c r="M126" s="77"/>
      <c r="N126" s="76"/>
    </row>
    <row r="127" ht="15.75" customHeight="1">
      <c r="I127" s="2"/>
    </row>
    <row r="128" ht="15.75" customHeight="1">
      <c r="I128" s="2"/>
    </row>
    <row r="129" ht="15.75" customHeight="1">
      <c r="I129" s="2"/>
    </row>
    <row r="130" ht="15.75" customHeight="1">
      <c r="I130" s="2"/>
    </row>
    <row r="131" ht="15.75" customHeight="1">
      <c r="I131" s="2"/>
    </row>
    <row r="132" ht="15.75" customHeight="1">
      <c r="I132" s="2"/>
    </row>
    <row r="133" ht="15.75" customHeight="1">
      <c r="I133" s="2"/>
    </row>
    <row r="134" ht="15.75" customHeight="1">
      <c r="I134" s="2"/>
    </row>
    <row r="135" ht="15.75" customHeight="1">
      <c r="I135" s="2"/>
    </row>
    <row r="136" ht="15.75" customHeight="1">
      <c r="I136" s="2"/>
    </row>
    <row r="137" ht="15.75" customHeight="1">
      <c r="I137" s="2"/>
    </row>
    <row r="138" ht="15.75" customHeight="1">
      <c r="I138" s="2"/>
    </row>
    <row r="139" ht="15.75" customHeight="1">
      <c r="I139" s="2"/>
    </row>
    <row r="140" ht="15.75" customHeight="1">
      <c r="I140" s="2"/>
    </row>
    <row r="141" ht="15.75" customHeight="1">
      <c r="I141" s="2"/>
    </row>
    <row r="142" ht="15.75" customHeight="1">
      <c r="I142" s="2"/>
    </row>
    <row r="143" ht="15.75" customHeight="1">
      <c r="I143" s="2"/>
    </row>
    <row r="144" ht="15.75" customHeight="1">
      <c r="I144" s="2"/>
    </row>
    <row r="145" ht="15.75" customHeight="1">
      <c r="I145" s="2"/>
    </row>
    <row r="146" ht="15.75" customHeight="1">
      <c r="I146" s="2"/>
    </row>
    <row r="147" ht="15.75" customHeight="1">
      <c r="I147" s="2"/>
    </row>
    <row r="148" ht="15.75" customHeight="1">
      <c r="I148" s="2"/>
    </row>
    <row r="149" ht="15.75" customHeight="1">
      <c r="I149" s="2"/>
    </row>
    <row r="150" ht="15.75" customHeight="1">
      <c r="I150" s="2"/>
    </row>
    <row r="151" ht="15.75" customHeight="1">
      <c r="I151" s="2"/>
    </row>
    <row r="152" ht="15.75" customHeight="1">
      <c r="I152" s="2"/>
    </row>
    <row r="153" ht="15.75" customHeight="1">
      <c r="I153" s="2"/>
    </row>
    <row r="154" ht="15.75" customHeight="1">
      <c r="I154" s="2"/>
    </row>
    <row r="155" ht="15.75" customHeight="1">
      <c r="I155" s="2"/>
    </row>
    <row r="156" ht="15.75" customHeight="1">
      <c r="I156" s="2"/>
    </row>
    <row r="157" ht="15.75" customHeight="1">
      <c r="I157" s="2"/>
    </row>
    <row r="158" ht="15.75" customHeight="1">
      <c r="I158" s="2"/>
    </row>
    <row r="159" ht="15.75" customHeight="1">
      <c r="I159" s="2"/>
    </row>
    <row r="160" ht="15.75" customHeight="1">
      <c r="I160" s="2"/>
    </row>
    <row r="161" ht="15.75" customHeight="1">
      <c r="I161" s="2"/>
    </row>
    <row r="162" ht="15.75" customHeight="1">
      <c r="I162" s="2"/>
    </row>
    <row r="163" ht="15.75" customHeight="1">
      <c r="I163" s="2"/>
    </row>
    <row r="164" ht="15.75" customHeight="1">
      <c r="I164" s="2"/>
    </row>
    <row r="165" ht="15.75" customHeight="1">
      <c r="I165" s="2"/>
    </row>
    <row r="166" ht="15.75" customHeight="1">
      <c r="I166" s="2"/>
    </row>
    <row r="167" ht="15.75" customHeight="1">
      <c r="I167" s="2"/>
    </row>
    <row r="168" ht="15.75" customHeight="1">
      <c r="I168" s="2"/>
    </row>
    <row r="169" ht="15.75" customHeight="1">
      <c r="I169" s="2"/>
    </row>
    <row r="170" ht="15.75" customHeight="1">
      <c r="I170" s="2"/>
    </row>
    <row r="171" ht="15.75" customHeight="1">
      <c r="I171" s="2"/>
    </row>
    <row r="172" ht="15.75" customHeight="1">
      <c r="I172" s="2"/>
    </row>
    <row r="173" ht="15.75" customHeight="1">
      <c r="I173" s="2"/>
    </row>
    <row r="174" ht="15.75" customHeight="1">
      <c r="I174" s="2"/>
    </row>
    <row r="175" ht="15.75" customHeight="1">
      <c r="I175" s="2"/>
    </row>
    <row r="176" ht="15.75" customHeight="1">
      <c r="I176" s="2"/>
    </row>
    <row r="177" ht="15.75" customHeight="1">
      <c r="I177" s="2"/>
    </row>
    <row r="178" ht="15.75" customHeight="1">
      <c r="I178" s="2"/>
    </row>
    <row r="179" ht="15.75" customHeight="1">
      <c r="I179" s="2"/>
    </row>
    <row r="180" ht="15.75" customHeight="1">
      <c r="I180" s="2"/>
    </row>
    <row r="181" ht="15.75" customHeight="1">
      <c r="I181" s="2"/>
    </row>
    <row r="182" ht="15.75" customHeight="1">
      <c r="I182" s="2"/>
    </row>
    <row r="183" ht="15.75" customHeight="1">
      <c r="I183" s="2"/>
    </row>
    <row r="184" ht="15.75" customHeight="1">
      <c r="I184" s="2"/>
    </row>
    <row r="185" ht="15.75" customHeight="1">
      <c r="I185" s="2"/>
    </row>
    <row r="186" ht="15.75" customHeight="1">
      <c r="I186" s="2"/>
    </row>
    <row r="187" ht="15.75" customHeight="1">
      <c r="I187" s="2"/>
    </row>
    <row r="188" ht="15.75" customHeight="1">
      <c r="I188" s="2"/>
    </row>
    <row r="189" ht="15.75" customHeight="1">
      <c r="I189" s="2"/>
    </row>
    <row r="190" ht="15.75" customHeight="1">
      <c r="I190" s="2"/>
    </row>
    <row r="191" ht="15.75" customHeight="1">
      <c r="I191" s="2"/>
    </row>
    <row r="192" ht="15.75" customHeight="1">
      <c r="I192" s="2"/>
    </row>
    <row r="193" ht="15.75" customHeight="1">
      <c r="I193" s="2"/>
    </row>
    <row r="194" ht="15.75" customHeight="1">
      <c r="I194" s="2"/>
    </row>
    <row r="195" ht="15.75" customHeight="1">
      <c r="I195" s="2"/>
    </row>
    <row r="196" ht="15.75" customHeight="1">
      <c r="I196" s="2"/>
    </row>
    <row r="197" ht="15.75" customHeight="1">
      <c r="I197" s="2"/>
    </row>
    <row r="198" ht="15.75" customHeight="1">
      <c r="I198" s="2"/>
    </row>
    <row r="199" ht="15.75" customHeight="1">
      <c r="I199" s="2"/>
    </row>
    <row r="200" ht="15.75" customHeight="1">
      <c r="I200" s="2"/>
    </row>
    <row r="201" ht="15.75" customHeight="1">
      <c r="I201" s="2"/>
    </row>
    <row r="202" ht="15.75" customHeight="1">
      <c r="I202" s="2"/>
    </row>
    <row r="203" ht="15.75" customHeight="1">
      <c r="I203" s="2"/>
    </row>
    <row r="204" ht="15.75" customHeight="1">
      <c r="I204" s="2"/>
    </row>
    <row r="205" ht="15.75" customHeight="1">
      <c r="I205" s="2"/>
    </row>
    <row r="206" ht="15.75" customHeight="1">
      <c r="I206" s="2"/>
    </row>
    <row r="207" ht="15.75" customHeight="1">
      <c r="I207" s="2"/>
    </row>
    <row r="208" ht="15.75" customHeight="1">
      <c r="I208" s="2"/>
    </row>
    <row r="209" ht="15.75" customHeight="1">
      <c r="I209" s="2"/>
    </row>
    <row r="210" ht="15.75" customHeight="1">
      <c r="I210" s="2"/>
    </row>
    <row r="211" ht="15.75" customHeight="1">
      <c r="I211" s="2"/>
    </row>
    <row r="212" ht="15.75" customHeight="1">
      <c r="I212" s="2"/>
    </row>
    <row r="213" ht="15.75" customHeight="1">
      <c r="I213" s="2"/>
    </row>
    <row r="214" ht="15.75" customHeight="1">
      <c r="I214" s="2"/>
    </row>
    <row r="215" ht="15.75" customHeight="1">
      <c r="I215" s="2"/>
    </row>
    <row r="216" ht="15.75" customHeight="1">
      <c r="I216" s="2"/>
    </row>
    <row r="217" ht="15.75" customHeight="1">
      <c r="I217" s="2"/>
    </row>
    <row r="218" ht="15.75" customHeight="1">
      <c r="I218" s="2"/>
    </row>
    <row r="219" ht="15.75" customHeight="1">
      <c r="I219" s="2"/>
    </row>
    <row r="220" ht="15.75" customHeight="1">
      <c r="I220" s="2"/>
    </row>
    <row r="221" ht="15.75" customHeight="1">
      <c r="I221" s="2"/>
    </row>
    <row r="222" ht="15.75" customHeight="1">
      <c r="I222" s="2"/>
    </row>
    <row r="223" ht="15.75" customHeight="1">
      <c r="I223" s="2"/>
    </row>
    <row r="224" ht="15.75" customHeight="1">
      <c r="I224" s="2"/>
    </row>
    <row r="225" ht="15.75" customHeight="1">
      <c r="I225" s="2"/>
    </row>
    <row r="226" ht="15.75" customHeight="1">
      <c r="I226" s="2"/>
    </row>
    <row r="227" ht="15.75" customHeight="1">
      <c r="I227" s="2"/>
    </row>
    <row r="228" ht="15.75" customHeight="1">
      <c r="I228" s="2"/>
    </row>
    <row r="229" ht="15.75" customHeight="1">
      <c r="I229" s="2"/>
    </row>
    <row r="230" ht="15.75" customHeight="1">
      <c r="I230" s="2"/>
    </row>
    <row r="231" ht="15.75" customHeight="1">
      <c r="I231" s="2"/>
    </row>
    <row r="232" ht="15.75" customHeight="1">
      <c r="I232" s="2"/>
    </row>
    <row r="233" ht="15.75" customHeight="1">
      <c r="I233" s="2"/>
    </row>
    <row r="234" ht="15.75" customHeight="1">
      <c r="I234" s="2"/>
    </row>
    <row r="235" ht="15.75" customHeight="1">
      <c r="I235" s="2"/>
    </row>
    <row r="236" ht="15.75" customHeight="1">
      <c r="I236" s="2"/>
    </row>
    <row r="237" ht="15.75" customHeight="1">
      <c r="I237" s="2"/>
    </row>
    <row r="238" ht="15.75" customHeight="1">
      <c r="I238" s="2"/>
    </row>
    <row r="239" ht="15.75" customHeight="1">
      <c r="I239" s="2"/>
    </row>
    <row r="240" ht="15.75" customHeight="1">
      <c r="I240" s="2"/>
    </row>
    <row r="241" ht="15.75" customHeight="1">
      <c r="I241" s="2"/>
    </row>
    <row r="242" ht="15.75" customHeight="1">
      <c r="I242" s="2"/>
    </row>
    <row r="243" ht="15.75" customHeight="1">
      <c r="I243" s="2"/>
    </row>
    <row r="244" ht="15.75" customHeight="1">
      <c r="I244" s="2"/>
    </row>
    <row r="245" ht="15.75" customHeight="1">
      <c r="I245" s="2"/>
    </row>
    <row r="246" ht="15.75" customHeight="1">
      <c r="I246" s="2"/>
    </row>
    <row r="247" ht="15.75" customHeight="1">
      <c r="I247" s="2"/>
    </row>
    <row r="248" ht="15.75" customHeight="1">
      <c r="I248" s="2"/>
    </row>
    <row r="249" ht="15.75" customHeight="1">
      <c r="I249" s="2"/>
    </row>
    <row r="250" ht="15.75" customHeight="1">
      <c r="I250" s="2"/>
    </row>
    <row r="251" ht="15.75" customHeight="1">
      <c r="I251" s="2"/>
    </row>
    <row r="252" ht="15.75" customHeight="1">
      <c r="I252" s="2"/>
    </row>
    <row r="253" ht="15.75" customHeight="1">
      <c r="I253" s="2"/>
    </row>
    <row r="254" ht="15.75" customHeight="1">
      <c r="I254" s="2"/>
    </row>
    <row r="255" ht="15.75" customHeight="1">
      <c r="I255" s="2"/>
    </row>
    <row r="256" ht="15.75" customHeight="1">
      <c r="I256" s="2"/>
    </row>
    <row r="257" ht="15.75" customHeight="1">
      <c r="I257" s="2"/>
    </row>
    <row r="258" ht="15.75" customHeight="1">
      <c r="I258" s="2"/>
    </row>
    <row r="259" ht="15.75" customHeight="1">
      <c r="I259" s="2"/>
    </row>
    <row r="260" ht="15.75" customHeight="1">
      <c r="I260" s="2"/>
    </row>
    <row r="261" ht="15.75" customHeight="1">
      <c r="I261" s="2"/>
    </row>
    <row r="262" ht="15.75" customHeight="1">
      <c r="I262" s="2"/>
    </row>
    <row r="263" ht="15.75" customHeight="1">
      <c r="I263" s="2"/>
    </row>
    <row r="264" ht="15.75" customHeight="1">
      <c r="I264" s="2"/>
    </row>
    <row r="265" ht="15.75" customHeight="1">
      <c r="I265" s="2"/>
    </row>
    <row r="266" ht="15.75" customHeight="1">
      <c r="I266" s="2"/>
    </row>
    <row r="267" ht="15.75" customHeight="1">
      <c r="I267" s="2"/>
    </row>
    <row r="268" ht="15.75" customHeight="1">
      <c r="I268" s="2"/>
    </row>
    <row r="269" ht="15.75" customHeight="1">
      <c r="I269" s="2"/>
    </row>
    <row r="270" ht="15.75" customHeight="1">
      <c r="I270" s="2"/>
    </row>
    <row r="271" ht="15.75" customHeight="1">
      <c r="I271" s="2"/>
    </row>
    <row r="272" ht="15.75" customHeight="1">
      <c r="I272" s="2"/>
    </row>
    <row r="273" ht="15.75" customHeight="1">
      <c r="I273" s="2"/>
    </row>
    <row r="274" ht="15.75" customHeight="1">
      <c r="I274" s="2"/>
    </row>
    <row r="275" ht="15.75" customHeight="1">
      <c r="I275" s="2"/>
    </row>
    <row r="276" ht="15.75" customHeight="1">
      <c r="I276" s="2"/>
    </row>
    <row r="277" ht="15.75" customHeight="1">
      <c r="I277" s="2"/>
    </row>
    <row r="278" ht="15.75" customHeight="1">
      <c r="I278" s="2"/>
    </row>
    <row r="279" ht="15.75" customHeight="1">
      <c r="I279" s="2"/>
    </row>
    <row r="280" ht="15.75" customHeight="1">
      <c r="I280" s="2"/>
    </row>
    <row r="281" ht="15.75" customHeight="1">
      <c r="I281" s="2"/>
    </row>
    <row r="282" ht="15.75" customHeight="1">
      <c r="I282" s="2"/>
    </row>
    <row r="283" ht="15.75" customHeight="1">
      <c r="I283" s="2"/>
    </row>
    <row r="284" ht="15.75" customHeight="1">
      <c r="I284" s="2"/>
    </row>
    <row r="285" ht="15.75" customHeight="1">
      <c r="I285" s="2"/>
    </row>
    <row r="286" ht="15.75" customHeight="1">
      <c r="I286" s="2"/>
    </row>
    <row r="287" ht="15.75" customHeight="1">
      <c r="I287" s="2"/>
    </row>
    <row r="288" ht="15.75" customHeight="1">
      <c r="I288" s="2"/>
    </row>
    <row r="289" ht="15.75" customHeight="1">
      <c r="I289" s="2"/>
    </row>
    <row r="290" ht="15.75" customHeight="1">
      <c r="I290" s="2"/>
    </row>
    <row r="291" ht="15.75" customHeight="1">
      <c r="I291" s="2"/>
    </row>
    <row r="292" ht="15.75" customHeight="1">
      <c r="I292" s="2"/>
    </row>
    <row r="293" ht="15.75" customHeight="1">
      <c r="I293" s="2"/>
    </row>
    <row r="294" ht="15.75" customHeight="1">
      <c r="I294" s="2"/>
    </row>
    <row r="295" ht="15.75" customHeight="1">
      <c r="I295" s="2"/>
    </row>
    <row r="296" ht="15.75" customHeight="1">
      <c r="I296" s="2"/>
    </row>
    <row r="297" ht="15.75" customHeight="1">
      <c r="I297" s="2"/>
    </row>
    <row r="298" ht="15.75" customHeight="1">
      <c r="I298" s="2"/>
    </row>
    <row r="299" ht="15.75" customHeight="1">
      <c r="I299" s="2"/>
    </row>
    <row r="300" ht="15.75" customHeight="1">
      <c r="I300" s="2"/>
    </row>
    <row r="301" ht="15.75" customHeight="1">
      <c r="I301" s="2"/>
    </row>
    <row r="302" ht="15.75" customHeight="1">
      <c r="I302" s="2"/>
    </row>
    <row r="303" ht="15.75" customHeight="1">
      <c r="I303" s="2"/>
    </row>
    <row r="304" ht="15.75" customHeight="1">
      <c r="I304" s="2"/>
    </row>
    <row r="305" ht="15.75" customHeight="1">
      <c r="I305" s="2"/>
    </row>
    <row r="306" ht="15.75" customHeight="1">
      <c r="I306" s="2"/>
    </row>
    <row r="307" ht="15.75" customHeight="1">
      <c r="I307" s="2"/>
    </row>
    <row r="308" ht="15.75" customHeight="1">
      <c r="I308" s="2"/>
    </row>
    <row r="309" ht="15.75" customHeight="1">
      <c r="I309" s="2"/>
    </row>
    <row r="310" ht="15.75" customHeight="1">
      <c r="I310" s="2"/>
    </row>
    <row r="311" ht="15.75" customHeight="1">
      <c r="I311" s="2"/>
    </row>
    <row r="312" ht="15.75" customHeight="1">
      <c r="I312" s="2"/>
    </row>
    <row r="313" ht="15.75" customHeight="1">
      <c r="I313" s="2"/>
    </row>
    <row r="314" ht="15.75" customHeight="1">
      <c r="I314" s="2"/>
    </row>
    <row r="315" ht="15.75" customHeight="1">
      <c r="I315" s="2"/>
    </row>
    <row r="316" ht="15.75" customHeight="1">
      <c r="I316" s="2"/>
    </row>
    <row r="317" ht="15.75" customHeight="1">
      <c r="I317" s="2"/>
    </row>
    <row r="318" ht="15.75" customHeight="1">
      <c r="I318" s="2"/>
    </row>
    <row r="319" ht="15.75" customHeight="1">
      <c r="I319" s="2"/>
    </row>
    <row r="320" ht="15.75" customHeight="1">
      <c r="I320" s="2"/>
    </row>
    <row r="321" ht="15.75" customHeight="1">
      <c r="I321" s="2"/>
    </row>
    <row r="322" ht="15.75" customHeight="1">
      <c r="I322" s="2"/>
    </row>
    <row r="323" ht="15.75" customHeight="1">
      <c r="I323" s="2"/>
    </row>
    <row r="324" ht="15.75" customHeight="1">
      <c r="I324" s="2"/>
    </row>
    <row r="325" ht="15.75" customHeight="1">
      <c r="I325" s="2"/>
    </row>
    <row r="326" ht="15.75" customHeight="1">
      <c r="I326" s="2"/>
    </row>
    <row r="327" ht="15.75" customHeight="1">
      <c r="I327" s="2"/>
    </row>
    <row r="328" ht="15.75" customHeight="1">
      <c r="I328" s="2"/>
    </row>
    <row r="329" ht="15.75" customHeight="1">
      <c r="I329" s="2"/>
    </row>
    <row r="330" ht="15.75" customHeight="1">
      <c r="I330" s="2"/>
    </row>
    <row r="331" ht="15.75" customHeight="1">
      <c r="I331" s="2"/>
    </row>
    <row r="332" ht="15.75" customHeight="1">
      <c r="I332" s="2"/>
    </row>
    <row r="333" ht="15.75" customHeight="1">
      <c r="I333" s="2"/>
    </row>
    <row r="334" ht="15.75" customHeight="1">
      <c r="I334" s="2"/>
    </row>
    <row r="335" ht="15.75" customHeight="1">
      <c r="I335" s="2"/>
    </row>
    <row r="336" ht="15.75" customHeight="1">
      <c r="I336" s="2"/>
    </row>
    <row r="337" ht="15.75" customHeight="1">
      <c r="I337" s="2"/>
    </row>
    <row r="338" ht="15.75" customHeight="1">
      <c r="I338" s="2"/>
    </row>
    <row r="339" ht="15.75" customHeight="1">
      <c r="I339" s="2"/>
    </row>
    <row r="340" ht="15.75" customHeight="1">
      <c r="I340" s="2"/>
    </row>
    <row r="341" ht="15.75" customHeight="1">
      <c r="I341" s="2"/>
    </row>
    <row r="342" ht="15.75" customHeight="1">
      <c r="I342" s="2"/>
    </row>
    <row r="343" ht="15.75" customHeight="1">
      <c r="I343" s="2"/>
    </row>
    <row r="344" ht="15.75" customHeight="1">
      <c r="I344" s="2"/>
    </row>
    <row r="345" ht="15.75" customHeight="1">
      <c r="I345" s="2"/>
    </row>
    <row r="346" ht="15.75" customHeight="1">
      <c r="I346" s="2"/>
    </row>
    <row r="347" ht="15.75" customHeight="1">
      <c r="I347" s="2"/>
    </row>
    <row r="348" ht="15.75" customHeight="1">
      <c r="I348" s="2"/>
    </row>
    <row r="349" ht="15.75" customHeight="1">
      <c r="I349" s="2"/>
    </row>
    <row r="350" ht="15.75" customHeight="1">
      <c r="I350" s="2"/>
    </row>
    <row r="351" ht="15.75" customHeight="1">
      <c r="I351" s="2"/>
    </row>
    <row r="352" ht="15.75" customHeight="1">
      <c r="I352" s="2"/>
    </row>
    <row r="353" ht="15.75" customHeight="1">
      <c r="I353" s="2"/>
    </row>
    <row r="354" ht="15.75" customHeight="1">
      <c r="I354" s="2"/>
    </row>
    <row r="355" ht="15.75" customHeight="1">
      <c r="I355" s="2"/>
    </row>
    <row r="356" ht="15.75" customHeight="1">
      <c r="I356" s="2"/>
    </row>
    <row r="357" ht="15.75" customHeight="1">
      <c r="I357" s="2"/>
    </row>
    <row r="358" ht="15.75" customHeight="1">
      <c r="I358" s="2"/>
    </row>
    <row r="359" ht="15.75" customHeight="1">
      <c r="I359" s="2"/>
    </row>
    <row r="360" ht="15.75" customHeight="1">
      <c r="I360" s="2"/>
    </row>
    <row r="361" ht="15.75" customHeight="1">
      <c r="I361" s="2"/>
    </row>
    <row r="362" ht="15.75" customHeight="1">
      <c r="I362" s="2"/>
    </row>
    <row r="363" ht="15.75" customHeight="1">
      <c r="I363" s="2"/>
    </row>
    <row r="364" ht="15.75" customHeight="1">
      <c r="I364" s="2"/>
    </row>
    <row r="365" ht="15.75" customHeight="1">
      <c r="I365" s="2"/>
    </row>
    <row r="366" ht="15.75" customHeight="1">
      <c r="I366" s="2"/>
    </row>
    <row r="367" ht="15.75" customHeight="1">
      <c r="I367" s="2"/>
    </row>
    <row r="368" ht="15.75" customHeight="1">
      <c r="I368" s="2"/>
    </row>
    <row r="369" ht="15.75" customHeight="1">
      <c r="I369" s="2"/>
    </row>
    <row r="370" ht="15.75" customHeight="1">
      <c r="I370" s="2"/>
    </row>
    <row r="371" ht="15.75" customHeight="1">
      <c r="I371" s="2"/>
    </row>
    <row r="372" ht="15.75" customHeight="1">
      <c r="I372" s="2"/>
    </row>
    <row r="373" ht="15.75" customHeight="1">
      <c r="I373" s="2"/>
    </row>
    <row r="374" ht="15.75" customHeight="1">
      <c r="I374" s="2"/>
    </row>
    <row r="375" ht="15.75" customHeight="1">
      <c r="I375" s="2"/>
    </row>
    <row r="376" ht="15.75" customHeight="1">
      <c r="I376" s="2"/>
    </row>
    <row r="377" ht="15.75" customHeight="1">
      <c r="I377" s="2"/>
    </row>
    <row r="378" ht="15.75" customHeight="1">
      <c r="I378" s="2"/>
    </row>
    <row r="379" ht="15.75" customHeight="1">
      <c r="I379" s="2"/>
    </row>
    <row r="380" ht="15.75" customHeight="1">
      <c r="I380" s="2"/>
    </row>
    <row r="381" ht="15.75" customHeight="1">
      <c r="I381" s="2"/>
    </row>
    <row r="382" ht="15.75" customHeight="1">
      <c r="I382" s="2"/>
    </row>
    <row r="383" ht="15.75" customHeight="1">
      <c r="I383" s="2"/>
    </row>
    <row r="384" ht="15.75" customHeight="1">
      <c r="I384" s="2"/>
    </row>
    <row r="385" ht="15.75" customHeight="1">
      <c r="I385" s="2"/>
    </row>
    <row r="386" ht="15.75" customHeight="1">
      <c r="I386" s="2"/>
    </row>
    <row r="387" ht="15.75" customHeight="1">
      <c r="I387" s="2"/>
    </row>
    <row r="388" ht="15.75" customHeight="1">
      <c r="I388" s="2"/>
    </row>
    <row r="389" ht="15.75" customHeight="1">
      <c r="I389" s="2"/>
    </row>
    <row r="390" ht="15.75" customHeight="1">
      <c r="I390" s="2"/>
    </row>
    <row r="391" ht="15.75" customHeight="1">
      <c r="I391" s="2"/>
    </row>
    <row r="392" ht="15.75" customHeight="1">
      <c r="I392" s="2"/>
    </row>
    <row r="393" ht="15.75" customHeight="1">
      <c r="I393" s="2"/>
    </row>
    <row r="394" ht="15.75" customHeight="1">
      <c r="I394" s="2"/>
    </row>
    <row r="395" ht="15.75" customHeight="1">
      <c r="I395" s="2"/>
    </row>
    <row r="396" ht="15.75" customHeight="1">
      <c r="I396" s="2"/>
    </row>
    <row r="397" ht="15.75" customHeight="1">
      <c r="I397" s="2"/>
    </row>
    <row r="398" ht="15.75" customHeight="1">
      <c r="I398" s="2"/>
    </row>
    <row r="399" ht="15.75" customHeight="1">
      <c r="I399" s="2"/>
    </row>
    <row r="400" ht="15.75" customHeight="1">
      <c r="I400" s="2"/>
    </row>
    <row r="401" ht="15.75" customHeight="1">
      <c r="I401" s="2"/>
    </row>
    <row r="402" ht="15.75" customHeight="1">
      <c r="I402" s="2"/>
    </row>
    <row r="403" ht="15.75" customHeight="1">
      <c r="I403" s="2"/>
    </row>
    <row r="404" ht="15.75" customHeight="1">
      <c r="I404" s="2"/>
    </row>
    <row r="405" ht="15.75" customHeight="1">
      <c r="I405" s="2"/>
    </row>
    <row r="406" ht="15.75" customHeight="1">
      <c r="I406" s="2"/>
    </row>
    <row r="407" ht="15.75" customHeight="1">
      <c r="I407" s="2"/>
    </row>
    <row r="408" ht="15.75" customHeight="1">
      <c r="I408" s="2"/>
    </row>
    <row r="409" ht="15.75" customHeight="1">
      <c r="I409" s="2"/>
    </row>
    <row r="410" ht="15.75" customHeight="1">
      <c r="I410" s="2"/>
    </row>
    <row r="411" ht="15.75" customHeight="1">
      <c r="I411" s="2"/>
    </row>
    <row r="412" ht="15.75" customHeight="1">
      <c r="I412" s="2"/>
    </row>
    <row r="413" ht="15.75" customHeight="1">
      <c r="I413" s="2"/>
    </row>
    <row r="414" ht="15.75" customHeight="1">
      <c r="I414" s="2"/>
    </row>
    <row r="415" ht="15.75" customHeight="1">
      <c r="I415" s="2"/>
    </row>
    <row r="416" ht="15.75" customHeight="1">
      <c r="I416" s="2"/>
    </row>
    <row r="417" ht="15.75" customHeight="1">
      <c r="I417" s="2"/>
    </row>
    <row r="418" ht="15.75" customHeight="1">
      <c r="I418" s="2"/>
    </row>
    <row r="419" ht="15.75" customHeight="1">
      <c r="I419" s="2"/>
    </row>
    <row r="420" ht="15.75" customHeight="1">
      <c r="I420" s="2"/>
    </row>
    <row r="421" ht="15.75" customHeight="1">
      <c r="I421" s="2"/>
    </row>
    <row r="422" ht="15.75" customHeight="1">
      <c r="I422" s="2"/>
    </row>
    <row r="423" ht="15.75" customHeight="1">
      <c r="I423" s="2"/>
    </row>
    <row r="424" ht="15.75" customHeight="1">
      <c r="I424" s="2"/>
    </row>
    <row r="425" ht="15.75" customHeight="1">
      <c r="I425" s="2"/>
    </row>
    <row r="426" ht="15.75" customHeight="1">
      <c r="I426" s="2"/>
    </row>
    <row r="427" ht="15.75" customHeight="1">
      <c r="I427" s="2"/>
    </row>
    <row r="428" ht="15.75" customHeight="1">
      <c r="I428" s="2"/>
    </row>
    <row r="429" ht="15.75" customHeight="1">
      <c r="I429" s="2"/>
    </row>
    <row r="430" ht="15.75" customHeight="1">
      <c r="I430" s="2"/>
    </row>
    <row r="431" ht="15.75" customHeight="1">
      <c r="I431" s="2"/>
    </row>
    <row r="432" ht="15.75" customHeight="1">
      <c r="I432" s="2"/>
    </row>
    <row r="433" ht="15.75" customHeight="1">
      <c r="I433" s="2"/>
    </row>
    <row r="434" ht="15.75" customHeight="1">
      <c r="I434" s="2"/>
    </row>
    <row r="435" ht="15.75" customHeight="1">
      <c r="I435" s="2"/>
    </row>
    <row r="436" ht="15.75" customHeight="1">
      <c r="I436" s="2"/>
    </row>
    <row r="437" ht="15.75" customHeight="1">
      <c r="I437" s="2"/>
    </row>
    <row r="438" ht="15.75" customHeight="1">
      <c r="I438" s="2"/>
    </row>
    <row r="439" ht="15.75" customHeight="1">
      <c r="I439" s="2"/>
    </row>
    <row r="440" ht="15.75" customHeight="1">
      <c r="I440" s="2"/>
    </row>
    <row r="441" ht="15.75" customHeight="1">
      <c r="I441" s="2"/>
    </row>
    <row r="442" ht="15.75" customHeight="1">
      <c r="I442" s="2"/>
    </row>
    <row r="443" ht="15.75" customHeight="1">
      <c r="I443" s="2"/>
    </row>
    <row r="444" ht="15.75" customHeight="1">
      <c r="I444" s="2"/>
    </row>
    <row r="445" ht="15.75" customHeight="1">
      <c r="I445" s="2"/>
    </row>
    <row r="446" ht="15.75" customHeight="1">
      <c r="I446" s="2"/>
    </row>
    <row r="447" ht="15.75" customHeight="1">
      <c r="I447" s="2"/>
    </row>
    <row r="448" ht="15.75" customHeight="1">
      <c r="I448" s="2"/>
    </row>
    <row r="449" ht="15.75" customHeight="1">
      <c r="I449" s="2"/>
    </row>
    <row r="450" ht="15.75" customHeight="1">
      <c r="I450" s="2"/>
    </row>
    <row r="451" ht="15.75" customHeight="1">
      <c r="I451" s="2"/>
    </row>
    <row r="452" ht="15.75" customHeight="1">
      <c r="I452" s="2"/>
    </row>
    <row r="453" ht="15.75" customHeight="1">
      <c r="I453" s="2"/>
    </row>
    <row r="454" ht="15.75" customHeight="1">
      <c r="I454" s="2"/>
    </row>
    <row r="455" ht="15.75" customHeight="1">
      <c r="I455" s="2"/>
    </row>
    <row r="456" ht="15.75" customHeight="1">
      <c r="I456" s="2"/>
    </row>
    <row r="457" ht="15.75" customHeight="1">
      <c r="I457" s="2"/>
    </row>
    <row r="458" ht="15.75" customHeight="1">
      <c r="I458" s="2"/>
    </row>
    <row r="459" ht="15.75" customHeight="1">
      <c r="I459" s="2"/>
    </row>
    <row r="460" ht="15.75" customHeight="1">
      <c r="I460" s="2"/>
    </row>
    <row r="461" ht="15.75" customHeight="1">
      <c r="I461" s="2"/>
    </row>
    <row r="462" ht="15.75" customHeight="1">
      <c r="I462" s="2"/>
    </row>
    <row r="463" ht="15.75" customHeight="1">
      <c r="I463" s="2"/>
    </row>
    <row r="464" ht="15.75" customHeight="1">
      <c r="I464" s="2"/>
    </row>
    <row r="465" ht="15.75" customHeight="1">
      <c r="I465" s="2"/>
    </row>
    <row r="466" ht="15.75" customHeight="1">
      <c r="I466" s="2"/>
    </row>
    <row r="467" ht="15.75" customHeight="1">
      <c r="I467" s="2"/>
    </row>
    <row r="468" ht="15.75" customHeight="1">
      <c r="I468" s="2"/>
    </row>
    <row r="469" ht="15.75" customHeight="1">
      <c r="I469" s="2"/>
    </row>
    <row r="470" ht="15.75" customHeight="1">
      <c r="I470" s="2"/>
    </row>
    <row r="471" ht="15.75" customHeight="1">
      <c r="I471" s="2"/>
    </row>
    <row r="472" ht="15.75" customHeight="1">
      <c r="I472" s="2"/>
    </row>
    <row r="473" ht="15.75" customHeight="1">
      <c r="I473" s="2"/>
    </row>
    <row r="474" ht="15.75" customHeight="1">
      <c r="I474" s="2"/>
    </row>
    <row r="475" ht="15.75" customHeight="1">
      <c r="I475" s="2"/>
    </row>
    <row r="476" ht="15.75" customHeight="1">
      <c r="I476" s="2"/>
    </row>
    <row r="477" ht="15.75" customHeight="1">
      <c r="I477" s="2"/>
    </row>
    <row r="478" ht="15.75" customHeight="1">
      <c r="I478" s="2"/>
    </row>
    <row r="479" ht="15.75" customHeight="1">
      <c r="I479" s="2"/>
    </row>
    <row r="480" ht="15.75" customHeight="1">
      <c r="I480" s="2"/>
    </row>
    <row r="481" ht="15.75" customHeight="1">
      <c r="I481" s="2"/>
    </row>
    <row r="482" ht="15.75" customHeight="1">
      <c r="I482" s="2"/>
    </row>
    <row r="483" ht="15.75" customHeight="1">
      <c r="I483" s="2"/>
    </row>
    <row r="484" ht="15.75" customHeight="1">
      <c r="I484" s="2"/>
    </row>
    <row r="485" ht="15.75" customHeight="1">
      <c r="I485" s="2"/>
    </row>
    <row r="486" ht="15.75" customHeight="1">
      <c r="I486" s="2"/>
    </row>
    <row r="487" ht="15.75" customHeight="1">
      <c r="I487" s="2"/>
    </row>
    <row r="488" ht="15.75" customHeight="1">
      <c r="I488" s="2"/>
    </row>
    <row r="489" ht="15.75" customHeight="1">
      <c r="I489" s="2"/>
    </row>
    <row r="490" ht="15.75" customHeight="1">
      <c r="I490" s="2"/>
    </row>
    <row r="491" ht="15.75" customHeight="1">
      <c r="I491" s="2"/>
    </row>
    <row r="492" ht="15.75" customHeight="1">
      <c r="I492" s="2"/>
    </row>
    <row r="493" ht="15.75" customHeight="1">
      <c r="I493" s="2"/>
    </row>
    <row r="494" ht="15.75" customHeight="1">
      <c r="I494" s="2"/>
    </row>
    <row r="495" ht="15.75" customHeight="1">
      <c r="I495" s="2"/>
    </row>
    <row r="496" ht="15.75" customHeight="1">
      <c r="I496" s="2"/>
    </row>
    <row r="497" ht="15.75" customHeight="1">
      <c r="I497" s="2"/>
    </row>
    <row r="498" ht="15.75" customHeight="1">
      <c r="I498" s="2"/>
    </row>
    <row r="499" ht="15.75" customHeight="1">
      <c r="I499" s="2"/>
    </row>
    <row r="500" ht="15.75" customHeight="1">
      <c r="I500" s="2"/>
    </row>
    <row r="501" ht="15.75" customHeight="1">
      <c r="I501" s="2"/>
    </row>
    <row r="502" ht="15.75" customHeight="1">
      <c r="I502" s="2"/>
    </row>
    <row r="503" ht="15.75" customHeight="1">
      <c r="I503" s="2"/>
    </row>
    <row r="504" ht="15.75" customHeight="1">
      <c r="I504" s="2"/>
    </row>
    <row r="505" ht="15.75" customHeight="1">
      <c r="I505" s="2"/>
    </row>
    <row r="506" ht="15.75" customHeight="1">
      <c r="I506" s="2"/>
    </row>
    <row r="507" ht="15.75" customHeight="1">
      <c r="I507" s="2"/>
    </row>
    <row r="508" ht="15.75" customHeight="1">
      <c r="I508" s="2"/>
    </row>
    <row r="509" ht="15.75" customHeight="1">
      <c r="I509" s="2"/>
    </row>
    <row r="510" ht="15.75" customHeight="1">
      <c r="I510" s="2"/>
    </row>
    <row r="511" ht="15.75" customHeight="1">
      <c r="I511" s="2"/>
    </row>
    <row r="512" ht="15.75" customHeight="1">
      <c r="I512" s="2"/>
    </row>
    <row r="513" ht="15.75" customHeight="1">
      <c r="I513" s="2"/>
    </row>
    <row r="514" ht="15.75" customHeight="1">
      <c r="I514" s="2"/>
    </row>
    <row r="515" ht="15.75" customHeight="1">
      <c r="I515" s="2"/>
    </row>
    <row r="516" ht="15.75" customHeight="1">
      <c r="I516" s="2"/>
    </row>
    <row r="517" ht="15.75" customHeight="1">
      <c r="I517" s="2"/>
    </row>
    <row r="518" ht="15.75" customHeight="1">
      <c r="I518" s="2"/>
    </row>
    <row r="519" ht="15.75" customHeight="1">
      <c r="I519" s="2"/>
    </row>
    <row r="520" ht="15.75" customHeight="1">
      <c r="I520" s="2"/>
    </row>
    <row r="521" ht="15.75" customHeight="1">
      <c r="I521" s="2"/>
    </row>
    <row r="522" ht="15.75" customHeight="1">
      <c r="I522" s="2"/>
    </row>
    <row r="523" ht="15.75" customHeight="1">
      <c r="I523" s="2"/>
    </row>
    <row r="524" ht="15.75" customHeight="1">
      <c r="I524" s="2"/>
    </row>
    <row r="525" ht="15.75" customHeight="1">
      <c r="I525" s="2"/>
    </row>
    <row r="526" ht="15.75" customHeight="1">
      <c r="I526" s="2"/>
    </row>
    <row r="527" ht="15.75" customHeight="1">
      <c r="I527" s="2"/>
    </row>
    <row r="528" ht="15.75" customHeight="1">
      <c r="I528" s="2"/>
    </row>
    <row r="529" ht="15.75" customHeight="1">
      <c r="I529" s="2"/>
    </row>
    <row r="530" ht="15.75" customHeight="1">
      <c r="I530" s="2"/>
    </row>
    <row r="531" ht="15.75" customHeight="1">
      <c r="I531" s="2"/>
    </row>
    <row r="532" ht="15.75" customHeight="1">
      <c r="I532" s="2"/>
    </row>
    <row r="533" ht="15.75" customHeight="1">
      <c r="I533" s="2"/>
    </row>
    <row r="534" ht="15.75" customHeight="1">
      <c r="I534" s="2"/>
    </row>
    <row r="535" ht="15.75" customHeight="1">
      <c r="I535" s="2"/>
    </row>
    <row r="536" ht="15.75" customHeight="1">
      <c r="I536" s="2"/>
    </row>
    <row r="537" ht="15.75" customHeight="1">
      <c r="I537" s="2"/>
    </row>
    <row r="538" ht="15.75" customHeight="1">
      <c r="I538" s="2"/>
    </row>
    <row r="539" ht="15.75" customHeight="1">
      <c r="I539" s="2"/>
    </row>
    <row r="540" ht="15.75" customHeight="1">
      <c r="I540" s="2"/>
    </row>
    <row r="541" ht="15.75" customHeight="1">
      <c r="I541" s="2"/>
    </row>
    <row r="542" ht="15.75" customHeight="1">
      <c r="I542" s="2"/>
    </row>
    <row r="543" ht="15.75" customHeight="1">
      <c r="I543" s="2"/>
    </row>
    <row r="544" ht="15.75" customHeight="1">
      <c r="I544" s="2"/>
    </row>
    <row r="545" ht="15.75" customHeight="1">
      <c r="I545" s="2"/>
    </row>
    <row r="546" ht="15.75" customHeight="1">
      <c r="I546" s="2"/>
    </row>
    <row r="547" ht="15.75" customHeight="1">
      <c r="I547" s="2"/>
    </row>
    <row r="548" ht="15.75" customHeight="1">
      <c r="I548" s="2"/>
    </row>
    <row r="549" ht="15.75" customHeight="1">
      <c r="I549" s="2"/>
    </row>
    <row r="550" ht="15.75" customHeight="1">
      <c r="I550" s="2"/>
    </row>
    <row r="551" ht="15.75" customHeight="1">
      <c r="I551" s="2"/>
    </row>
    <row r="552" ht="15.75" customHeight="1">
      <c r="I552" s="2"/>
    </row>
    <row r="553" ht="15.75" customHeight="1">
      <c r="I553" s="2"/>
    </row>
    <row r="554" ht="15.75" customHeight="1">
      <c r="I554" s="2"/>
    </row>
    <row r="555" ht="15.75" customHeight="1">
      <c r="I555" s="2"/>
    </row>
    <row r="556" ht="15.75" customHeight="1">
      <c r="I556" s="2"/>
    </row>
    <row r="557" ht="15.75" customHeight="1">
      <c r="I557" s="2"/>
    </row>
    <row r="558" ht="15.75" customHeight="1">
      <c r="I558" s="2"/>
    </row>
    <row r="559" ht="15.75" customHeight="1">
      <c r="I559" s="2"/>
    </row>
    <row r="560" ht="15.75" customHeight="1">
      <c r="I560" s="2"/>
    </row>
    <row r="561" ht="15.75" customHeight="1">
      <c r="I561" s="2"/>
    </row>
    <row r="562" ht="15.75" customHeight="1">
      <c r="I562" s="2"/>
    </row>
    <row r="563" ht="15.75" customHeight="1">
      <c r="I563" s="2"/>
    </row>
    <row r="564" ht="15.75" customHeight="1">
      <c r="I564" s="2"/>
    </row>
    <row r="565" ht="15.75" customHeight="1">
      <c r="I565" s="2"/>
    </row>
    <row r="566" ht="15.75" customHeight="1">
      <c r="I566" s="2"/>
    </row>
    <row r="567" ht="15.75" customHeight="1">
      <c r="I567" s="2"/>
    </row>
    <row r="568" ht="15.75" customHeight="1">
      <c r="I568" s="2"/>
    </row>
    <row r="569" ht="15.75" customHeight="1">
      <c r="I569" s="2"/>
    </row>
    <row r="570" ht="15.75" customHeight="1">
      <c r="I570" s="2"/>
    </row>
    <row r="571" ht="15.75" customHeight="1">
      <c r="I571" s="2"/>
    </row>
    <row r="572" ht="15.75" customHeight="1">
      <c r="I572" s="2"/>
    </row>
    <row r="573" ht="15.75" customHeight="1">
      <c r="I573" s="2"/>
    </row>
    <row r="574" ht="15.75" customHeight="1">
      <c r="I574" s="2"/>
    </row>
    <row r="575" ht="15.75" customHeight="1">
      <c r="I575" s="2"/>
    </row>
    <row r="576" ht="15.75" customHeight="1">
      <c r="I576" s="2"/>
    </row>
    <row r="577" ht="15.75" customHeight="1">
      <c r="I577" s="2"/>
    </row>
    <row r="578" ht="15.75" customHeight="1">
      <c r="I578" s="2"/>
    </row>
    <row r="579" ht="15.75" customHeight="1">
      <c r="I579" s="2"/>
    </row>
    <row r="580" ht="15.75" customHeight="1">
      <c r="I580" s="2"/>
    </row>
    <row r="581" ht="15.75" customHeight="1">
      <c r="I581" s="2"/>
    </row>
    <row r="582" ht="15.75" customHeight="1">
      <c r="I582" s="2"/>
    </row>
    <row r="583" ht="15.75" customHeight="1">
      <c r="I583" s="2"/>
    </row>
    <row r="584" ht="15.75" customHeight="1">
      <c r="I584" s="2"/>
    </row>
    <row r="585" ht="15.75" customHeight="1">
      <c r="I585" s="2"/>
    </row>
    <row r="586" ht="15.75" customHeight="1">
      <c r="I586" s="2"/>
    </row>
    <row r="587" ht="15.75" customHeight="1">
      <c r="I587" s="2"/>
    </row>
    <row r="588" ht="15.75" customHeight="1">
      <c r="I588" s="2"/>
    </row>
    <row r="589" ht="15.75" customHeight="1">
      <c r="I589" s="2"/>
    </row>
    <row r="590" ht="15.75" customHeight="1">
      <c r="I590" s="2"/>
    </row>
    <row r="591" ht="15.75" customHeight="1">
      <c r="I591" s="2"/>
    </row>
    <row r="592" ht="15.75" customHeight="1">
      <c r="I592" s="2"/>
    </row>
    <row r="593" ht="15.75" customHeight="1">
      <c r="I593" s="2"/>
    </row>
    <row r="594" ht="15.75" customHeight="1">
      <c r="I594" s="2"/>
    </row>
    <row r="595" ht="15.75" customHeight="1">
      <c r="I595" s="2"/>
    </row>
    <row r="596" ht="15.75" customHeight="1">
      <c r="I596" s="2"/>
    </row>
    <row r="597" ht="15.75" customHeight="1">
      <c r="I597" s="2"/>
    </row>
    <row r="598" ht="15.75" customHeight="1">
      <c r="I598" s="2"/>
    </row>
    <row r="599" ht="15.75" customHeight="1">
      <c r="I599" s="2"/>
    </row>
    <row r="600" ht="15.75" customHeight="1">
      <c r="I600" s="2"/>
    </row>
    <row r="601" ht="15.75" customHeight="1">
      <c r="I601" s="2"/>
    </row>
    <row r="602" ht="15.75" customHeight="1">
      <c r="I602" s="2"/>
    </row>
    <row r="603" ht="15.75" customHeight="1">
      <c r="I603" s="2"/>
    </row>
    <row r="604" ht="15.75" customHeight="1">
      <c r="I604" s="2"/>
    </row>
    <row r="605" ht="15.75" customHeight="1">
      <c r="I605" s="2"/>
    </row>
    <row r="606" ht="15.75" customHeight="1">
      <c r="I606" s="2"/>
    </row>
    <row r="607" ht="15.75" customHeight="1">
      <c r="I607" s="2"/>
    </row>
    <row r="608" ht="15.75" customHeight="1">
      <c r="I608" s="2"/>
    </row>
    <row r="609" ht="15.75" customHeight="1">
      <c r="I609" s="2"/>
    </row>
    <row r="610" ht="15.75" customHeight="1">
      <c r="I610" s="2"/>
    </row>
    <row r="611" ht="15.75" customHeight="1">
      <c r="I611" s="2"/>
    </row>
    <row r="612" ht="15.75" customHeight="1">
      <c r="I612" s="2"/>
    </row>
    <row r="613" ht="15.75" customHeight="1">
      <c r="I613" s="2"/>
    </row>
    <row r="614" ht="15.75" customHeight="1">
      <c r="I614" s="2"/>
    </row>
    <row r="615" ht="15.75" customHeight="1">
      <c r="I615" s="2"/>
    </row>
    <row r="616" ht="15.75" customHeight="1">
      <c r="I616" s="2"/>
    </row>
    <row r="617" ht="15.75" customHeight="1">
      <c r="I617" s="2"/>
    </row>
    <row r="618" ht="15.75" customHeight="1">
      <c r="I618" s="2"/>
    </row>
    <row r="619" ht="15.75" customHeight="1">
      <c r="I619" s="2"/>
    </row>
    <row r="620" ht="15.75" customHeight="1">
      <c r="I620" s="2"/>
    </row>
    <row r="621" ht="15.75" customHeight="1">
      <c r="I621" s="2"/>
    </row>
    <row r="622" ht="15.75" customHeight="1">
      <c r="I622" s="2"/>
    </row>
    <row r="623" ht="15.75" customHeight="1">
      <c r="I623" s="2"/>
    </row>
    <row r="624" ht="15.75" customHeight="1">
      <c r="I624" s="2"/>
    </row>
    <row r="625" ht="15.75" customHeight="1">
      <c r="I625" s="2"/>
    </row>
    <row r="626" ht="15.75" customHeight="1">
      <c r="I626" s="2"/>
    </row>
    <row r="627" ht="15.75" customHeight="1">
      <c r="I627" s="2"/>
    </row>
    <row r="628" ht="15.75" customHeight="1">
      <c r="I628" s="2"/>
    </row>
    <row r="629" ht="15.75" customHeight="1">
      <c r="I629" s="2"/>
    </row>
    <row r="630" ht="15.75" customHeight="1">
      <c r="I630" s="2"/>
    </row>
    <row r="631" ht="15.75" customHeight="1">
      <c r="I631" s="2"/>
    </row>
    <row r="632" ht="15.75" customHeight="1">
      <c r="I632" s="2"/>
    </row>
    <row r="633" ht="15.75" customHeight="1">
      <c r="I633" s="2"/>
    </row>
    <row r="634" ht="15.75" customHeight="1">
      <c r="I634" s="2"/>
    </row>
    <row r="635" ht="15.75" customHeight="1">
      <c r="I635" s="2"/>
    </row>
    <row r="636" ht="15.75" customHeight="1">
      <c r="I636" s="2"/>
    </row>
    <row r="637" ht="15.75" customHeight="1">
      <c r="I637" s="2"/>
    </row>
    <row r="638" ht="15.75" customHeight="1">
      <c r="I638" s="2"/>
    </row>
    <row r="639" ht="15.75" customHeight="1">
      <c r="I639" s="2"/>
    </row>
    <row r="640" ht="15.75" customHeight="1">
      <c r="I640" s="2"/>
    </row>
    <row r="641" ht="15.75" customHeight="1">
      <c r="I641" s="2"/>
    </row>
    <row r="642" ht="15.75" customHeight="1">
      <c r="I642" s="2"/>
    </row>
    <row r="643" ht="15.75" customHeight="1">
      <c r="I643" s="2"/>
    </row>
    <row r="644" ht="15.75" customHeight="1">
      <c r="I644" s="2"/>
    </row>
    <row r="645" ht="15.75" customHeight="1">
      <c r="I645" s="2"/>
    </row>
    <row r="646" ht="15.75" customHeight="1">
      <c r="I646" s="2"/>
    </row>
    <row r="647" ht="15.75" customHeight="1">
      <c r="I647" s="2"/>
    </row>
    <row r="648" ht="15.75" customHeight="1">
      <c r="I648" s="2"/>
    </row>
    <row r="649" ht="15.75" customHeight="1">
      <c r="I649" s="2"/>
    </row>
    <row r="650" ht="15.75" customHeight="1">
      <c r="I650" s="2"/>
    </row>
    <row r="651" ht="15.75" customHeight="1">
      <c r="I651" s="2"/>
    </row>
    <row r="652" ht="15.75" customHeight="1">
      <c r="I652" s="2"/>
    </row>
    <row r="653" ht="15.75" customHeight="1">
      <c r="I653" s="2"/>
    </row>
    <row r="654" ht="15.75" customHeight="1">
      <c r="I654" s="2"/>
    </row>
    <row r="655" ht="15.75" customHeight="1">
      <c r="I655" s="2"/>
    </row>
    <row r="656" ht="15.75" customHeight="1">
      <c r="I656" s="2"/>
    </row>
    <row r="657" ht="15.75" customHeight="1">
      <c r="I657" s="2"/>
    </row>
    <row r="658" ht="15.75" customHeight="1">
      <c r="I658" s="2"/>
    </row>
    <row r="659" ht="15.75" customHeight="1">
      <c r="I659" s="2"/>
    </row>
    <row r="660" ht="15.75" customHeight="1">
      <c r="I660" s="2"/>
    </row>
    <row r="661" ht="15.75" customHeight="1">
      <c r="I661" s="2"/>
    </row>
    <row r="662" ht="15.75" customHeight="1">
      <c r="I662" s="2"/>
    </row>
    <row r="663" ht="15.75" customHeight="1">
      <c r="I663" s="2"/>
    </row>
    <row r="664" ht="15.75" customHeight="1">
      <c r="I664" s="2"/>
    </row>
    <row r="665" ht="15.75" customHeight="1">
      <c r="I665" s="2"/>
    </row>
    <row r="666" ht="15.75" customHeight="1">
      <c r="I666" s="2"/>
    </row>
    <row r="667" ht="15.75" customHeight="1">
      <c r="I667" s="2"/>
    </row>
    <row r="668" ht="15.75" customHeight="1">
      <c r="I668" s="2"/>
    </row>
    <row r="669" ht="15.75" customHeight="1">
      <c r="I669" s="2"/>
    </row>
    <row r="670" ht="15.75" customHeight="1">
      <c r="I670" s="2"/>
    </row>
    <row r="671" ht="15.75" customHeight="1">
      <c r="I671" s="2"/>
    </row>
    <row r="672" ht="15.75" customHeight="1">
      <c r="I672" s="2"/>
    </row>
    <row r="673" ht="15.75" customHeight="1">
      <c r="I673" s="2"/>
    </row>
    <row r="674" ht="15.75" customHeight="1">
      <c r="I674" s="2"/>
    </row>
    <row r="675" ht="15.75" customHeight="1">
      <c r="I675" s="2"/>
    </row>
    <row r="676" ht="15.75" customHeight="1">
      <c r="I676" s="2"/>
    </row>
    <row r="677" ht="15.75" customHeight="1">
      <c r="I677" s="2"/>
    </row>
    <row r="678" ht="15.75" customHeight="1">
      <c r="I678" s="2"/>
    </row>
    <row r="679" ht="15.75" customHeight="1">
      <c r="I679" s="2"/>
    </row>
    <row r="680" ht="15.75" customHeight="1">
      <c r="I680" s="2"/>
    </row>
    <row r="681" ht="15.75" customHeight="1">
      <c r="I681" s="2"/>
    </row>
    <row r="682" ht="15.75" customHeight="1">
      <c r="I682" s="2"/>
    </row>
    <row r="683" ht="15.75" customHeight="1">
      <c r="I683" s="2"/>
    </row>
    <row r="684" ht="15.75" customHeight="1">
      <c r="I684" s="2"/>
    </row>
    <row r="685" ht="15.75" customHeight="1">
      <c r="I685" s="2"/>
    </row>
    <row r="686" ht="15.75" customHeight="1">
      <c r="I686" s="2"/>
    </row>
    <row r="687" ht="15.75" customHeight="1">
      <c r="I687" s="2"/>
    </row>
    <row r="688" ht="15.75" customHeight="1">
      <c r="I688" s="2"/>
    </row>
    <row r="689" ht="15.75" customHeight="1">
      <c r="I689" s="2"/>
    </row>
    <row r="690" ht="15.75" customHeight="1">
      <c r="I690" s="2"/>
    </row>
    <row r="691" ht="15.75" customHeight="1">
      <c r="I691" s="2"/>
    </row>
    <row r="692" ht="15.75" customHeight="1">
      <c r="I692" s="2"/>
    </row>
    <row r="693" ht="15.75" customHeight="1">
      <c r="I693" s="2"/>
    </row>
    <row r="694" ht="15.75" customHeight="1">
      <c r="I694" s="2"/>
    </row>
    <row r="695" ht="15.75" customHeight="1">
      <c r="I695" s="2"/>
    </row>
    <row r="696" ht="15.75" customHeight="1">
      <c r="I696" s="2"/>
    </row>
    <row r="697" ht="15.75" customHeight="1">
      <c r="I697" s="2"/>
    </row>
    <row r="698" ht="15.75" customHeight="1">
      <c r="I698" s="2"/>
    </row>
    <row r="699" ht="15.75" customHeight="1">
      <c r="I699" s="2"/>
    </row>
    <row r="700" ht="15.75" customHeight="1">
      <c r="I700" s="2"/>
    </row>
    <row r="701" ht="15.75" customHeight="1">
      <c r="I701" s="2"/>
    </row>
    <row r="702" ht="15.75" customHeight="1">
      <c r="I702" s="2"/>
    </row>
    <row r="703" ht="15.75" customHeight="1">
      <c r="I703" s="2"/>
    </row>
    <row r="704" ht="15.75" customHeight="1">
      <c r="I704" s="2"/>
    </row>
    <row r="705" ht="15.75" customHeight="1">
      <c r="I705" s="2"/>
    </row>
    <row r="706" ht="15.75" customHeight="1">
      <c r="I706" s="2"/>
    </row>
    <row r="707" ht="15.75" customHeight="1">
      <c r="I707" s="2"/>
    </row>
    <row r="708" ht="15.75" customHeight="1">
      <c r="I708" s="2"/>
    </row>
    <row r="709" ht="15.75" customHeight="1">
      <c r="I709" s="2"/>
    </row>
    <row r="710" ht="15.75" customHeight="1">
      <c r="I710" s="2"/>
    </row>
    <row r="711" ht="15.75" customHeight="1">
      <c r="I711" s="2"/>
    </row>
    <row r="712" ht="15.75" customHeight="1">
      <c r="I712" s="2"/>
    </row>
    <row r="713" ht="15.75" customHeight="1">
      <c r="I713" s="2"/>
    </row>
    <row r="714" ht="15.75" customHeight="1">
      <c r="I714" s="2"/>
    </row>
    <row r="715" ht="15.75" customHeight="1">
      <c r="I715" s="2"/>
    </row>
    <row r="716" ht="15.75" customHeight="1">
      <c r="I716" s="2"/>
    </row>
    <row r="717" ht="15.75" customHeight="1">
      <c r="I717" s="2"/>
    </row>
    <row r="718" ht="15.75" customHeight="1">
      <c r="I718" s="2"/>
    </row>
    <row r="719" ht="15.75" customHeight="1">
      <c r="I719" s="2"/>
    </row>
    <row r="720" ht="15.75" customHeight="1">
      <c r="I720" s="2"/>
    </row>
    <row r="721" ht="15.75" customHeight="1">
      <c r="I721" s="2"/>
    </row>
    <row r="722" ht="15.75" customHeight="1">
      <c r="I722" s="2"/>
    </row>
    <row r="723" ht="15.75" customHeight="1">
      <c r="I723" s="2"/>
    </row>
    <row r="724" ht="15.75" customHeight="1">
      <c r="I724" s="2"/>
    </row>
    <row r="725" ht="15.75" customHeight="1">
      <c r="I725" s="2"/>
    </row>
    <row r="726" ht="15.75" customHeight="1">
      <c r="I726" s="2"/>
    </row>
    <row r="727" ht="15.75" customHeight="1">
      <c r="I727" s="2"/>
    </row>
    <row r="728" ht="15.75" customHeight="1">
      <c r="I728" s="2"/>
    </row>
    <row r="729" ht="15.75" customHeight="1">
      <c r="I729" s="2"/>
    </row>
    <row r="730" ht="15.75" customHeight="1">
      <c r="I730" s="2"/>
    </row>
    <row r="731" ht="15.75" customHeight="1">
      <c r="I731" s="2"/>
    </row>
    <row r="732" ht="15.75" customHeight="1">
      <c r="I732" s="2"/>
    </row>
    <row r="733" ht="15.75" customHeight="1">
      <c r="I733" s="2"/>
    </row>
    <row r="734" ht="15.75" customHeight="1">
      <c r="I734" s="2"/>
    </row>
    <row r="735" ht="15.75" customHeight="1">
      <c r="I735" s="2"/>
    </row>
    <row r="736" ht="15.75" customHeight="1">
      <c r="I736" s="2"/>
    </row>
    <row r="737" ht="15.75" customHeight="1">
      <c r="I737" s="2"/>
    </row>
    <row r="738" ht="15.75" customHeight="1">
      <c r="I738" s="2"/>
    </row>
    <row r="739" ht="15.75" customHeight="1">
      <c r="I739" s="2"/>
    </row>
    <row r="740" ht="15.75" customHeight="1">
      <c r="I740" s="2"/>
    </row>
    <row r="741" ht="15.75" customHeight="1">
      <c r="I741" s="2"/>
    </row>
    <row r="742" ht="15.75" customHeight="1">
      <c r="I742" s="2"/>
    </row>
    <row r="743" ht="15.75" customHeight="1">
      <c r="I743" s="2"/>
    </row>
    <row r="744" ht="15.75" customHeight="1">
      <c r="I744" s="2"/>
    </row>
    <row r="745" ht="15.75" customHeight="1">
      <c r="I745" s="2"/>
    </row>
    <row r="746" ht="15.75" customHeight="1">
      <c r="I746" s="2"/>
    </row>
    <row r="747" ht="15.75" customHeight="1">
      <c r="I747" s="2"/>
    </row>
    <row r="748" ht="15.75" customHeight="1">
      <c r="I748" s="2"/>
    </row>
    <row r="749" ht="15.75" customHeight="1">
      <c r="I749" s="2"/>
    </row>
    <row r="750" ht="15.75" customHeight="1">
      <c r="I750" s="2"/>
    </row>
    <row r="751" ht="15.75" customHeight="1">
      <c r="I751" s="2"/>
    </row>
    <row r="752" ht="15.75" customHeight="1">
      <c r="I752" s="2"/>
    </row>
    <row r="753" ht="15.75" customHeight="1">
      <c r="I753" s="2"/>
    </row>
    <row r="754" ht="15.75" customHeight="1">
      <c r="I754" s="2"/>
    </row>
    <row r="755" ht="15.75" customHeight="1">
      <c r="I755" s="2"/>
    </row>
    <row r="756" ht="15.75" customHeight="1">
      <c r="I756" s="2"/>
    </row>
    <row r="757" ht="15.75" customHeight="1">
      <c r="I757" s="2"/>
    </row>
    <row r="758" ht="15.75" customHeight="1">
      <c r="I758" s="2"/>
    </row>
    <row r="759" ht="15.75" customHeight="1">
      <c r="I759" s="2"/>
    </row>
    <row r="760" ht="15.75" customHeight="1">
      <c r="I760" s="2"/>
    </row>
    <row r="761" ht="15.75" customHeight="1">
      <c r="I761" s="2"/>
    </row>
    <row r="762" ht="15.75" customHeight="1">
      <c r="I762" s="2"/>
    </row>
    <row r="763" ht="15.75" customHeight="1">
      <c r="I763" s="2"/>
    </row>
    <row r="764" ht="15.75" customHeight="1">
      <c r="I764" s="2"/>
    </row>
    <row r="765" ht="15.75" customHeight="1">
      <c r="I765" s="2"/>
    </row>
    <row r="766" ht="15.75" customHeight="1">
      <c r="I766" s="2"/>
    </row>
    <row r="767" ht="15.75" customHeight="1">
      <c r="I767" s="2"/>
    </row>
    <row r="768" ht="15.75" customHeight="1">
      <c r="I768" s="2"/>
    </row>
    <row r="769" ht="15.75" customHeight="1">
      <c r="I769" s="2"/>
    </row>
    <row r="770" ht="15.75" customHeight="1">
      <c r="I770" s="2"/>
    </row>
    <row r="771" ht="15.75" customHeight="1">
      <c r="I771" s="2"/>
    </row>
    <row r="772" ht="15.75" customHeight="1">
      <c r="I772" s="2"/>
    </row>
    <row r="773" ht="15.75" customHeight="1">
      <c r="I773" s="2"/>
    </row>
    <row r="774" ht="15.75" customHeight="1">
      <c r="I774" s="2"/>
    </row>
    <row r="775" ht="15.75" customHeight="1">
      <c r="I775" s="2"/>
    </row>
    <row r="776" ht="15.75" customHeight="1">
      <c r="I776" s="2"/>
    </row>
    <row r="777" ht="15.75" customHeight="1">
      <c r="I777" s="2"/>
    </row>
    <row r="778" ht="15.75" customHeight="1">
      <c r="I778" s="2"/>
    </row>
    <row r="779" ht="15.75" customHeight="1">
      <c r="I779" s="2"/>
    </row>
    <row r="780" ht="15.75" customHeight="1">
      <c r="I780" s="2"/>
    </row>
    <row r="781" ht="15.75" customHeight="1">
      <c r="I781" s="2"/>
    </row>
    <row r="782" ht="15.75" customHeight="1">
      <c r="I782" s="2"/>
    </row>
    <row r="783" ht="15.75" customHeight="1">
      <c r="I783" s="2"/>
    </row>
    <row r="784" ht="15.75" customHeight="1">
      <c r="I784" s="2"/>
    </row>
    <row r="785" ht="15.75" customHeight="1">
      <c r="I785" s="2"/>
    </row>
    <row r="786" ht="15.75" customHeight="1">
      <c r="I786" s="2"/>
    </row>
    <row r="787" ht="15.75" customHeight="1">
      <c r="I787" s="2"/>
    </row>
    <row r="788" ht="15.75" customHeight="1">
      <c r="I788" s="2"/>
    </row>
    <row r="789" ht="15.75" customHeight="1">
      <c r="I789" s="2"/>
    </row>
    <row r="790" ht="15.75" customHeight="1">
      <c r="I790" s="2"/>
    </row>
    <row r="791" ht="15.75" customHeight="1">
      <c r="I791" s="2"/>
    </row>
    <row r="792" ht="15.75" customHeight="1">
      <c r="I792" s="2"/>
    </row>
    <row r="793" ht="15.75" customHeight="1">
      <c r="I793" s="2"/>
    </row>
    <row r="794" ht="15.75" customHeight="1">
      <c r="I794" s="2"/>
    </row>
    <row r="795" ht="15.75" customHeight="1">
      <c r="I795" s="2"/>
    </row>
    <row r="796" ht="15.75" customHeight="1">
      <c r="I796" s="2"/>
    </row>
    <row r="797" ht="15.75" customHeight="1">
      <c r="I797" s="2"/>
    </row>
    <row r="798" ht="15.75" customHeight="1">
      <c r="I798" s="2"/>
    </row>
    <row r="799" ht="15.75" customHeight="1">
      <c r="I799" s="2"/>
    </row>
    <row r="800" ht="15.75" customHeight="1">
      <c r="I800" s="2"/>
    </row>
    <row r="801" ht="15.75" customHeight="1">
      <c r="I801" s="2"/>
    </row>
    <row r="802" ht="15.75" customHeight="1">
      <c r="I802" s="2"/>
    </row>
    <row r="803" ht="15.75" customHeight="1">
      <c r="I803" s="2"/>
    </row>
    <row r="804" ht="15.75" customHeight="1">
      <c r="I804" s="2"/>
    </row>
    <row r="805" ht="15.75" customHeight="1">
      <c r="I805" s="2"/>
    </row>
    <row r="806" ht="15.75" customHeight="1">
      <c r="I806" s="2"/>
    </row>
    <row r="807" ht="15.75" customHeight="1">
      <c r="I807" s="2"/>
    </row>
    <row r="808" ht="15.75" customHeight="1">
      <c r="I808" s="2"/>
    </row>
    <row r="809" ht="15.75" customHeight="1">
      <c r="I809" s="2"/>
    </row>
    <row r="810" ht="15.75" customHeight="1">
      <c r="I810" s="2"/>
    </row>
    <row r="811" ht="15.75" customHeight="1">
      <c r="I811" s="2"/>
    </row>
    <row r="812" ht="15.75" customHeight="1">
      <c r="I812" s="2"/>
    </row>
    <row r="813" ht="15.75" customHeight="1">
      <c r="I813" s="2"/>
    </row>
    <row r="814" ht="15.75" customHeight="1">
      <c r="I814" s="2"/>
    </row>
    <row r="815" ht="15.75" customHeight="1">
      <c r="I815" s="2"/>
    </row>
    <row r="816" ht="15.75" customHeight="1">
      <c r="I816" s="2"/>
    </row>
    <row r="817" ht="15.75" customHeight="1">
      <c r="I817" s="2"/>
    </row>
    <row r="818" ht="15.75" customHeight="1">
      <c r="I818" s="2"/>
    </row>
    <row r="819" ht="15.75" customHeight="1">
      <c r="I819" s="2"/>
    </row>
    <row r="820" ht="15.75" customHeight="1">
      <c r="I820" s="2"/>
    </row>
    <row r="821" ht="15.75" customHeight="1">
      <c r="I821" s="2"/>
    </row>
    <row r="822" ht="15.75" customHeight="1">
      <c r="I822" s="2"/>
    </row>
    <row r="823" ht="15.75" customHeight="1">
      <c r="I823" s="2"/>
    </row>
    <row r="824" ht="15.75" customHeight="1">
      <c r="I824" s="2"/>
    </row>
    <row r="825" ht="15.75" customHeight="1">
      <c r="I825" s="2"/>
    </row>
    <row r="826" ht="15.75" customHeight="1">
      <c r="I826" s="2"/>
    </row>
    <row r="827" ht="15.75" customHeight="1">
      <c r="I827" s="2"/>
    </row>
    <row r="828" ht="15.75" customHeight="1">
      <c r="I828" s="2"/>
    </row>
    <row r="829" ht="15.75" customHeight="1">
      <c r="I829" s="2"/>
    </row>
    <row r="830" ht="15.75" customHeight="1">
      <c r="I830" s="2"/>
    </row>
    <row r="831" ht="15.75" customHeight="1">
      <c r="I831" s="2"/>
    </row>
    <row r="832" ht="15.75" customHeight="1">
      <c r="I832" s="2"/>
    </row>
    <row r="833" ht="15.75" customHeight="1">
      <c r="I833" s="2"/>
    </row>
    <row r="834" ht="15.75" customHeight="1">
      <c r="I834" s="2"/>
    </row>
    <row r="835" ht="15.75" customHeight="1">
      <c r="I835" s="2"/>
    </row>
    <row r="836" ht="15.75" customHeight="1">
      <c r="I836" s="2"/>
    </row>
    <row r="837" ht="15.75" customHeight="1">
      <c r="I837" s="2"/>
    </row>
    <row r="838" ht="15.75" customHeight="1">
      <c r="I838" s="2"/>
    </row>
    <row r="839" ht="15.75" customHeight="1">
      <c r="I839" s="2"/>
    </row>
    <row r="840" ht="15.75" customHeight="1">
      <c r="I840" s="2"/>
    </row>
    <row r="841" ht="15.75" customHeight="1">
      <c r="I841" s="2"/>
    </row>
    <row r="842" ht="15.75" customHeight="1">
      <c r="I842" s="2"/>
    </row>
    <row r="843" ht="15.75" customHeight="1">
      <c r="I843" s="2"/>
    </row>
    <row r="844" ht="15.75" customHeight="1">
      <c r="I844" s="2"/>
    </row>
    <row r="845" ht="15.75" customHeight="1">
      <c r="I845" s="2"/>
    </row>
    <row r="846" ht="15.75" customHeight="1">
      <c r="I846" s="2"/>
    </row>
    <row r="847" ht="15.75" customHeight="1">
      <c r="I847" s="2"/>
    </row>
    <row r="848" ht="15.75" customHeight="1">
      <c r="I848" s="2"/>
    </row>
    <row r="849" ht="15.75" customHeight="1">
      <c r="I849" s="2"/>
    </row>
    <row r="850" ht="15.75" customHeight="1">
      <c r="I850" s="2"/>
    </row>
    <row r="851" ht="15.75" customHeight="1">
      <c r="I851" s="2"/>
    </row>
    <row r="852" ht="15.75" customHeight="1">
      <c r="I852" s="2"/>
    </row>
    <row r="853" ht="15.75" customHeight="1">
      <c r="I853" s="2"/>
    </row>
    <row r="854" ht="15.75" customHeight="1">
      <c r="I854" s="2"/>
    </row>
    <row r="855" ht="15.75" customHeight="1">
      <c r="I855" s="2"/>
    </row>
    <row r="856" ht="15.75" customHeight="1">
      <c r="I856" s="2"/>
    </row>
    <row r="857" ht="15.75" customHeight="1">
      <c r="I857" s="2"/>
    </row>
    <row r="858" ht="15.75" customHeight="1">
      <c r="I858" s="2"/>
    </row>
    <row r="859" ht="15.75" customHeight="1">
      <c r="I859" s="2"/>
    </row>
    <row r="860" ht="15.75" customHeight="1">
      <c r="I860" s="2"/>
    </row>
    <row r="861" ht="15.75" customHeight="1">
      <c r="I861" s="2"/>
    </row>
    <row r="862" ht="15.75" customHeight="1">
      <c r="I862" s="2"/>
    </row>
    <row r="863" ht="15.75" customHeight="1">
      <c r="I863" s="2"/>
    </row>
    <row r="864" ht="15.75" customHeight="1">
      <c r="I864" s="2"/>
    </row>
    <row r="865" ht="15.75" customHeight="1">
      <c r="I865" s="2"/>
    </row>
    <row r="866" ht="15.75" customHeight="1">
      <c r="I866" s="2"/>
    </row>
    <row r="867" ht="15.75" customHeight="1">
      <c r="I867" s="2"/>
    </row>
    <row r="868" ht="15.75" customHeight="1">
      <c r="I868" s="2"/>
    </row>
    <row r="869" ht="15.75" customHeight="1">
      <c r="I869" s="2"/>
    </row>
    <row r="870" ht="15.75" customHeight="1">
      <c r="I870" s="2"/>
    </row>
    <row r="871" ht="15.75" customHeight="1">
      <c r="I871" s="2"/>
    </row>
    <row r="872" ht="15.75" customHeight="1">
      <c r="I872" s="2"/>
    </row>
    <row r="873" ht="15.75" customHeight="1">
      <c r="I873" s="2"/>
    </row>
    <row r="874" ht="15.75" customHeight="1">
      <c r="I874" s="2"/>
    </row>
    <row r="875" ht="15.75" customHeight="1">
      <c r="I875" s="2"/>
    </row>
    <row r="876" ht="15.75" customHeight="1">
      <c r="I876" s="2"/>
    </row>
    <row r="877" ht="15.75" customHeight="1">
      <c r="I877" s="2"/>
    </row>
    <row r="878" ht="15.75" customHeight="1">
      <c r="I878" s="2"/>
    </row>
    <row r="879" ht="15.75" customHeight="1">
      <c r="I879" s="2"/>
    </row>
    <row r="880" ht="15.75" customHeight="1">
      <c r="I880" s="2"/>
    </row>
    <row r="881" ht="15.75" customHeight="1">
      <c r="I881" s="2"/>
    </row>
    <row r="882" ht="15.75" customHeight="1">
      <c r="I882" s="2"/>
    </row>
    <row r="883" ht="15.75" customHeight="1">
      <c r="I883" s="2"/>
    </row>
    <row r="884" ht="15.75" customHeight="1">
      <c r="I884" s="2"/>
    </row>
    <row r="885" ht="15.75" customHeight="1">
      <c r="I885" s="2"/>
    </row>
    <row r="886" ht="15.75" customHeight="1">
      <c r="I886" s="2"/>
    </row>
    <row r="887" ht="15.75" customHeight="1">
      <c r="I887" s="2"/>
    </row>
    <row r="888" ht="15.75" customHeight="1">
      <c r="I888" s="2"/>
    </row>
    <row r="889" ht="15.75" customHeight="1">
      <c r="I889" s="2"/>
    </row>
    <row r="890" ht="15.75" customHeight="1">
      <c r="I890" s="2"/>
    </row>
    <row r="891" ht="15.75" customHeight="1">
      <c r="I891" s="2"/>
    </row>
    <row r="892" ht="15.75" customHeight="1">
      <c r="I892" s="2"/>
    </row>
    <row r="893" ht="15.75" customHeight="1">
      <c r="I893" s="2"/>
    </row>
    <row r="894" ht="15.75" customHeight="1">
      <c r="I894" s="2"/>
    </row>
    <row r="895" ht="15.75" customHeight="1">
      <c r="I895" s="2"/>
    </row>
    <row r="896" ht="15.75" customHeight="1">
      <c r="I896" s="2"/>
    </row>
    <row r="897" ht="15.75" customHeight="1">
      <c r="I897" s="2"/>
    </row>
    <row r="898" ht="15.75" customHeight="1">
      <c r="I898" s="2"/>
    </row>
    <row r="899" ht="15.75" customHeight="1">
      <c r="I899" s="2"/>
    </row>
    <row r="900" ht="15.75" customHeight="1">
      <c r="I900" s="2"/>
    </row>
    <row r="901" ht="15.75" customHeight="1">
      <c r="I901" s="2"/>
    </row>
    <row r="902" ht="15.75" customHeight="1">
      <c r="I902" s="2"/>
    </row>
    <row r="903" ht="15.75" customHeight="1">
      <c r="I903" s="2"/>
    </row>
    <row r="904" ht="15.75" customHeight="1">
      <c r="I904" s="2"/>
    </row>
    <row r="905" ht="15.75" customHeight="1">
      <c r="I905" s="2"/>
    </row>
    <row r="906" ht="15.75" customHeight="1">
      <c r="I906" s="2"/>
    </row>
    <row r="907" ht="15.75" customHeight="1">
      <c r="I907" s="2"/>
    </row>
    <row r="908" ht="15.75" customHeight="1">
      <c r="I908" s="2"/>
    </row>
    <row r="909" ht="15.75" customHeight="1">
      <c r="I909" s="2"/>
    </row>
    <row r="910" ht="15.75" customHeight="1">
      <c r="I910" s="2"/>
    </row>
    <row r="911" ht="15.75" customHeight="1">
      <c r="I911" s="2"/>
    </row>
    <row r="912" ht="15.75" customHeight="1">
      <c r="I912" s="2"/>
    </row>
    <row r="913" ht="15.75" customHeight="1">
      <c r="I913" s="2"/>
    </row>
    <row r="914" ht="15.75" customHeight="1">
      <c r="I914" s="2"/>
    </row>
    <row r="915" ht="15.75" customHeight="1">
      <c r="I915" s="2"/>
    </row>
    <row r="916" ht="15.75" customHeight="1">
      <c r="I916" s="2"/>
    </row>
    <row r="917" ht="15.75" customHeight="1">
      <c r="I917" s="2"/>
    </row>
    <row r="918" ht="15.75" customHeight="1">
      <c r="I918" s="2"/>
    </row>
    <row r="919" ht="15.75" customHeight="1">
      <c r="I919" s="2"/>
    </row>
    <row r="920" ht="15.75" customHeight="1">
      <c r="I920" s="2"/>
    </row>
    <row r="921" ht="15.75" customHeight="1">
      <c r="I921" s="2"/>
    </row>
    <row r="922" ht="15.75" customHeight="1">
      <c r="I922" s="2"/>
    </row>
    <row r="923" ht="15.75" customHeight="1">
      <c r="I923" s="2"/>
    </row>
    <row r="924" ht="15.75" customHeight="1">
      <c r="I924" s="2"/>
    </row>
    <row r="925" ht="15.75" customHeight="1">
      <c r="I925" s="2"/>
    </row>
    <row r="926" ht="15.75" customHeight="1">
      <c r="I926" s="2"/>
    </row>
    <row r="927" ht="15.75" customHeight="1">
      <c r="I927" s="2"/>
    </row>
    <row r="928" ht="15.75" customHeight="1">
      <c r="I928" s="2"/>
    </row>
    <row r="929" ht="15.75" customHeight="1">
      <c r="I929" s="2"/>
    </row>
    <row r="930" ht="15.75" customHeight="1">
      <c r="I930" s="2"/>
    </row>
    <row r="931" ht="15.75" customHeight="1">
      <c r="I931" s="2"/>
    </row>
    <row r="932" ht="15.75" customHeight="1">
      <c r="I932" s="2"/>
    </row>
    <row r="933" ht="15.75" customHeight="1">
      <c r="I933" s="2"/>
    </row>
    <row r="934" ht="15.75" customHeight="1">
      <c r="I934" s="2"/>
    </row>
    <row r="935" ht="15.75" customHeight="1">
      <c r="I935" s="2"/>
    </row>
    <row r="936" ht="15.75" customHeight="1">
      <c r="I936" s="2"/>
    </row>
    <row r="937" ht="15.75" customHeight="1">
      <c r="I937" s="2"/>
    </row>
    <row r="938" ht="15.75" customHeight="1">
      <c r="I938" s="2"/>
    </row>
    <row r="939" ht="15.75" customHeight="1">
      <c r="I939" s="2"/>
    </row>
    <row r="940" ht="15.75" customHeight="1">
      <c r="I940" s="2"/>
    </row>
    <row r="941" ht="15.75" customHeight="1">
      <c r="I941" s="2"/>
    </row>
    <row r="942" ht="15.75" customHeight="1">
      <c r="I942" s="2"/>
    </row>
    <row r="943" ht="15.75" customHeight="1">
      <c r="I943" s="2"/>
    </row>
    <row r="944" ht="15.75" customHeight="1">
      <c r="I944" s="2"/>
    </row>
    <row r="945" ht="15.75" customHeight="1">
      <c r="I945" s="2"/>
    </row>
    <row r="946" ht="15.75" customHeight="1">
      <c r="I946" s="2"/>
    </row>
    <row r="947" ht="15.75" customHeight="1">
      <c r="I947" s="2"/>
    </row>
    <row r="948" ht="15.75" customHeight="1">
      <c r="I948" s="2"/>
    </row>
    <row r="949" ht="15.75" customHeight="1">
      <c r="I949" s="2"/>
    </row>
    <row r="950" ht="15.75" customHeight="1">
      <c r="I950" s="2"/>
    </row>
    <row r="951" ht="15.75" customHeight="1">
      <c r="I951" s="2"/>
    </row>
    <row r="952" ht="15.75" customHeight="1">
      <c r="I952" s="2"/>
    </row>
    <row r="953" ht="15.75" customHeight="1">
      <c r="I953" s="2"/>
    </row>
    <row r="954" ht="15.75" customHeight="1">
      <c r="I954" s="2"/>
    </row>
    <row r="955" ht="15.75" customHeight="1">
      <c r="I955" s="2"/>
    </row>
    <row r="956" ht="15.75" customHeight="1">
      <c r="I956" s="2"/>
    </row>
    <row r="957" ht="15.75" customHeight="1">
      <c r="I957" s="2"/>
    </row>
    <row r="958" ht="15.75" customHeight="1">
      <c r="I958" s="2"/>
    </row>
    <row r="959" ht="15.75" customHeight="1">
      <c r="I959" s="2"/>
    </row>
    <row r="960" ht="15.75" customHeight="1">
      <c r="I960" s="2"/>
    </row>
    <row r="961" ht="15.75" customHeight="1">
      <c r="I961" s="2"/>
    </row>
    <row r="962" ht="15.75" customHeight="1">
      <c r="I962" s="2"/>
    </row>
    <row r="963" ht="15.75" customHeight="1">
      <c r="I963" s="2"/>
    </row>
    <row r="964" ht="15.75" customHeight="1">
      <c r="I964" s="2"/>
    </row>
    <row r="965" ht="15.75" customHeight="1">
      <c r="I965" s="2"/>
    </row>
    <row r="966" ht="15.75" customHeight="1">
      <c r="I966" s="2"/>
    </row>
    <row r="967" ht="15.75" customHeight="1">
      <c r="I967" s="2"/>
    </row>
    <row r="968" ht="15.75" customHeight="1">
      <c r="I968" s="2"/>
    </row>
    <row r="969" ht="15.75" customHeight="1">
      <c r="I969" s="2"/>
    </row>
    <row r="970" ht="15.75" customHeight="1">
      <c r="I970" s="2"/>
    </row>
    <row r="971" ht="15.75" customHeight="1">
      <c r="I971" s="2"/>
    </row>
    <row r="972" ht="15.75" customHeight="1">
      <c r="I972" s="2"/>
    </row>
    <row r="973" ht="15.75" customHeight="1">
      <c r="I973" s="2"/>
    </row>
    <row r="974" ht="15.75" customHeight="1">
      <c r="I974" s="2"/>
    </row>
    <row r="975" ht="15.75" customHeight="1">
      <c r="I975" s="2"/>
    </row>
    <row r="976" ht="15.75" customHeight="1">
      <c r="I976" s="2"/>
    </row>
    <row r="977" ht="15.75" customHeight="1">
      <c r="I977" s="2"/>
    </row>
    <row r="978" ht="15.75" customHeight="1">
      <c r="I978" s="2"/>
    </row>
    <row r="979" ht="15.75" customHeight="1">
      <c r="I979" s="2"/>
    </row>
    <row r="980" ht="15.75" customHeight="1">
      <c r="I980" s="2"/>
    </row>
    <row r="981" ht="15.75" customHeight="1">
      <c r="I981" s="2"/>
    </row>
    <row r="982" ht="15.75" customHeight="1">
      <c r="I982" s="2"/>
    </row>
    <row r="983" ht="15.75" customHeight="1">
      <c r="I983" s="2"/>
    </row>
    <row r="984" ht="15.75" customHeight="1">
      <c r="I984" s="2"/>
    </row>
    <row r="985" ht="15.75" customHeight="1">
      <c r="I985" s="2"/>
    </row>
    <row r="986" ht="15.75" customHeight="1">
      <c r="I986" s="2"/>
    </row>
    <row r="987" ht="15.75" customHeight="1">
      <c r="I987" s="2"/>
    </row>
    <row r="988" ht="15.75" customHeight="1">
      <c r="I988" s="2"/>
    </row>
    <row r="989" ht="15.75" customHeight="1">
      <c r="I989" s="2"/>
    </row>
    <row r="990" ht="15.75" customHeight="1">
      <c r="I990" s="2"/>
    </row>
    <row r="991" ht="15.75" customHeight="1">
      <c r="I991" s="2"/>
    </row>
    <row r="992" ht="15.75" customHeight="1">
      <c r="I992" s="2"/>
    </row>
    <row r="993" ht="15.75" customHeight="1">
      <c r="I993" s="2"/>
    </row>
    <row r="994" ht="15.75" customHeight="1">
      <c r="I994" s="2"/>
    </row>
    <row r="995" ht="15.75" customHeight="1">
      <c r="I995" s="2"/>
    </row>
    <row r="996" ht="15.75" customHeight="1">
      <c r="I996" s="2"/>
    </row>
    <row r="997" ht="15.75" customHeight="1">
      <c r="I997" s="2"/>
    </row>
    <row r="998" ht="15.75" customHeight="1">
      <c r="I998" s="2"/>
    </row>
    <row r="999" ht="15.75" customHeight="1">
      <c r="I999" s="2"/>
    </row>
    <row r="1000" ht="15.75" customHeight="1">
      <c r="I1000" s="2"/>
    </row>
  </sheetData>
  <mergeCells count="6">
    <mergeCell ref="A1:F1"/>
    <mergeCell ref="G1:K1"/>
    <mergeCell ref="M1:Q1"/>
    <mergeCell ref="T1:X1"/>
    <mergeCell ref="A45:E45"/>
    <mergeCell ref="B116:F116"/>
  </mergeCells>
  <printOptions/>
  <pageMargins bottom="0.75" footer="0.0" header="0.0" left="0.7" right="0.7" top="0.75"/>
  <pageSetup orientation="portrait"/>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0.13"/>
    <col customWidth="1" min="2" max="3" width="10.5"/>
    <col customWidth="1" min="4" max="4" width="18.25"/>
    <col customWidth="1" min="5" max="5" width="15.25"/>
    <col customWidth="1" min="6" max="7" width="10.0"/>
    <col customWidth="1" min="8" max="8" width="10.5"/>
    <col customWidth="1" min="9" max="9" width="11.63"/>
    <col customWidth="1" min="10" max="10" width="7.63"/>
    <col customWidth="1" min="11" max="11" width="18.5"/>
    <col customWidth="1" min="12" max="12" width="15.5"/>
    <col customWidth="1" min="13" max="13" width="10.88"/>
    <col customWidth="1" min="14" max="14" width="7.63"/>
    <col customWidth="1" min="15" max="15" width="7.75"/>
    <col customWidth="1" min="16" max="17" width="10.88"/>
    <col customWidth="1" min="18" max="18" width="7.63"/>
    <col customWidth="1" min="19" max="19" width="11.13"/>
    <col customWidth="1" min="20" max="20" width="18.5"/>
    <col customWidth="1" min="21" max="21" width="11.13"/>
    <col customWidth="1" min="22" max="22" width="9.5"/>
    <col customWidth="1" min="23" max="23" width="8.63"/>
    <col customWidth="1" min="24" max="24" width="15.5"/>
    <col customWidth="1" min="25" max="25" width="8.38"/>
    <col customWidth="1" min="26" max="26" width="9.0"/>
    <col customWidth="1" min="27" max="28" width="7.63"/>
    <col customWidth="1" min="29" max="29" width="18.5"/>
    <col customWidth="1" min="30" max="32" width="7.63"/>
    <col customWidth="1" min="33" max="33" width="8.5"/>
    <col customWidth="1" min="34" max="34" width="18.5"/>
    <col customWidth="1" min="35" max="35" width="15.5"/>
    <col customWidth="1" min="36" max="39" width="7.63"/>
    <col customWidth="1" min="40" max="41" width="8.0"/>
    <col customWidth="1" min="42" max="42" width="8.5"/>
    <col customWidth="1" min="43" max="43" width="18.5"/>
    <col customWidth="1" min="44" max="44" width="15.5"/>
    <col customWidth="1" min="45" max="46" width="8.0"/>
    <col customWidth="1" min="47" max="50" width="7.63"/>
    <col customWidth="1" min="51" max="51" width="8.25"/>
    <col customWidth="1" min="52" max="73" width="7.63"/>
  </cols>
  <sheetData>
    <row r="1">
      <c r="A1" s="62" t="s">
        <v>364</v>
      </c>
      <c r="I1" s="62" t="s">
        <v>303</v>
      </c>
      <c r="Q1" s="62" t="s">
        <v>344</v>
      </c>
      <c r="Z1" s="62" t="s">
        <v>345</v>
      </c>
    </row>
    <row r="2">
      <c r="A2" s="2"/>
      <c r="B2" s="103" t="s">
        <v>227</v>
      </c>
      <c r="C2" s="103" t="s">
        <v>233</v>
      </c>
      <c r="D2" s="103" t="s">
        <v>245</v>
      </c>
      <c r="E2" s="103" t="s">
        <v>239</v>
      </c>
      <c r="F2" s="103" t="s">
        <v>216</v>
      </c>
      <c r="G2" s="103" t="s">
        <v>222</v>
      </c>
      <c r="H2" s="103" t="s">
        <v>1</v>
      </c>
      <c r="I2" s="62" t="s">
        <v>227</v>
      </c>
      <c r="J2" s="62" t="s">
        <v>233</v>
      </c>
      <c r="K2" s="62" t="s">
        <v>245</v>
      </c>
      <c r="L2" s="62" t="s">
        <v>239</v>
      </c>
      <c r="M2" s="62" t="s">
        <v>216</v>
      </c>
      <c r="N2" s="62" t="s">
        <v>222</v>
      </c>
      <c r="O2" s="62" t="s">
        <v>1</v>
      </c>
      <c r="P2" s="2"/>
      <c r="Q2" s="2"/>
      <c r="R2" s="104" t="s">
        <v>227</v>
      </c>
      <c r="S2" s="104" t="s">
        <v>233</v>
      </c>
      <c r="T2" s="104" t="s">
        <v>245</v>
      </c>
      <c r="U2" s="104" t="s">
        <v>239</v>
      </c>
      <c r="V2" s="104" t="s">
        <v>216</v>
      </c>
      <c r="W2" s="104" t="s">
        <v>222</v>
      </c>
      <c r="Z2" s="2"/>
      <c r="AA2" s="104" t="s">
        <v>227</v>
      </c>
      <c r="AB2" s="104" t="s">
        <v>233</v>
      </c>
      <c r="AC2" s="104" t="s">
        <v>245</v>
      </c>
      <c r="AD2" s="104" t="s">
        <v>239</v>
      </c>
      <c r="AE2" s="104" t="s">
        <v>216</v>
      </c>
      <c r="AF2" s="104" t="s">
        <v>222</v>
      </c>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row>
    <row r="3">
      <c r="A3" s="103" t="s">
        <v>289</v>
      </c>
      <c r="B3" s="103" t="s">
        <v>302</v>
      </c>
      <c r="C3" s="103" t="s">
        <v>302</v>
      </c>
      <c r="D3" s="103" t="s">
        <v>302</v>
      </c>
      <c r="E3" s="103" t="s">
        <v>302</v>
      </c>
      <c r="F3" s="103" t="s">
        <v>302</v>
      </c>
      <c r="G3" s="103" t="s">
        <v>302</v>
      </c>
      <c r="H3" s="103" t="s">
        <v>302</v>
      </c>
      <c r="I3" s="62" t="s">
        <v>303</v>
      </c>
      <c r="J3" s="62" t="s">
        <v>303</v>
      </c>
      <c r="K3" s="62" t="s">
        <v>303</v>
      </c>
      <c r="L3" s="62" t="s">
        <v>303</v>
      </c>
      <c r="M3" s="62" t="s">
        <v>303</v>
      </c>
      <c r="N3" s="62" t="s">
        <v>303</v>
      </c>
      <c r="O3" s="62" t="s">
        <v>303</v>
      </c>
      <c r="Q3" s="104" t="s">
        <v>289</v>
      </c>
      <c r="R3" s="76" t="s">
        <v>53</v>
      </c>
      <c r="S3" s="76" t="s">
        <v>53</v>
      </c>
      <c r="T3" s="76" t="s">
        <v>53</v>
      </c>
      <c r="U3" s="76" t="s">
        <v>53</v>
      </c>
      <c r="V3" s="76" t="s">
        <v>53</v>
      </c>
      <c r="W3" s="76" t="s">
        <v>53</v>
      </c>
      <c r="Z3" s="104" t="s">
        <v>289</v>
      </c>
      <c r="AA3" s="76" t="s">
        <v>52</v>
      </c>
      <c r="AB3" s="76" t="s">
        <v>52</v>
      </c>
      <c r="AC3" s="76" t="s">
        <v>52</v>
      </c>
      <c r="AD3" s="76" t="s">
        <v>52</v>
      </c>
      <c r="AE3" s="76" t="s">
        <v>52</v>
      </c>
      <c r="AF3" s="76" t="s">
        <v>52</v>
      </c>
    </row>
    <row r="4">
      <c r="A4" s="105">
        <v>1986.0</v>
      </c>
      <c r="B4" s="106">
        <f t="shared" ref="B4:G4" si="1">R4+AA4</f>
        <v>4547.167215</v>
      </c>
      <c r="C4" s="106">
        <f t="shared" si="1"/>
        <v>4986.236644</v>
      </c>
      <c r="D4" s="106">
        <f t="shared" si="1"/>
        <v>213.6654228</v>
      </c>
      <c r="E4" s="106">
        <f t="shared" si="1"/>
        <v>27322.96674</v>
      </c>
      <c r="F4" s="106">
        <f t="shared" si="1"/>
        <v>113.1599134</v>
      </c>
      <c r="G4" s="106">
        <f t="shared" si="1"/>
        <v>676.1111372</v>
      </c>
      <c r="H4" s="106">
        <f t="shared" ref="H4:H36" si="3">SUM(B4:G4)</f>
        <v>37859.30707</v>
      </c>
      <c r="I4" s="107"/>
      <c r="J4" s="107"/>
      <c r="K4" s="107"/>
      <c r="L4" s="107"/>
      <c r="M4" s="107"/>
      <c r="N4" s="107"/>
      <c r="O4" s="77"/>
      <c r="Q4" s="62">
        <v>1986.0</v>
      </c>
      <c r="R4" s="77">
        <v>3321.0</v>
      </c>
      <c r="S4" s="77">
        <v>32.0</v>
      </c>
      <c r="T4" s="77">
        <v>0.0</v>
      </c>
      <c r="U4" s="77">
        <v>26008.0</v>
      </c>
      <c r="V4" s="77">
        <v>0.0</v>
      </c>
      <c r="W4" s="77">
        <v>0.0</v>
      </c>
      <c r="Z4" s="62">
        <v>1986.0</v>
      </c>
      <c r="AA4" s="77">
        <v>1226.16721509</v>
      </c>
      <c r="AB4" s="77">
        <v>4954.236644200004</v>
      </c>
      <c r="AC4" s="77">
        <v>213.6654228</v>
      </c>
      <c r="AD4" s="77">
        <v>1314.966739</v>
      </c>
      <c r="AE4" s="77">
        <v>113.15991339999998</v>
      </c>
      <c r="AF4" s="77">
        <v>676.1111372</v>
      </c>
    </row>
    <row r="5">
      <c r="A5" s="105">
        <v>1987.0</v>
      </c>
      <c r="B5" s="106">
        <f t="shared" ref="B5:G5" si="2">R5+AA5</f>
        <v>17088.58109</v>
      </c>
      <c r="C5" s="106">
        <f t="shared" si="2"/>
        <v>7187.492699</v>
      </c>
      <c r="D5" s="106">
        <f t="shared" si="2"/>
        <v>262.4069242</v>
      </c>
      <c r="E5" s="106">
        <f t="shared" si="2"/>
        <v>4467.45365</v>
      </c>
      <c r="F5" s="106">
        <f t="shared" si="2"/>
        <v>287.3281176</v>
      </c>
      <c r="G5" s="106">
        <f t="shared" si="2"/>
        <v>361.9763342</v>
      </c>
      <c r="H5" s="106">
        <f t="shared" si="3"/>
        <v>29655.23882</v>
      </c>
      <c r="I5" s="107"/>
      <c r="J5" s="107"/>
      <c r="K5" s="107"/>
      <c r="L5" s="107"/>
      <c r="M5" s="107"/>
      <c r="N5" s="107"/>
      <c r="O5" s="77"/>
      <c r="Q5" s="62">
        <v>1987.0</v>
      </c>
      <c r="R5" s="77">
        <v>10983.0</v>
      </c>
      <c r="S5" s="77">
        <v>302.0</v>
      </c>
      <c r="T5" s="77">
        <v>0.0</v>
      </c>
      <c r="U5" s="77">
        <v>4274.0</v>
      </c>
      <c r="V5" s="77">
        <v>7.0</v>
      </c>
      <c r="W5" s="77">
        <v>4.0</v>
      </c>
      <c r="Z5" s="62">
        <v>1987.0</v>
      </c>
      <c r="AA5" s="77">
        <v>6105.5810914</v>
      </c>
      <c r="AB5" s="77">
        <v>6885.492699399999</v>
      </c>
      <c r="AC5" s="77">
        <v>262.40692420000005</v>
      </c>
      <c r="AD5" s="77">
        <v>193.45364999999998</v>
      </c>
      <c r="AE5" s="77">
        <v>280.32811760000004</v>
      </c>
      <c r="AF5" s="77">
        <v>357.97633420000005</v>
      </c>
    </row>
    <row r="6">
      <c r="A6" s="105">
        <v>1988.0</v>
      </c>
      <c r="B6" s="106">
        <f t="shared" ref="B6:G6" si="4">R6+AA6</f>
        <v>9786.929542</v>
      </c>
      <c r="C6" s="106">
        <f t="shared" si="4"/>
        <v>6367.387015</v>
      </c>
      <c r="D6" s="106">
        <f t="shared" si="4"/>
        <v>983.3033813</v>
      </c>
      <c r="E6" s="106">
        <f t="shared" si="4"/>
        <v>36496.91568</v>
      </c>
      <c r="F6" s="106">
        <f t="shared" si="4"/>
        <v>308.2008754</v>
      </c>
      <c r="G6" s="106">
        <f t="shared" si="4"/>
        <v>1991.068149</v>
      </c>
      <c r="H6" s="106">
        <f t="shared" si="3"/>
        <v>55933.80464</v>
      </c>
      <c r="I6" s="107"/>
      <c r="J6" s="107"/>
      <c r="K6" s="107"/>
      <c r="L6" s="107"/>
      <c r="M6" s="107"/>
      <c r="N6" s="107"/>
      <c r="O6" s="77"/>
      <c r="Q6" s="62">
        <v>1988.0</v>
      </c>
      <c r="R6" s="77">
        <v>4578.0</v>
      </c>
      <c r="S6" s="77">
        <v>657.0</v>
      </c>
      <c r="T6" s="77">
        <v>0.0</v>
      </c>
      <c r="U6" s="77">
        <v>1736.0</v>
      </c>
      <c r="V6" s="77">
        <v>0.0</v>
      </c>
      <c r="W6" s="77">
        <v>0.0</v>
      </c>
      <c r="Z6" s="62">
        <v>1988.0</v>
      </c>
      <c r="AA6" s="77">
        <v>5208.9295419</v>
      </c>
      <c r="AB6" s="77">
        <v>5710.387014560001</v>
      </c>
      <c r="AC6" s="77">
        <v>983.30338127</v>
      </c>
      <c r="AD6" s="77">
        <v>34760.9156754</v>
      </c>
      <c r="AE6" s="77">
        <v>308.2008754000002</v>
      </c>
      <c r="AF6" s="77">
        <v>1991.0681488</v>
      </c>
    </row>
    <row r="7">
      <c r="A7" s="105">
        <v>1989.0</v>
      </c>
      <c r="B7" s="106">
        <f t="shared" ref="B7:G7" si="5">R7+AA7</f>
        <v>13090.41473</v>
      </c>
      <c r="C7" s="106">
        <f t="shared" si="5"/>
        <v>4368.604913</v>
      </c>
      <c r="D7" s="106">
        <f t="shared" si="5"/>
        <v>2586.945025</v>
      </c>
      <c r="E7" s="106">
        <f t="shared" si="5"/>
        <v>22999.33213</v>
      </c>
      <c r="F7" s="106">
        <f t="shared" si="5"/>
        <v>1657.72031</v>
      </c>
      <c r="G7" s="106">
        <f t="shared" si="5"/>
        <v>524.187742</v>
      </c>
      <c r="H7" s="106">
        <f t="shared" si="3"/>
        <v>45227.20485</v>
      </c>
      <c r="I7" s="107"/>
      <c r="J7" s="107"/>
      <c r="K7" s="107"/>
      <c r="L7" s="107"/>
      <c r="M7" s="107"/>
      <c r="N7" s="107"/>
      <c r="O7" s="77"/>
      <c r="Q7" s="62">
        <v>1989.0</v>
      </c>
      <c r="R7" s="77">
        <v>11875.0</v>
      </c>
      <c r="S7" s="77">
        <v>20.0</v>
      </c>
      <c r="T7" s="77">
        <v>0.0</v>
      </c>
      <c r="U7" s="77">
        <v>856.0</v>
      </c>
      <c r="V7" s="77">
        <v>0.0</v>
      </c>
      <c r="W7" s="77">
        <v>0.0</v>
      </c>
      <c r="Z7" s="62">
        <v>1989.0</v>
      </c>
      <c r="AA7" s="77">
        <v>1215.41473055</v>
      </c>
      <c r="AB7" s="77">
        <v>4348.6049134</v>
      </c>
      <c r="AC7" s="77">
        <v>2586.9450254000003</v>
      </c>
      <c r="AD7" s="77">
        <v>22143.332126</v>
      </c>
      <c r="AE7" s="77">
        <v>1657.7203102000003</v>
      </c>
      <c r="AF7" s="77">
        <v>524.187742</v>
      </c>
    </row>
    <row r="8">
      <c r="A8" s="105">
        <v>1990.0</v>
      </c>
      <c r="B8" s="106">
        <f t="shared" ref="B8:G8" si="6">R8+AA8</f>
        <v>35202.38135</v>
      </c>
      <c r="C8" s="106">
        <f t="shared" si="6"/>
        <v>15271.10692</v>
      </c>
      <c r="D8" s="106">
        <f t="shared" si="6"/>
        <v>1021.236858</v>
      </c>
      <c r="E8" s="106">
        <f t="shared" si="6"/>
        <v>4434.471568</v>
      </c>
      <c r="F8" s="106">
        <f t="shared" si="6"/>
        <v>2756.671676</v>
      </c>
      <c r="G8" s="106">
        <f t="shared" si="6"/>
        <v>912.285526</v>
      </c>
      <c r="H8" s="106">
        <f t="shared" si="3"/>
        <v>59598.1539</v>
      </c>
      <c r="I8" s="107"/>
      <c r="J8" s="107"/>
      <c r="K8" s="107"/>
      <c r="L8" s="107"/>
      <c r="M8" s="107"/>
      <c r="N8" s="107"/>
      <c r="O8" s="77"/>
      <c r="Q8" s="62">
        <v>1990.0</v>
      </c>
      <c r="R8" s="77">
        <v>29543.0</v>
      </c>
      <c r="S8" s="77">
        <v>435.0</v>
      </c>
      <c r="T8" s="77">
        <v>0.0</v>
      </c>
      <c r="U8" s="77">
        <v>3526.0</v>
      </c>
      <c r="V8" s="77">
        <v>0.0</v>
      </c>
      <c r="W8" s="77">
        <v>0.0</v>
      </c>
      <c r="Z8" s="62">
        <v>1990.0</v>
      </c>
      <c r="AA8" s="77">
        <v>5659.381345</v>
      </c>
      <c r="AB8" s="77">
        <v>14836.106924689999</v>
      </c>
      <c r="AC8" s="77">
        <v>1021.2368579999999</v>
      </c>
      <c r="AD8" s="77">
        <v>908.4715680000002</v>
      </c>
      <c r="AE8" s="77">
        <v>2756.6716761000002</v>
      </c>
      <c r="AF8" s="77">
        <v>912.285526</v>
      </c>
    </row>
    <row r="9">
      <c r="A9" s="105">
        <v>1991.0</v>
      </c>
      <c r="B9" s="106">
        <f t="shared" ref="B9:G9" si="7">R9+AA9</f>
        <v>20485.18404</v>
      </c>
      <c r="C9" s="106">
        <f t="shared" si="7"/>
        <v>5366.461849</v>
      </c>
      <c r="D9" s="106">
        <f t="shared" si="7"/>
        <v>2463.724829</v>
      </c>
      <c r="E9" s="106">
        <f t="shared" si="7"/>
        <v>3264.240136</v>
      </c>
      <c r="F9" s="106">
        <f t="shared" si="7"/>
        <v>411.26813</v>
      </c>
      <c r="G9" s="106">
        <f t="shared" si="7"/>
        <v>7494.364542</v>
      </c>
      <c r="H9" s="106">
        <f t="shared" si="3"/>
        <v>39485.24352</v>
      </c>
      <c r="I9" s="107"/>
      <c r="J9" s="107"/>
      <c r="K9" s="107"/>
      <c r="L9" s="107"/>
      <c r="M9" s="107"/>
      <c r="N9" s="107"/>
      <c r="O9" s="77"/>
      <c r="Q9" s="62">
        <v>1991.0</v>
      </c>
      <c r="R9" s="77">
        <v>15649.0</v>
      </c>
      <c r="S9" s="77">
        <v>729.0</v>
      </c>
      <c r="T9" s="77">
        <v>86.0</v>
      </c>
      <c r="U9" s="77">
        <v>3222.0</v>
      </c>
      <c r="V9" s="77">
        <v>0.0</v>
      </c>
      <c r="W9" s="77">
        <v>7173.0</v>
      </c>
      <c r="Z9" s="62">
        <v>1991.0</v>
      </c>
      <c r="AA9" s="77">
        <v>4836.18403791</v>
      </c>
      <c r="AB9" s="77">
        <v>4637.461848700001</v>
      </c>
      <c r="AC9" s="77">
        <v>2377.7248292</v>
      </c>
      <c r="AD9" s="77">
        <v>42.240136</v>
      </c>
      <c r="AE9" s="77">
        <v>411.2681300000001</v>
      </c>
      <c r="AF9" s="77">
        <v>321.36454200000003</v>
      </c>
    </row>
    <row r="10">
      <c r="A10" s="105">
        <v>1992.0</v>
      </c>
      <c r="B10" s="106">
        <f t="shared" ref="B10:G10" si="8">R10+AA10</f>
        <v>25912.15196</v>
      </c>
      <c r="C10" s="106">
        <f t="shared" si="8"/>
        <v>15634.36932</v>
      </c>
      <c r="D10" s="106">
        <f t="shared" si="8"/>
        <v>3404.282597</v>
      </c>
      <c r="E10" s="106">
        <f t="shared" si="8"/>
        <v>11286.4875</v>
      </c>
      <c r="F10" s="106">
        <f t="shared" si="8"/>
        <v>886.228838</v>
      </c>
      <c r="G10" s="106">
        <f t="shared" si="8"/>
        <v>13592.36315</v>
      </c>
      <c r="H10" s="106">
        <f t="shared" si="3"/>
        <v>70715.88337</v>
      </c>
      <c r="I10" s="107"/>
      <c r="J10" s="107"/>
      <c r="K10" s="107"/>
      <c r="L10" s="107"/>
      <c r="M10" s="107"/>
      <c r="N10" s="107"/>
      <c r="O10" s="77"/>
      <c r="Q10" s="62">
        <v>1992.0</v>
      </c>
      <c r="R10" s="77">
        <v>18570.0</v>
      </c>
      <c r="S10" s="77">
        <v>4135.0</v>
      </c>
      <c r="T10" s="77">
        <v>0.0</v>
      </c>
      <c r="U10" s="77">
        <v>10772.0</v>
      </c>
      <c r="V10" s="77">
        <v>281.0</v>
      </c>
      <c r="W10" s="77">
        <v>9311.0</v>
      </c>
      <c r="Z10" s="62">
        <v>1992.0</v>
      </c>
      <c r="AA10" s="77">
        <v>7342.151955894</v>
      </c>
      <c r="AB10" s="77">
        <v>11499.369321065002</v>
      </c>
      <c r="AC10" s="77">
        <v>3404.28259718</v>
      </c>
      <c r="AD10" s="77">
        <v>514.4875020000001</v>
      </c>
      <c r="AE10" s="77">
        <v>605.2288380000001</v>
      </c>
      <c r="AF10" s="77">
        <v>4281.363151023</v>
      </c>
    </row>
    <row r="11">
      <c r="A11" s="105">
        <v>1993.0</v>
      </c>
      <c r="B11" s="106">
        <f t="shared" ref="B11:G11" si="9">R11+AA11</f>
        <v>72935.96997</v>
      </c>
      <c r="C11" s="106">
        <f t="shared" si="9"/>
        <v>45198.54322</v>
      </c>
      <c r="D11" s="106">
        <f t="shared" si="9"/>
        <v>377.140922</v>
      </c>
      <c r="E11" s="106">
        <f t="shared" si="9"/>
        <v>13469.87776</v>
      </c>
      <c r="F11" s="106">
        <f t="shared" si="9"/>
        <v>8344.930266</v>
      </c>
      <c r="G11" s="106">
        <f t="shared" si="9"/>
        <v>21499.68655</v>
      </c>
      <c r="H11" s="106">
        <f t="shared" si="3"/>
        <v>161826.1487</v>
      </c>
      <c r="I11" s="107"/>
      <c r="J11" s="107"/>
      <c r="K11" s="107"/>
      <c r="L11" s="107"/>
      <c r="M11" s="107"/>
      <c r="N11" s="107"/>
      <c r="O11" s="77"/>
      <c r="Q11" s="62">
        <v>1993.0</v>
      </c>
      <c r="R11" s="77">
        <v>30692.0</v>
      </c>
      <c r="S11" s="77">
        <v>10784.0</v>
      </c>
      <c r="T11" s="77">
        <v>0.0</v>
      </c>
      <c r="U11" s="77">
        <v>2739.0</v>
      </c>
      <c r="V11" s="77">
        <v>2.0</v>
      </c>
      <c r="W11" s="77">
        <v>13896.0</v>
      </c>
      <c r="Z11" s="62">
        <v>1993.0</v>
      </c>
      <c r="AA11" s="77">
        <v>42243.96996746</v>
      </c>
      <c r="AB11" s="77">
        <v>34414.5432209</v>
      </c>
      <c r="AC11" s="77">
        <v>377.14092199999993</v>
      </c>
      <c r="AD11" s="77">
        <v>10730.8777593</v>
      </c>
      <c r="AE11" s="77">
        <v>8342.930266309999</v>
      </c>
      <c r="AF11" s="77">
        <v>7603.6865481</v>
      </c>
    </row>
    <row r="12">
      <c r="A12" s="105">
        <v>1994.0</v>
      </c>
      <c r="B12" s="106">
        <f t="shared" ref="B12:G12" si="10">R12+AA12</f>
        <v>34322.70225</v>
      </c>
      <c r="C12" s="106">
        <f t="shared" si="10"/>
        <v>25359.72765</v>
      </c>
      <c r="D12" s="106">
        <f t="shared" si="10"/>
        <v>867.186386</v>
      </c>
      <c r="E12" s="106">
        <f t="shared" si="10"/>
        <v>4446.862642</v>
      </c>
      <c r="F12" s="106">
        <f t="shared" si="10"/>
        <v>725.5984877</v>
      </c>
      <c r="G12" s="106">
        <f t="shared" si="10"/>
        <v>12547.69855</v>
      </c>
      <c r="H12" s="106">
        <f t="shared" si="3"/>
        <v>78269.77596</v>
      </c>
      <c r="I12" s="107"/>
      <c r="J12" s="107"/>
      <c r="K12" s="107"/>
      <c r="L12" s="107"/>
      <c r="M12" s="107"/>
      <c r="N12" s="107"/>
      <c r="O12" s="77"/>
      <c r="Q12" s="62">
        <v>1994.0</v>
      </c>
      <c r="R12" s="77">
        <v>26689.0</v>
      </c>
      <c r="S12" s="77">
        <v>10520.0</v>
      </c>
      <c r="T12" s="77">
        <v>12.0</v>
      </c>
      <c r="U12" s="77">
        <v>3743.0</v>
      </c>
      <c r="V12" s="77">
        <v>5.0</v>
      </c>
      <c r="W12" s="77">
        <v>5774.0</v>
      </c>
      <c r="Z12" s="62">
        <v>1994.0</v>
      </c>
      <c r="AA12" s="77">
        <v>7633.7022536099985</v>
      </c>
      <c r="AB12" s="77">
        <v>14839.727649449998</v>
      </c>
      <c r="AC12" s="77">
        <v>855.186386</v>
      </c>
      <c r="AD12" s="77">
        <v>703.862642</v>
      </c>
      <c r="AE12" s="77">
        <v>720.598487707</v>
      </c>
      <c r="AF12" s="77">
        <v>6773.6985458300005</v>
      </c>
    </row>
    <row r="13">
      <c r="A13" s="105">
        <v>1995.0</v>
      </c>
      <c r="B13" s="106">
        <f t="shared" ref="B13:G13" si="11">R13+AA13</f>
        <v>47663.84539</v>
      </c>
      <c r="C13" s="106">
        <f t="shared" si="11"/>
        <v>23040.58936</v>
      </c>
      <c r="D13" s="106">
        <f t="shared" si="11"/>
        <v>666.725596</v>
      </c>
      <c r="E13" s="106">
        <f t="shared" si="11"/>
        <v>5358.546798</v>
      </c>
      <c r="F13" s="106">
        <f t="shared" si="11"/>
        <v>101.279324</v>
      </c>
      <c r="G13" s="106">
        <f t="shared" si="11"/>
        <v>4601.604472</v>
      </c>
      <c r="H13" s="106">
        <f t="shared" si="3"/>
        <v>81432.59094</v>
      </c>
      <c r="I13" s="107"/>
      <c r="J13" s="107"/>
      <c r="K13" s="107"/>
      <c r="L13" s="107"/>
      <c r="M13" s="107"/>
      <c r="N13" s="107"/>
      <c r="O13" s="77"/>
      <c r="Q13" s="62">
        <v>1995.0</v>
      </c>
      <c r="R13" s="77">
        <v>33530.0</v>
      </c>
      <c r="S13" s="77">
        <v>8316.0</v>
      </c>
      <c r="T13" s="77">
        <v>18.0</v>
      </c>
      <c r="U13" s="77">
        <v>4946.0</v>
      </c>
      <c r="V13" s="77">
        <v>0.0</v>
      </c>
      <c r="W13" s="77">
        <v>2253.0</v>
      </c>
      <c r="Z13" s="62">
        <v>1995.0</v>
      </c>
      <c r="AA13" s="77">
        <v>14133.845387829999</v>
      </c>
      <c r="AB13" s="77">
        <v>14724.58936499</v>
      </c>
      <c r="AC13" s="77">
        <v>648.725596</v>
      </c>
      <c r="AD13" s="77">
        <v>412.546798</v>
      </c>
      <c r="AE13" s="77">
        <v>101.27932399999999</v>
      </c>
      <c r="AF13" s="77">
        <v>2348.6044720000004</v>
      </c>
    </row>
    <row r="14">
      <c r="A14" s="105">
        <v>1996.0</v>
      </c>
      <c r="B14" s="106">
        <f t="shared" ref="B14:G14" si="12">R14+AA14</f>
        <v>42386.08197</v>
      </c>
      <c r="C14" s="106">
        <f t="shared" si="12"/>
        <v>32896.37582</v>
      </c>
      <c r="D14" s="106">
        <f t="shared" si="12"/>
        <v>409.305082</v>
      </c>
      <c r="E14" s="106">
        <f t="shared" si="12"/>
        <v>14845.25136</v>
      </c>
      <c r="F14" s="106">
        <f t="shared" si="12"/>
        <v>30677.86524</v>
      </c>
      <c r="G14" s="106">
        <f t="shared" si="12"/>
        <v>11875.99677</v>
      </c>
      <c r="H14" s="106">
        <f t="shared" si="3"/>
        <v>133090.8762</v>
      </c>
      <c r="I14" s="107"/>
      <c r="J14" s="107"/>
      <c r="K14" s="107"/>
      <c r="L14" s="107"/>
      <c r="M14" s="107"/>
      <c r="N14" s="107"/>
      <c r="O14" s="77"/>
      <c r="Q14" s="62">
        <v>1996.0</v>
      </c>
      <c r="R14" s="77">
        <v>30485.0</v>
      </c>
      <c r="S14" s="77">
        <v>14400.0</v>
      </c>
      <c r="T14" s="77">
        <v>11.0</v>
      </c>
      <c r="U14" s="77">
        <v>7431.0</v>
      </c>
      <c r="V14" s="77">
        <v>26644.0</v>
      </c>
      <c r="W14" s="77">
        <v>5826.0</v>
      </c>
      <c r="Z14" s="62">
        <v>1996.0</v>
      </c>
      <c r="AA14" s="77">
        <v>11901.08196606</v>
      </c>
      <c r="AB14" s="77">
        <v>18496.375820889996</v>
      </c>
      <c r="AC14" s="77">
        <v>398.305082</v>
      </c>
      <c r="AD14" s="77">
        <v>7414.2513551</v>
      </c>
      <c r="AE14" s="77">
        <v>4033.8652448000003</v>
      </c>
      <c r="AF14" s="77">
        <v>6049.9967726</v>
      </c>
    </row>
    <row r="15">
      <c r="A15" s="105">
        <v>1997.0</v>
      </c>
      <c r="B15" s="106">
        <f t="shared" ref="B15:G15" si="13">R15+AA15</f>
        <v>29380.27893</v>
      </c>
      <c r="C15" s="106">
        <f t="shared" si="13"/>
        <v>41657.40075</v>
      </c>
      <c r="D15" s="106">
        <f t="shared" si="13"/>
        <v>489.348876</v>
      </c>
      <c r="E15" s="106">
        <f t="shared" si="13"/>
        <v>4125.873106</v>
      </c>
      <c r="F15" s="106">
        <f t="shared" si="13"/>
        <v>308.538674</v>
      </c>
      <c r="G15" s="106">
        <f t="shared" si="13"/>
        <v>9053.125625</v>
      </c>
      <c r="H15" s="106">
        <f t="shared" si="3"/>
        <v>85014.56596</v>
      </c>
      <c r="I15" s="107"/>
      <c r="J15" s="107"/>
      <c r="K15" s="107"/>
      <c r="L15" s="107"/>
      <c r="M15" s="107"/>
      <c r="N15" s="107"/>
      <c r="O15" s="77"/>
      <c r="Q15" s="62">
        <v>1997.0</v>
      </c>
      <c r="R15" s="77">
        <v>26449.0</v>
      </c>
      <c r="S15" s="77">
        <v>21097.0</v>
      </c>
      <c r="T15" s="77">
        <v>2.0</v>
      </c>
      <c r="U15" s="77">
        <v>3440.0</v>
      </c>
      <c r="V15" s="77">
        <v>59.0</v>
      </c>
      <c r="W15" s="77">
        <v>2925.0</v>
      </c>
      <c r="Z15" s="62">
        <v>1997.0</v>
      </c>
      <c r="AA15" s="77">
        <v>2931.27893353</v>
      </c>
      <c r="AB15" s="77">
        <v>20560.40074736</v>
      </c>
      <c r="AC15" s="77">
        <v>487.34887599999996</v>
      </c>
      <c r="AD15" s="77">
        <v>685.8731059999998</v>
      </c>
      <c r="AE15" s="77">
        <v>249.53867400000001</v>
      </c>
      <c r="AF15" s="77">
        <v>6128.125625489999</v>
      </c>
    </row>
    <row r="16">
      <c r="A16" s="105">
        <v>1998.0</v>
      </c>
      <c r="B16" s="106">
        <f t="shared" ref="B16:G16" si="14">R16+AA16</f>
        <v>43100.27181</v>
      </c>
      <c r="C16" s="106">
        <f t="shared" si="14"/>
        <v>46734.18703</v>
      </c>
      <c r="D16" s="106">
        <f t="shared" si="14"/>
        <v>1153.6838</v>
      </c>
      <c r="E16" s="106">
        <f t="shared" si="14"/>
        <v>1627.230522</v>
      </c>
      <c r="F16" s="106">
        <f t="shared" si="14"/>
        <v>660.4526544</v>
      </c>
      <c r="G16" s="106">
        <f t="shared" si="14"/>
        <v>9870.783393</v>
      </c>
      <c r="H16" s="106">
        <f t="shared" si="3"/>
        <v>103146.6092</v>
      </c>
      <c r="I16" s="107"/>
      <c r="J16" s="107"/>
      <c r="K16" s="107"/>
      <c r="L16" s="107"/>
      <c r="M16" s="107"/>
      <c r="N16" s="107"/>
      <c r="O16" s="77"/>
      <c r="Q16" s="62">
        <v>1998.0</v>
      </c>
      <c r="R16" s="77">
        <v>29839.0</v>
      </c>
      <c r="S16" s="77">
        <v>17230.0</v>
      </c>
      <c r="T16" s="77">
        <v>155.0</v>
      </c>
      <c r="U16" s="77">
        <v>1303.0</v>
      </c>
      <c r="V16" s="77">
        <v>0.0</v>
      </c>
      <c r="W16" s="77">
        <v>2728.0</v>
      </c>
      <c r="Z16" s="62">
        <v>1998.0</v>
      </c>
      <c r="AA16" s="77">
        <v>13261.271814700001</v>
      </c>
      <c r="AB16" s="77">
        <v>29504.18703380399</v>
      </c>
      <c r="AC16" s="77">
        <v>998.6838000000004</v>
      </c>
      <c r="AD16" s="77">
        <v>324.2305219999999</v>
      </c>
      <c r="AE16" s="77">
        <v>660.4526543699999</v>
      </c>
      <c r="AF16" s="77">
        <v>7142.783392900001</v>
      </c>
    </row>
    <row r="17">
      <c r="A17" s="105">
        <v>1999.0</v>
      </c>
      <c r="B17" s="106">
        <f t="shared" ref="B17:G17" si="15">R17+AA17</f>
        <v>29847.46655</v>
      </c>
      <c r="C17" s="106">
        <f t="shared" si="15"/>
        <v>35414.91199</v>
      </c>
      <c r="D17" s="106">
        <f t="shared" si="15"/>
        <v>2143.552792</v>
      </c>
      <c r="E17" s="106">
        <f t="shared" si="15"/>
        <v>3832.097232</v>
      </c>
      <c r="F17" s="106">
        <f t="shared" si="15"/>
        <v>747.1187317</v>
      </c>
      <c r="G17" s="106">
        <f t="shared" si="15"/>
        <v>11530.03345</v>
      </c>
      <c r="H17" s="106">
        <f t="shared" si="3"/>
        <v>83515.18074</v>
      </c>
      <c r="I17" s="107"/>
      <c r="J17" s="107"/>
      <c r="K17" s="107"/>
      <c r="L17" s="107"/>
      <c r="M17" s="107"/>
      <c r="N17" s="107"/>
      <c r="O17" s="77"/>
      <c r="Q17" s="62">
        <v>1999.0</v>
      </c>
      <c r="R17" s="77">
        <v>20541.0</v>
      </c>
      <c r="S17" s="77">
        <v>26349.0</v>
      </c>
      <c r="T17" s="77">
        <v>18.0</v>
      </c>
      <c r="U17" s="77">
        <v>3797.0</v>
      </c>
      <c r="V17" s="77">
        <v>142.0</v>
      </c>
      <c r="W17" s="77">
        <v>404.0</v>
      </c>
      <c r="Z17" s="62">
        <v>1999.0</v>
      </c>
      <c r="AA17" s="77">
        <v>9306.466547193</v>
      </c>
      <c r="AB17" s="77">
        <v>9065.91198974</v>
      </c>
      <c r="AC17" s="77">
        <v>2125.5527918</v>
      </c>
      <c r="AD17" s="77">
        <v>35.097232</v>
      </c>
      <c r="AE17" s="77">
        <v>605.1187317322</v>
      </c>
      <c r="AF17" s="77">
        <v>11126.0334450569</v>
      </c>
    </row>
    <row r="18">
      <c r="A18" s="105">
        <v>2000.0</v>
      </c>
      <c r="B18" s="106">
        <f t="shared" ref="B18:G18" si="16">R18+AA18</f>
        <v>26858.22609</v>
      </c>
      <c r="C18" s="106">
        <f t="shared" si="16"/>
        <v>33742.764</v>
      </c>
      <c r="D18" s="106">
        <f t="shared" si="16"/>
        <v>8205.787485</v>
      </c>
      <c r="E18" s="106">
        <f t="shared" si="16"/>
        <v>2906.00167</v>
      </c>
      <c r="F18" s="106">
        <f t="shared" si="16"/>
        <v>2908.826422</v>
      </c>
      <c r="G18" s="106">
        <f t="shared" si="16"/>
        <v>4705.888374</v>
      </c>
      <c r="H18" s="106">
        <f t="shared" si="3"/>
        <v>79327.49403</v>
      </c>
      <c r="I18" s="107"/>
      <c r="J18" s="107"/>
      <c r="K18" s="107"/>
      <c r="L18" s="107"/>
      <c r="M18" s="107"/>
      <c r="N18" s="107"/>
      <c r="O18" s="77"/>
      <c r="Q18" s="62">
        <v>2000.0</v>
      </c>
      <c r="R18" s="77">
        <v>18709.0</v>
      </c>
      <c r="S18" s="77">
        <v>26179.0</v>
      </c>
      <c r="T18" s="77">
        <v>0.0</v>
      </c>
      <c r="U18" s="77">
        <v>2517.0</v>
      </c>
      <c r="V18" s="77">
        <v>0.0</v>
      </c>
      <c r="W18" s="77">
        <v>886.0</v>
      </c>
      <c r="Z18" s="62">
        <v>2000.0</v>
      </c>
      <c r="AA18" s="77">
        <v>8149.226085014</v>
      </c>
      <c r="AB18" s="77">
        <v>7563.7639984</v>
      </c>
      <c r="AC18" s="77">
        <v>8205.7874845</v>
      </c>
      <c r="AD18" s="77">
        <v>389.00167</v>
      </c>
      <c r="AE18" s="77">
        <v>2908.82642221</v>
      </c>
      <c r="AF18" s="77">
        <v>3819.8883740000015</v>
      </c>
    </row>
    <row r="19">
      <c r="A19" s="105">
        <v>2001.0</v>
      </c>
      <c r="B19" s="106">
        <f t="shared" ref="B19:G19" si="17">R19+AA19</f>
        <v>27066.48727</v>
      </c>
      <c r="C19" s="106">
        <f t="shared" si="17"/>
        <v>21577.34175</v>
      </c>
      <c r="D19" s="106">
        <f t="shared" si="17"/>
        <v>312.20308</v>
      </c>
      <c r="E19" s="106">
        <f t="shared" si="17"/>
        <v>4590.278806</v>
      </c>
      <c r="F19" s="106">
        <f t="shared" si="17"/>
        <v>59.75209759</v>
      </c>
      <c r="G19" s="106">
        <f t="shared" si="17"/>
        <v>11341.97461</v>
      </c>
      <c r="H19" s="106">
        <f t="shared" si="3"/>
        <v>64948.03761</v>
      </c>
      <c r="I19" s="107"/>
      <c r="J19" s="107"/>
      <c r="K19" s="107"/>
      <c r="L19" s="107"/>
      <c r="M19" s="107"/>
      <c r="N19" s="107"/>
      <c r="O19" s="77"/>
      <c r="Q19" s="62">
        <v>2001.0</v>
      </c>
      <c r="R19" s="77">
        <v>14302.0</v>
      </c>
      <c r="S19" s="77">
        <v>13204.0</v>
      </c>
      <c r="T19" s="77">
        <v>4.0</v>
      </c>
      <c r="U19" s="77">
        <v>3887.0</v>
      </c>
      <c r="V19" s="77">
        <v>3.0</v>
      </c>
      <c r="W19" s="77">
        <v>2981.0</v>
      </c>
      <c r="Z19" s="62">
        <v>2001.0</v>
      </c>
      <c r="AA19" s="77">
        <v>12764.48726503</v>
      </c>
      <c r="AB19" s="77">
        <v>8373.34174996</v>
      </c>
      <c r="AC19" s="77">
        <v>308.20308</v>
      </c>
      <c r="AD19" s="77">
        <v>703.2788061</v>
      </c>
      <c r="AE19" s="77">
        <v>56.752097592400006</v>
      </c>
      <c r="AF19" s="77">
        <v>8360.974611337999</v>
      </c>
      <c r="AG19" s="2"/>
      <c r="AH19" s="2"/>
      <c r="AI19" s="2"/>
      <c r="AJ19" s="2"/>
      <c r="AK19" s="2"/>
      <c r="AL19" s="2"/>
      <c r="AM19" s="2"/>
      <c r="AN19" s="2"/>
      <c r="AO19" s="2"/>
    </row>
    <row r="20">
      <c r="A20" s="105">
        <v>2002.0</v>
      </c>
      <c r="B20" s="106">
        <f t="shared" ref="B20:G20" si="18">R20+AA20</f>
        <v>37689.23228</v>
      </c>
      <c r="C20" s="106">
        <f t="shared" si="18"/>
        <v>31103.61899</v>
      </c>
      <c r="D20" s="106">
        <f t="shared" si="18"/>
        <v>265.389748</v>
      </c>
      <c r="E20" s="106">
        <f t="shared" si="18"/>
        <v>7338.959973</v>
      </c>
      <c r="F20" s="106">
        <f t="shared" si="18"/>
        <v>22.931328</v>
      </c>
      <c r="G20" s="106">
        <f t="shared" si="18"/>
        <v>33540.47376</v>
      </c>
      <c r="H20" s="106">
        <f t="shared" si="3"/>
        <v>109960.6061</v>
      </c>
      <c r="I20" s="107"/>
      <c r="J20" s="107"/>
      <c r="K20" s="107"/>
      <c r="L20" s="107"/>
      <c r="M20" s="107"/>
      <c r="N20" s="107"/>
      <c r="O20" s="77"/>
      <c r="Q20" s="62">
        <v>2002.0</v>
      </c>
      <c r="R20" s="77">
        <v>17556.0</v>
      </c>
      <c r="S20" s="77">
        <v>13287.0</v>
      </c>
      <c r="T20" s="77">
        <v>0.0</v>
      </c>
      <c r="U20" s="77">
        <v>2170.0</v>
      </c>
      <c r="V20" s="77">
        <v>6.0</v>
      </c>
      <c r="W20" s="77">
        <v>2104.0</v>
      </c>
      <c r="Z20" s="62">
        <v>2002.0</v>
      </c>
      <c r="AA20" s="77">
        <v>20133.232279600998</v>
      </c>
      <c r="AB20" s="77">
        <v>17816.6189873961</v>
      </c>
      <c r="AC20" s="77">
        <v>265.389748</v>
      </c>
      <c r="AD20" s="77">
        <v>5168.9599729</v>
      </c>
      <c r="AE20" s="77">
        <v>16.931328</v>
      </c>
      <c r="AF20" s="77">
        <v>31436.473758531003</v>
      </c>
      <c r="AG20" s="2"/>
      <c r="AH20" s="2"/>
      <c r="AI20" s="2"/>
      <c r="AJ20" s="2"/>
      <c r="AK20" s="2"/>
      <c r="AL20" s="2"/>
      <c r="AM20" s="2"/>
      <c r="AN20" s="2"/>
      <c r="AO20" s="2"/>
    </row>
    <row r="21" ht="15.75" customHeight="1">
      <c r="A21" s="105">
        <v>2003.0</v>
      </c>
      <c r="B21" s="106">
        <f t="shared" ref="B21:G21" si="19">R21+AA21</f>
        <v>21463.58769</v>
      </c>
      <c r="C21" s="106">
        <f t="shared" si="19"/>
        <v>25169.03793</v>
      </c>
      <c r="D21" s="106">
        <f t="shared" si="19"/>
        <v>2725.919919</v>
      </c>
      <c r="E21" s="106">
        <f t="shared" si="19"/>
        <v>2223.42193</v>
      </c>
      <c r="F21" s="106">
        <f t="shared" si="19"/>
        <v>2969.922707</v>
      </c>
      <c r="G21" s="106">
        <f t="shared" si="19"/>
        <v>42108.28557</v>
      </c>
      <c r="H21" s="106">
        <f t="shared" si="3"/>
        <v>96660.17575</v>
      </c>
      <c r="I21" s="107"/>
      <c r="J21" s="107"/>
      <c r="K21" s="107"/>
      <c r="L21" s="107"/>
      <c r="M21" s="107"/>
      <c r="N21" s="107"/>
      <c r="O21" s="77"/>
      <c r="Q21" s="62">
        <v>2003.0</v>
      </c>
      <c r="R21" s="77">
        <v>18464.0</v>
      </c>
      <c r="S21" s="77">
        <v>15916.0</v>
      </c>
      <c r="T21" s="77">
        <v>744.0</v>
      </c>
      <c r="U21" s="77">
        <v>2026.0</v>
      </c>
      <c r="V21" s="77">
        <v>2.0</v>
      </c>
      <c r="W21" s="77">
        <v>18115.0</v>
      </c>
      <c r="Z21" s="62">
        <v>2003.0</v>
      </c>
      <c r="AA21" s="77">
        <v>2999.587686851</v>
      </c>
      <c r="AB21" s="77">
        <v>9253.037930120001</v>
      </c>
      <c r="AC21" s="77">
        <v>1981.9199194</v>
      </c>
      <c r="AD21" s="77">
        <v>197.42193</v>
      </c>
      <c r="AE21" s="77">
        <v>2967.9227074789997</v>
      </c>
      <c r="AF21" s="77">
        <v>23993.285571263</v>
      </c>
    </row>
    <row r="22" ht="15.75" customHeight="1">
      <c r="A22" s="105">
        <v>2004.0</v>
      </c>
      <c r="B22" s="106">
        <f t="shared" ref="B22:G22" si="20">R22+AA22</f>
        <v>27827.42517</v>
      </c>
      <c r="C22" s="106">
        <f t="shared" si="20"/>
        <v>61246.48486</v>
      </c>
      <c r="D22" s="106">
        <f t="shared" si="20"/>
        <v>5606.915966</v>
      </c>
      <c r="E22" s="106">
        <f t="shared" si="20"/>
        <v>9258.471672</v>
      </c>
      <c r="F22" s="106">
        <f t="shared" si="20"/>
        <v>4196.905298</v>
      </c>
      <c r="G22" s="106">
        <f t="shared" si="20"/>
        <v>26085.60143</v>
      </c>
      <c r="H22" s="106">
        <f t="shared" si="3"/>
        <v>134221.8044</v>
      </c>
      <c r="I22" s="107"/>
      <c r="J22" s="107"/>
      <c r="K22" s="107"/>
      <c r="L22" s="107"/>
      <c r="M22" s="107"/>
      <c r="N22" s="107"/>
      <c r="O22" s="77"/>
      <c r="Q22" s="62">
        <v>2004.0</v>
      </c>
      <c r="R22" s="77">
        <v>16747.0</v>
      </c>
      <c r="S22" s="77">
        <v>20865.0</v>
      </c>
      <c r="T22" s="77">
        <v>50.0</v>
      </c>
      <c r="U22" s="77">
        <v>8603.0</v>
      </c>
      <c r="V22" s="77">
        <v>37.0</v>
      </c>
      <c r="W22" s="77">
        <v>2029.0</v>
      </c>
      <c r="Z22" s="62">
        <v>2004.0</v>
      </c>
      <c r="AA22" s="77">
        <v>11080.425172042997</v>
      </c>
      <c r="AB22" s="77">
        <v>40381.484858191005</v>
      </c>
      <c r="AC22" s="77">
        <v>5556.915966110001</v>
      </c>
      <c r="AD22" s="77">
        <v>655.471672</v>
      </c>
      <c r="AE22" s="77">
        <v>4159.90529787</v>
      </c>
      <c r="AF22" s="77">
        <v>24056.601428939994</v>
      </c>
      <c r="AG22" s="2"/>
      <c r="AH22" s="2"/>
      <c r="AI22" s="2"/>
      <c r="AJ22" s="2"/>
      <c r="AK22" s="2"/>
      <c r="AL22" s="2"/>
      <c r="AM22" s="2"/>
      <c r="AN22" s="2"/>
      <c r="AO22" s="2"/>
    </row>
    <row r="23" ht="15.75" customHeight="1">
      <c r="A23" s="105">
        <v>2005.0</v>
      </c>
      <c r="B23" s="106">
        <f t="shared" ref="B23:G23" si="21">R23+AA23</f>
        <v>18216.46322</v>
      </c>
      <c r="C23" s="106">
        <f t="shared" si="21"/>
        <v>36820.24373</v>
      </c>
      <c r="D23" s="106">
        <f t="shared" si="21"/>
        <v>5442.066367</v>
      </c>
      <c r="E23" s="106">
        <f t="shared" si="21"/>
        <v>3777.041708</v>
      </c>
      <c r="F23" s="106">
        <f t="shared" si="21"/>
        <v>3931.477781</v>
      </c>
      <c r="G23" s="106">
        <f t="shared" si="21"/>
        <v>19616.6093</v>
      </c>
      <c r="H23" s="106">
        <f t="shared" si="3"/>
        <v>87803.9021</v>
      </c>
      <c r="I23" s="107"/>
      <c r="J23" s="107"/>
      <c r="K23" s="107"/>
      <c r="L23" s="107"/>
      <c r="M23" s="107"/>
      <c r="N23" s="107"/>
      <c r="O23" s="77"/>
      <c r="Q23" s="62">
        <v>2005.0</v>
      </c>
      <c r="R23" s="77">
        <v>14277.0</v>
      </c>
      <c r="S23" s="77">
        <v>17849.0</v>
      </c>
      <c r="T23" s="77">
        <v>0.0</v>
      </c>
      <c r="U23" s="77">
        <v>3065.0</v>
      </c>
      <c r="V23" s="77">
        <v>9.0</v>
      </c>
      <c r="W23" s="77">
        <v>1332.0</v>
      </c>
      <c r="Z23" s="62">
        <v>2005.0</v>
      </c>
      <c r="AA23" s="77">
        <v>3939.4632202189996</v>
      </c>
      <c r="AB23" s="77">
        <v>18971.24372767</v>
      </c>
      <c r="AC23" s="77">
        <v>5442.0663667</v>
      </c>
      <c r="AD23" s="77">
        <v>712.0417080000002</v>
      </c>
      <c r="AE23" s="77">
        <v>3922.477780694</v>
      </c>
      <c r="AF23" s="77">
        <v>18284.609300834003</v>
      </c>
      <c r="AG23" s="2"/>
      <c r="AH23" s="2"/>
      <c r="AI23" s="2"/>
      <c r="AJ23" s="2"/>
      <c r="AK23" s="2"/>
      <c r="AL23" s="2"/>
      <c r="AM23" s="2"/>
      <c r="AN23" s="2"/>
      <c r="AO23" s="2"/>
    </row>
    <row r="24" ht="15.75" customHeight="1">
      <c r="A24" s="105">
        <v>2006.0</v>
      </c>
      <c r="B24" s="106">
        <f t="shared" ref="B24:G24" si="22">R24+AA24</f>
        <v>18998.56708</v>
      </c>
      <c r="C24" s="106">
        <f t="shared" si="22"/>
        <v>39164.1224</v>
      </c>
      <c r="D24" s="106">
        <f t="shared" si="22"/>
        <v>1104.789752</v>
      </c>
      <c r="E24" s="106">
        <f t="shared" si="22"/>
        <v>40720.88096</v>
      </c>
      <c r="F24" s="106">
        <f t="shared" si="22"/>
        <v>4170.329214</v>
      </c>
      <c r="G24" s="106">
        <f t="shared" si="22"/>
        <v>15545.54061</v>
      </c>
      <c r="H24" s="106">
        <f t="shared" si="3"/>
        <v>119704.23</v>
      </c>
      <c r="I24" s="107"/>
      <c r="J24" s="107"/>
      <c r="K24" s="107"/>
      <c r="L24" s="107"/>
      <c r="M24" s="107"/>
      <c r="N24" s="107"/>
      <c r="O24" s="77"/>
      <c r="Q24" s="62">
        <v>2006.0</v>
      </c>
      <c r="R24" s="77">
        <v>16846.0</v>
      </c>
      <c r="S24" s="77">
        <v>31490.0</v>
      </c>
      <c r="T24" s="77">
        <v>86.0</v>
      </c>
      <c r="U24" s="77">
        <v>9401.0</v>
      </c>
      <c r="V24" s="77">
        <v>7.0</v>
      </c>
      <c r="W24" s="77">
        <v>525.0</v>
      </c>
      <c r="Z24" s="62">
        <v>2006.0</v>
      </c>
      <c r="AA24" s="77">
        <v>2152.5670843753996</v>
      </c>
      <c r="AB24" s="77">
        <v>7674.122402813</v>
      </c>
      <c r="AC24" s="77">
        <v>1018.7897519999999</v>
      </c>
      <c r="AD24" s="77">
        <v>31319.8809572</v>
      </c>
      <c r="AE24" s="77">
        <v>4163.329213587</v>
      </c>
      <c r="AF24" s="77">
        <v>15020.540607194998</v>
      </c>
      <c r="AG24" s="2"/>
      <c r="AH24" s="2"/>
      <c r="AI24" s="2"/>
      <c r="AJ24" s="2"/>
      <c r="AK24" s="2"/>
      <c r="AL24" s="2"/>
      <c r="AM24" s="2"/>
      <c r="AN24" s="2"/>
      <c r="AO24" s="2"/>
    </row>
    <row r="25" ht="15.75" customHeight="1">
      <c r="A25" s="105">
        <v>2007.0</v>
      </c>
      <c r="B25" s="106">
        <f t="shared" ref="B25:G25" si="23">R25+AA25</f>
        <v>34234.48593</v>
      </c>
      <c r="C25" s="106">
        <f t="shared" si="23"/>
        <v>52277.27451</v>
      </c>
      <c r="D25" s="106">
        <f t="shared" si="23"/>
        <v>34851.75355</v>
      </c>
      <c r="E25" s="106">
        <f t="shared" si="23"/>
        <v>10625.00908</v>
      </c>
      <c r="F25" s="106">
        <f t="shared" si="23"/>
        <v>2613.152734</v>
      </c>
      <c r="G25" s="106">
        <f t="shared" si="23"/>
        <v>16208.26016</v>
      </c>
      <c r="H25" s="106">
        <f t="shared" si="3"/>
        <v>150809.936</v>
      </c>
      <c r="I25" s="107"/>
      <c r="J25" s="107"/>
      <c r="K25" s="107"/>
      <c r="L25" s="107"/>
      <c r="M25" s="107"/>
      <c r="N25" s="107"/>
      <c r="O25" s="77"/>
      <c r="Q25" s="62">
        <v>2007.0</v>
      </c>
      <c r="R25" s="77">
        <v>15962.0</v>
      </c>
      <c r="S25" s="77">
        <v>23737.0</v>
      </c>
      <c r="T25" s="77">
        <v>0.0</v>
      </c>
      <c r="U25" s="77">
        <v>9039.0</v>
      </c>
      <c r="V25" s="77">
        <v>11.0</v>
      </c>
      <c r="W25" s="77">
        <v>292.0</v>
      </c>
      <c r="Z25" s="62">
        <v>2007.0</v>
      </c>
      <c r="AA25" s="77">
        <v>18272.485927495003</v>
      </c>
      <c r="AB25" s="77">
        <v>28540.274512941</v>
      </c>
      <c r="AC25" s="77">
        <v>34851.7535492</v>
      </c>
      <c r="AD25" s="77">
        <v>1586.0090814</v>
      </c>
      <c r="AE25" s="77">
        <v>2602.1527339719996</v>
      </c>
      <c r="AF25" s="77">
        <v>15916.260158342999</v>
      </c>
    </row>
    <row r="26" ht="15.75" customHeight="1">
      <c r="A26" s="105">
        <v>2008.0</v>
      </c>
      <c r="B26" s="106">
        <f t="shared" ref="B26:G26" si="24">R26+AA26</f>
        <v>29315.97331</v>
      </c>
      <c r="C26" s="106">
        <f t="shared" si="24"/>
        <v>32663.21148</v>
      </c>
      <c r="D26" s="106">
        <f t="shared" si="24"/>
        <v>341.183896</v>
      </c>
      <c r="E26" s="106">
        <f t="shared" si="24"/>
        <v>4205.748606</v>
      </c>
      <c r="F26" s="106">
        <f t="shared" si="24"/>
        <v>2826.223318</v>
      </c>
      <c r="G26" s="106">
        <f t="shared" si="24"/>
        <v>16127.34203</v>
      </c>
      <c r="H26" s="106">
        <f t="shared" si="3"/>
        <v>85479.68264</v>
      </c>
      <c r="I26" s="107"/>
      <c r="J26" s="107"/>
      <c r="K26" s="107"/>
      <c r="L26" s="107"/>
      <c r="M26" s="107"/>
      <c r="N26" s="107"/>
      <c r="O26" s="77"/>
      <c r="Q26" s="62">
        <v>2008.0</v>
      </c>
      <c r="R26" s="77">
        <v>15928.0</v>
      </c>
      <c r="S26" s="77">
        <v>22047.0</v>
      </c>
      <c r="T26" s="77">
        <v>0.0</v>
      </c>
      <c r="U26" s="77">
        <v>4015.0</v>
      </c>
      <c r="V26" s="77">
        <v>2.0</v>
      </c>
      <c r="W26" s="77">
        <v>448.0</v>
      </c>
      <c r="Z26" s="62">
        <v>2008.0</v>
      </c>
      <c r="AA26" s="77">
        <v>13387.9733075413</v>
      </c>
      <c r="AB26" s="77">
        <v>10616.21148284</v>
      </c>
      <c r="AC26" s="77">
        <v>341.183896</v>
      </c>
      <c r="AD26" s="77">
        <v>190.74860580000004</v>
      </c>
      <c r="AE26" s="77">
        <v>2824.223318</v>
      </c>
      <c r="AF26" s="77">
        <v>15679.342029223299</v>
      </c>
    </row>
    <row r="27" ht="15.75" customHeight="1">
      <c r="A27" s="105">
        <v>2009.0</v>
      </c>
      <c r="B27" s="106">
        <f t="shared" ref="B27:G27" si="25">R27+AA27</f>
        <v>15827.77024</v>
      </c>
      <c r="C27" s="106">
        <f t="shared" si="25"/>
        <v>35660.73561</v>
      </c>
      <c r="D27" s="106">
        <f t="shared" si="25"/>
        <v>95.2365154</v>
      </c>
      <c r="E27" s="106">
        <f t="shared" si="25"/>
        <v>3284.145763</v>
      </c>
      <c r="F27" s="106">
        <f t="shared" si="25"/>
        <v>5450.142938</v>
      </c>
      <c r="G27" s="106">
        <f t="shared" si="25"/>
        <v>8477.688252</v>
      </c>
      <c r="H27" s="106">
        <f t="shared" si="3"/>
        <v>68795.71932</v>
      </c>
      <c r="I27" s="107"/>
      <c r="J27" s="107"/>
      <c r="K27" s="107"/>
      <c r="L27" s="107"/>
      <c r="M27" s="107"/>
      <c r="N27" s="107"/>
      <c r="O27" s="77"/>
      <c r="Q27" s="62">
        <v>2009.0</v>
      </c>
      <c r="R27" s="77">
        <v>13816.0</v>
      </c>
      <c r="S27" s="77">
        <v>21295.0</v>
      </c>
      <c r="T27" s="77">
        <v>0.0</v>
      </c>
      <c r="U27" s="77">
        <v>3110.0</v>
      </c>
      <c r="V27" s="77">
        <v>10.0</v>
      </c>
      <c r="W27" s="77">
        <v>1.0</v>
      </c>
      <c r="Z27" s="62">
        <v>2009.0</v>
      </c>
      <c r="AA27" s="77">
        <v>2011.770235215</v>
      </c>
      <c r="AB27" s="77">
        <v>14365.7356123</v>
      </c>
      <c r="AC27" s="77">
        <v>95.2365154</v>
      </c>
      <c r="AD27" s="77">
        <v>174.1457632</v>
      </c>
      <c r="AE27" s="77">
        <v>5440.14293793</v>
      </c>
      <c r="AF27" s="77">
        <v>8476.688252428</v>
      </c>
    </row>
    <row r="28" ht="15.75" customHeight="1">
      <c r="A28" s="105">
        <v>2010.0</v>
      </c>
      <c r="B28" s="106">
        <f t="shared" ref="B28:G28" si="26">R28+AA28</f>
        <v>8881.383295</v>
      </c>
      <c r="C28" s="106">
        <f t="shared" si="26"/>
        <v>19795.97555</v>
      </c>
      <c r="D28" s="106">
        <f t="shared" si="26"/>
        <v>372.0058305</v>
      </c>
      <c r="E28" s="106">
        <f t="shared" si="26"/>
        <v>3774.353556</v>
      </c>
      <c r="F28" s="106">
        <f t="shared" si="26"/>
        <v>901.3175986</v>
      </c>
      <c r="G28" s="106">
        <f t="shared" si="26"/>
        <v>2451.258478</v>
      </c>
      <c r="H28" s="106">
        <f t="shared" si="3"/>
        <v>36176.29431</v>
      </c>
      <c r="I28" s="107"/>
      <c r="J28" s="107"/>
      <c r="K28" s="107"/>
      <c r="L28" s="107"/>
      <c r="M28" s="107"/>
      <c r="N28" s="107"/>
      <c r="O28" s="77"/>
      <c r="Q28" s="62">
        <v>2010.0</v>
      </c>
      <c r="R28" s="77">
        <v>8457.0</v>
      </c>
      <c r="S28" s="77">
        <v>16599.0</v>
      </c>
      <c r="T28" s="77">
        <v>223.0</v>
      </c>
      <c r="U28" s="77">
        <v>3649.0</v>
      </c>
      <c r="V28" s="77">
        <v>7.0</v>
      </c>
      <c r="W28" s="77">
        <v>418.0</v>
      </c>
      <c r="Z28" s="62">
        <v>2010.0</v>
      </c>
      <c r="AA28" s="77">
        <v>424.38329539999995</v>
      </c>
      <c r="AB28" s="77">
        <v>3196.9755472228</v>
      </c>
      <c r="AC28" s="77">
        <v>149.005830458</v>
      </c>
      <c r="AD28" s="77">
        <v>125.353556</v>
      </c>
      <c r="AE28" s="77">
        <v>894.3175986360001</v>
      </c>
      <c r="AF28" s="77">
        <v>2033.258477547</v>
      </c>
    </row>
    <row r="29" ht="15.75" customHeight="1">
      <c r="A29" s="105">
        <v>2011.0</v>
      </c>
      <c r="B29" s="106">
        <f t="shared" ref="B29:G29" si="27">R29+AA29</f>
        <v>5513.152013</v>
      </c>
      <c r="C29" s="106">
        <f t="shared" si="27"/>
        <v>14552.96729</v>
      </c>
      <c r="D29" s="106">
        <f t="shared" si="27"/>
        <v>356.067256</v>
      </c>
      <c r="E29" s="106">
        <f t="shared" si="27"/>
        <v>5241.773912</v>
      </c>
      <c r="F29" s="106">
        <f t="shared" si="27"/>
        <v>164.6156424</v>
      </c>
      <c r="G29" s="106">
        <f t="shared" si="27"/>
        <v>8891.868737</v>
      </c>
      <c r="H29" s="106">
        <f t="shared" si="3"/>
        <v>34720.44485</v>
      </c>
      <c r="I29" s="107"/>
      <c r="J29" s="107"/>
      <c r="K29" s="107"/>
      <c r="L29" s="107"/>
      <c r="M29" s="107"/>
      <c r="N29" s="107"/>
      <c r="O29" s="77"/>
      <c r="Q29" s="62">
        <v>2011.0</v>
      </c>
      <c r="R29" s="77">
        <v>5260.0</v>
      </c>
      <c r="S29" s="77">
        <v>10725.0</v>
      </c>
      <c r="T29" s="77">
        <v>320.0</v>
      </c>
      <c r="U29" s="77">
        <v>5159.0</v>
      </c>
      <c r="V29" s="77">
        <v>146.0</v>
      </c>
      <c r="W29" s="77">
        <v>35.0</v>
      </c>
      <c r="Z29" s="62">
        <v>2011.0</v>
      </c>
      <c r="AA29" s="77">
        <v>253.15201340000002</v>
      </c>
      <c r="AB29" s="77">
        <v>3827.967291084</v>
      </c>
      <c r="AC29" s="77">
        <v>36.067256</v>
      </c>
      <c r="AD29" s="77">
        <v>82.7739116</v>
      </c>
      <c r="AE29" s="77">
        <v>18.6156424</v>
      </c>
      <c r="AF29" s="77">
        <v>8856.8687374</v>
      </c>
    </row>
    <row r="30" ht="15.75" customHeight="1">
      <c r="A30" s="105">
        <v>2012.0</v>
      </c>
      <c r="B30" s="106">
        <f t="shared" ref="B30:G30" si="28">R30+AA30</f>
        <v>6636.593918</v>
      </c>
      <c r="C30" s="106">
        <f t="shared" si="28"/>
        <v>11080.17839</v>
      </c>
      <c r="D30" s="106">
        <f t="shared" si="28"/>
        <v>406.8765082</v>
      </c>
      <c r="E30" s="106">
        <f t="shared" si="28"/>
        <v>8795.035455</v>
      </c>
      <c r="F30" s="106">
        <f t="shared" si="28"/>
        <v>23.7884896</v>
      </c>
      <c r="G30" s="106">
        <f t="shared" si="28"/>
        <v>6011.756089</v>
      </c>
      <c r="H30" s="106">
        <f t="shared" si="3"/>
        <v>32954.22885</v>
      </c>
      <c r="I30" s="77">
        <f t="shared" ref="I30:N30" si="29">VLOOKUP(VLOOKUP(3,D$133:$J$141,D$145,FALSE),$A$17:$G$25,D$144,FALSE)</f>
        <v>29847.46655</v>
      </c>
      <c r="J30" s="77">
        <f t="shared" si="29"/>
        <v>39164.1224</v>
      </c>
      <c r="K30" s="77">
        <f t="shared" si="29"/>
        <v>5606.915966</v>
      </c>
      <c r="L30" s="77">
        <f t="shared" si="29"/>
        <v>9258.471672</v>
      </c>
      <c r="M30" s="77">
        <f t="shared" si="29"/>
        <v>3931.477781</v>
      </c>
      <c r="N30" s="77">
        <f t="shared" si="29"/>
        <v>26085.60143</v>
      </c>
      <c r="O30" s="77">
        <f t="shared" ref="O30:O36" si="32">SUM(I30:N30)</f>
        <v>113894.0558</v>
      </c>
      <c r="P30" s="2"/>
      <c r="Q30" s="62">
        <v>2012.0</v>
      </c>
      <c r="R30" s="77">
        <v>5893.0</v>
      </c>
      <c r="S30" s="77">
        <v>8695.0</v>
      </c>
      <c r="T30" s="77">
        <v>345.0</v>
      </c>
      <c r="U30" s="77">
        <v>3074.0</v>
      </c>
      <c r="V30" s="77">
        <v>4.0</v>
      </c>
      <c r="W30" s="77">
        <v>57.0</v>
      </c>
      <c r="X30" s="2"/>
      <c r="Y30" s="2"/>
      <c r="Z30" s="62">
        <v>2012.0</v>
      </c>
      <c r="AA30" s="77">
        <v>743.5939179119999</v>
      </c>
      <c r="AB30" s="77">
        <v>2385.1783875299993</v>
      </c>
      <c r="AC30" s="77">
        <v>61.876508199999996</v>
      </c>
      <c r="AD30" s="77">
        <v>5721.0354552</v>
      </c>
      <c r="AE30" s="77">
        <v>19.7884896</v>
      </c>
      <c r="AF30" s="77">
        <v>5954.7560889530005</v>
      </c>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row>
    <row r="31" ht="15.75" customHeight="1">
      <c r="A31" s="105">
        <v>2013.0</v>
      </c>
      <c r="B31" s="106">
        <f t="shared" ref="B31:G31" si="30">R31+AA31</f>
        <v>14408.56239</v>
      </c>
      <c r="C31" s="106">
        <f t="shared" si="30"/>
        <v>13893.36335</v>
      </c>
      <c r="D31" s="106">
        <f t="shared" si="30"/>
        <v>258.794476</v>
      </c>
      <c r="E31" s="106">
        <f t="shared" si="30"/>
        <v>1592.200912</v>
      </c>
      <c r="F31" s="106">
        <f t="shared" si="30"/>
        <v>631.0431136</v>
      </c>
      <c r="G31" s="106">
        <f t="shared" si="30"/>
        <v>36976.674</v>
      </c>
      <c r="H31" s="106">
        <f t="shared" si="3"/>
        <v>67760.63824</v>
      </c>
      <c r="I31" s="77">
        <f t="shared" ref="I31:N31" si="31">VLOOKUP(VLOOKUP(3,D$133:$J$141,D$145,FALSE),$A$17:$G$25,D$144,FALSE)</f>
        <v>29847.46655</v>
      </c>
      <c r="J31" s="77">
        <f t="shared" si="31"/>
        <v>39164.1224</v>
      </c>
      <c r="K31" s="77">
        <f t="shared" si="31"/>
        <v>5606.915966</v>
      </c>
      <c r="L31" s="77">
        <f t="shared" si="31"/>
        <v>9258.471672</v>
      </c>
      <c r="M31" s="77">
        <f t="shared" si="31"/>
        <v>3931.477781</v>
      </c>
      <c r="N31" s="77">
        <f t="shared" si="31"/>
        <v>26085.60143</v>
      </c>
      <c r="O31" s="77">
        <f t="shared" si="32"/>
        <v>113894.0558</v>
      </c>
      <c r="P31" s="2"/>
      <c r="Q31" s="62">
        <v>2013.0</v>
      </c>
      <c r="R31" s="77">
        <v>5498.0</v>
      </c>
      <c r="S31" s="77">
        <v>9184.0</v>
      </c>
      <c r="T31" s="77">
        <v>133.0</v>
      </c>
      <c r="U31" s="77">
        <v>1480.0</v>
      </c>
      <c r="V31" s="77">
        <v>113.0</v>
      </c>
      <c r="W31" s="77">
        <v>2578.0</v>
      </c>
      <c r="X31" s="2"/>
      <c r="Y31" s="2"/>
      <c r="Z31" s="62">
        <v>2013.0</v>
      </c>
      <c r="AA31" s="77">
        <v>8910.562387200001</v>
      </c>
      <c r="AB31" s="77">
        <v>4709.3633513861005</v>
      </c>
      <c r="AC31" s="77">
        <v>125.79447599999999</v>
      </c>
      <c r="AD31" s="77">
        <v>112.2009124</v>
      </c>
      <c r="AE31" s="77">
        <v>518.04311364</v>
      </c>
      <c r="AF31" s="77">
        <v>34398.674001415995</v>
      </c>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row>
    <row r="32" ht="15.75" customHeight="1">
      <c r="A32" s="105">
        <v>2014.0</v>
      </c>
      <c r="B32" s="106">
        <f t="shared" ref="B32:G32" si="33">R32+AA32</f>
        <v>5579.297744</v>
      </c>
      <c r="C32" s="106">
        <f t="shared" si="33"/>
        <v>13520.60835</v>
      </c>
      <c r="D32" s="106">
        <f t="shared" si="33"/>
        <v>342.311603</v>
      </c>
      <c r="E32" s="106">
        <f t="shared" si="33"/>
        <v>2908.305674</v>
      </c>
      <c r="F32" s="106">
        <f t="shared" si="33"/>
        <v>316.4033851</v>
      </c>
      <c r="G32" s="106">
        <f t="shared" si="33"/>
        <v>12993.80925</v>
      </c>
      <c r="H32" s="106">
        <f t="shared" si="3"/>
        <v>35660.736</v>
      </c>
      <c r="I32" s="77">
        <f t="shared" ref="I32:N32" si="34">VLOOKUP(VLOOKUP(3,D$133:$J$141,D$145,FALSE),$A$17:$G$25,D$144,FALSE)</f>
        <v>29847.46655</v>
      </c>
      <c r="J32" s="77">
        <f t="shared" si="34"/>
        <v>39164.1224</v>
      </c>
      <c r="K32" s="77">
        <f t="shared" si="34"/>
        <v>5606.915966</v>
      </c>
      <c r="L32" s="77">
        <f t="shared" si="34"/>
        <v>9258.471672</v>
      </c>
      <c r="M32" s="77">
        <f t="shared" si="34"/>
        <v>3931.477781</v>
      </c>
      <c r="N32" s="77">
        <f t="shared" si="34"/>
        <v>26085.60143</v>
      </c>
      <c r="O32" s="77">
        <f t="shared" si="32"/>
        <v>113894.0558</v>
      </c>
      <c r="Q32" s="62">
        <v>2014.0</v>
      </c>
      <c r="R32" s="77">
        <v>4039.0</v>
      </c>
      <c r="S32" s="77">
        <v>9893.0</v>
      </c>
      <c r="T32" s="77">
        <v>227.0</v>
      </c>
      <c r="U32" s="77">
        <v>2487.0</v>
      </c>
      <c r="V32" s="77">
        <v>118.0</v>
      </c>
      <c r="W32" s="77">
        <v>401.0</v>
      </c>
      <c r="Z32" s="62">
        <v>2014.0</v>
      </c>
      <c r="AA32" s="77">
        <v>1540.297744416</v>
      </c>
      <c r="AB32" s="77">
        <v>3627.60835012</v>
      </c>
      <c r="AC32" s="77">
        <v>115.311603</v>
      </c>
      <c r="AD32" s="77">
        <v>421.30567379999997</v>
      </c>
      <c r="AE32" s="77">
        <v>198.403385139</v>
      </c>
      <c r="AF32" s="77">
        <v>12592.809247709003</v>
      </c>
    </row>
    <row r="33" ht="15.75" customHeight="1">
      <c r="A33" s="105">
        <v>2015.0</v>
      </c>
      <c r="B33" s="106">
        <f t="shared" ref="B33:G33" si="35">R33+AA33</f>
        <v>6399.368489</v>
      </c>
      <c r="C33" s="106">
        <f t="shared" si="35"/>
        <v>34597.83228</v>
      </c>
      <c r="D33" s="106">
        <f t="shared" si="35"/>
        <v>415.5139</v>
      </c>
      <c r="E33" s="106">
        <f t="shared" si="35"/>
        <v>1453.513998</v>
      </c>
      <c r="F33" s="106">
        <f t="shared" si="35"/>
        <v>510.2578998</v>
      </c>
      <c r="G33" s="106">
        <f t="shared" si="35"/>
        <v>28495.37868</v>
      </c>
      <c r="H33" s="106">
        <f t="shared" si="3"/>
        <v>71871.86525</v>
      </c>
      <c r="I33" s="77">
        <f t="shared" ref="I33:I36" si="38">$B$52</f>
        <v>45227.07874</v>
      </c>
      <c r="J33" s="77">
        <f t="shared" ref="J33:J36" si="39">$C$52</f>
        <v>53590.67425</v>
      </c>
      <c r="K33" s="77">
        <f t="shared" ref="K33:N33" si="36">VLOOKUP(VLOOKUP(3,F$133:$J$141,F$145,FALSE),$A$17:$G$25,F$144,FALSE)</f>
        <v>5606.915966</v>
      </c>
      <c r="L33" s="77">
        <f t="shared" si="36"/>
        <v>9258.471672</v>
      </c>
      <c r="M33" s="77">
        <f t="shared" si="36"/>
        <v>3931.477781</v>
      </c>
      <c r="N33" s="77">
        <f t="shared" si="36"/>
        <v>26085.60143</v>
      </c>
      <c r="O33" s="77">
        <f t="shared" si="32"/>
        <v>143700.2198</v>
      </c>
      <c r="P33" s="2"/>
      <c r="Q33" s="62">
        <v>2015.0</v>
      </c>
      <c r="R33" s="77">
        <v>4291.0</v>
      </c>
      <c r="S33" s="77">
        <v>6226.0</v>
      </c>
      <c r="T33" s="77">
        <v>313.0</v>
      </c>
      <c r="U33" s="77">
        <v>1336.0</v>
      </c>
      <c r="V33" s="77">
        <v>247.0</v>
      </c>
      <c r="W33" s="77">
        <v>656.0</v>
      </c>
      <c r="X33" s="2"/>
      <c r="Y33" s="2"/>
      <c r="Z33" s="62">
        <v>2015.0</v>
      </c>
      <c r="AA33" s="77">
        <v>2108.36848861</v>
      </c>
      <c r="AB33" s="77">
        <v>28371.832284400003</v>
      </c>
      <c r="AC33" s="77">
        <v>102.51389999999999</v>
      </c>
      <c r="AD33" s="77">
        <v>117.51399839999999</v>
      </c>
      <c r="AE33" s="77">
        <v>263.25789979999996</v>
      </c>
      <c r="AF33" s="77">
        <v>27839.378682196</v>
      </c>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row>
    <row r="34" ht="15.75" customHeight="1">
      <c r="A34" s="105">
        <v>2016.0</v>
      </c>
      <c r="B34" s="106">
        <f t="shared" ref="B34:G34" si="37">R34+AA34</f>
        <v>5862.39601</v>
      </c>
      <c r="C34" s="106">
        <f t="shared" si="37"/>
        <v>34032.96432</v>
      </c>
      <c r="D34" s="106">
        <f t="shared" si="37"/>
        <v>110.9927588</v>
      </c>
      <c r="E34" s="106">
        <f t="shared" si="37"/>
        <v>678.1003906</v>
      </c>
      <c r="F34" s="106">
        <f t="shared" si="37"/>
        <v>434.6524053</v>
      </c>
      <c r="G34" s="106">
        <f t="shared" si="37"/>
        <v>45716.6713</v>
      </c>
      <c r="H34" s="106">
        <f t="shared" si="3"/>
        <v>86835.77718</v>
      </c>
      <c r="I34" s="77">
        <f t="shared" si="38"/>
        <v>45227.07874</v>
      </c>
      <c r="J34" s="77">
        <f t="shared" si="39"/>
        <v>53590.67425</v>
      </c>
      <c r="K34" s="77">
        <f t="shared" ref="K34:N34" si="40">VLOOKUP(VLOOKUP(3,F$133:$J$141,F$145,FALSE),$A$17:$G$25,F$144,FALSE)</f>
        <v>5606.915966</v>
      </c>
      <c r="L34" s="77">
        <f t="shared" si="40"/>
        <v>9258.471672</v>
      </c>
      <c r="M34" s="77">
        <f t="shared" si="40"/>
        <v>3931.477781</v>
      </c>
      <c r="N34" s="77">
        <f t="shared" si="40"/>
        <v>26085.60143</v>
      </c>
      <c r="O34" s="77">
        <f t="shared" si="32"/>
        <v>143700.2198</v>
      </c>
      <c r="P34" s="2"/>
      <c r="Q34" s="62">
        <v>2016.0</v>
      </c>
      <c r="R34" s="77">
        <v>3798.0</v>
      </c>
      <c r="S34" s="77">
        <v>5697.0</v>
      </c>
      <c r="T34" s="77">
        <v>5.0</v>
      </c>
      <c r="U34" s="77">
        <v>632.0</v>
      </c>
      <c r="V34" s="77">
        <v>13.0</v>
      </c>
      <c r="W34" s="77">
        <v>848.0</v>
      </c>
      <c r="X34" s="2"/>
      <c r="Y34" s="2"/>
      <c r="Z34" s="62">
        <v>2016.0</v>
      </c>
      <c r="AA34" s="77">
        <v>2064.3960101000002</v>
      </c>
      <c r="AB34" s="77">
        <v>28335.964315610996</v>
      </c>
      <c r="AC34" s="77">
        <v>105.99275879999999</v>
      </c>
      <c r="AD34" s="77">
        <v>46.1003906</v>
      </c>
      <c r="AE34" s="77">
        <v>421.65240534099996</v>
      </c>
      <c r="AF34" s="77">
        <v>44868.67130397001</v>
      </c>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row>
    <row r="35" ht="15.75" customHeight="1">
      <c r="A35" s="105">
        <v>2017.0</v>
      </c>
      <c r="B35" s="106">
        <f t="shared" ref="B35:G35" si="41">R35+AA35</f>
        <v>3159.636863</v>
      </c>
      <c r="C35" s="106">
        <f t="shared" si="41"/>
        <v>9767.16611</v>
      </c>
      <c r="D35" s="106">
        <f t="shared" si="41"/>
        <v>1036.154912</v>
      </c>
      <c r="E35" s="106">
        <f t="shared" si="41"/>
        <v>1472.576914</v>
      </c>
      <c r="F35" s="106">
        <f t="shared" si="41"/>
        <v>1763.201994</v>
      </c>
      <c r="G35" s="106">
        <f t="shared" si="41"/>
        <v>5930.64517</v>
      </c>
      <c r="H35" s="106">
        <f t="shared" si="3"/>
        <v>23129.38196</v>
      </c>
      <c r="I35" s="77">
        <f t="shared" si="38"/>
        <v>45227.07874</v>
      </c>
      <c r="J35" s="77">
        <f t="shared" si="39"/>
        <v>53590.67425</v>
      </c>
      <c r="K35" s="77">
        <f t="shared" ref="K35:N35" si="42">VLOOKUP(VLOOKUP(3,F$133:$J$141,F$145,FALSE),$A$17:$G$25,F$144,FALSE)</f>
        <v>5606.915966</v>
      </c>
      <c r="L35" s="77">
        <f t="shared" si="42"/>
        <v>9258.471672</v>
      </c>
      <c r="M35" s="77">
        <f t="shared" si="42"/>
        <v>3931.477781</v>
      </c>
      <c r="N35" s="77">
        <f t="shared" si="42"/>
        <v>26085.60143</v>
      </c>
      <c r="O35" s="77">
        <f t="shared" si="32"/>
        <v>143700.2198</v>
      </c>
      <c r="P35" s="2"/>
      <c r="Q35" s="62">
        <v>2017.0</v>
      </c>
      <c r="R35" s="77">
        <v>2998.0</v>
      </c>
      <c r="S35" s="77">
        <v>7029.0</v>
      </c>
      <c r="T35" s="77">
        <v>946.0</v>
      </c>
      <c r="U35" s="77">
        <v>1443.0</v>
      </c>
      <c r="V35" s="77">
        <v>3.0</v>
      </c>
      <c r="W35" s="77">
        <v>495.0</v>
      </c>
      <c r="X35" s="2"/>
      <c r="Y35" s="2"/>
      <c r="Z35" s="62">
        <v>2017.0</v>
      </c>
      <c r="AA35" s="77">
        <v>161.6368628</v>
      </c>
      <c r="AB35" s="77">
        <v>2738.166110399999</v>
      </c>
      <c r="AC35" s="77">
        <v>90.1549124</v>
      </c>
      <c r="AD35" s="77">
        <v>29.5769136</v>
      </c>
      <c r="AE35" s="77">
        <v>1760.2019936</v>
      </c>
      <c r="AF35" s="77">
        <v>5435.645170259999</v>
      </c>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row>
    <row r="36" ht="15.75" customHeight="1">
      <c r="A36" s="105">
        <v>2018.0</v>
      </c>
      <c r="B36" s="106">
        <f t="shared" ref="B36:G36" si="43">R36+AA36</f>
        <v>4897.809873</v>
      </c>
      <c r="C36" s="106">
        <f t="shared" si="43"/>
        <v>8885.224797</v>
      </c>
      <c r="D36" s="106">
        <f t="shared" si="43"/>
        <v>1849.647592</v>
      </c>
      <c r="E36" s="106">
        <f t="shared" si="43"/>
        <v>1460.979828</v>
      </c>
      <c r="F36" s="106">
        <f t="shared" si="43"/>
        <v>14.249646</v>
      </c>
      <c r="G36" s="106">
        <f t="shared" si="43"/>
        <v>30659.02664</v>
      </c>
      <c r="H36" s="106">
        <f t="shared" si="3"/>
        <v>47766.93838</v>
      </c>
      <c r="I36" s="77">
        <f t="shared" si="38"/>
        <v>45227.07874</v>
      </c>
      <c r="J36" s="77">
        <f t="shared" si="39"/>
        <v>53590.67425</v>
      </c>
      <c r="K36" s="77">
        <f t="shared" ref="K36:N36" si="44">VLOOKUP(VLOOKUP(3,F$133:$J$141,F$145,FALSE),$A$17:$G$25,F$144,FALSE)</f>
        <v>5606.915966</v>
      </c>
      <c r="L36" s="77">
        <f t="shared" si="44"/>
        <v>9258.471672</v>
      </c>
      <c r="M36" s="77">
        <f t="shared" si="44"/>
        <v>3931.477781</v>
      </c>
      <c r="N36" s="77">
        <f t="shared" si="44"/>
        <v>26085.60143</v>
      </c>
      <c r="O36" s="77">
        <f t="shared" si="32"/>
        <v>143700.2198</v>
      </c>
      <c r="P36" s="2"/>
      <c r="Q36" s="62">
        <v>2018.0</v>
      </c>
      <c r="R36" s="77">
        <v>3061.0</v>
      </c>
      <c r="S36" s="77">
        <v>6671.0</v>
      </c>
      <c r="T36" s="77">
        <v>1800.0</v>
      </c>
      <c r="U36" s="77">
        <v>1377.0</v>
      </c>
      <c r="V36" s="77">
        <v>1.0</v>
      </c>
      <c r="W36" s="77">
        <v>151.0</v>
      </c>
      <c r="X36" s="2"/>
      <c r="Y36" s="2"/>
      <c r="Z36" s="62">
        <v>2018.0</v>
      </c>
      <c r="AA36" s="77">
        <v>1836.8098731</v>
      </c>
      <c r="AB36" s="77">
        <v>2214.22479655</v>
      </c>
      <c r="AC36" s="77">
        <v>49.647591999999996</v>
      </c>
      <c r="AD36" s="77">
        <v>83.9798278</v>
      </c>
      <c r="AE36" s="77">
        <v>13.249646</v>
      </c>
      <c r="AF36" s="77">
        <v>30508.026642326997</v>
      </c>
      <c r="AG36" s="2"/>
      <c r="AH36" s="2"/>
    </row>
    <row r="37" ht="15.75" customHeight="1">
      <c r="A37" s="62" t="s">
        <v>310</v>
      </c>
      <c r="B37" s="77">
        <f t="shared" ref="B37:G37" si="45">AVERAGE(B17:B25)</f>
        <v>26911.32681</v>
      </c>
      <c r="C37" s="77">
        <f t="shared" si="45"/>
        <v>37390.64446</v>
      </c>
      <c r="D37" s="77">
        <f t="shared" si="45"/>
        <v>6739.819851</v>
      </c>
      <c r="E37" s="77">
        <f t="shared" si="45"/>
        <v>9474.684781</v>
      </c>
      <c r="F37" s="77">
        <f t="shared" si="45"/>
        <v>2402.268479</v>
      </c>
      <c r="G37" s="77">
        <f t="shared" si="45"/>
        <v>20075.85192</v>
      </c>
      <c r="H37" s="107"/>
      <c r="I37" s="107"/>
      <c r="J37" s="107"/>
      <c r="K37" s="107"/>
      <c r="L37" s="107"/>
      <c r="M37" s="107"/>
      <c r="N37" s="107"/>
      <c r="O37" s="77"/>
      <c r="P37" s="2"/>
      <c r="Q37" s="62"/>
      <c r="R37" s="77"/>
      <c r="S37" s="77"/>
      <c r="T37" s="77"/>
      <c r="U37" s="77"/>
      <c r="V37" s="77"/>
      <c r="W37" s="77"/>
      <c r="Z37" s="2"/>
      <c r="AA37" s="2"/>
      <c r="AB37" s="2"/>
      <c r="AC37" s="2"/>
      <c r="AD37" s="2"/>
      <c r="AE37" s="2"/>
      <c r="AF37" s="2"/>
    </row>
    <row r="38" ht="15.75" customHeight="1">
      <c r="A38" s="62" t="s">
        <v>363</v>
      </c>
      <c r="B38" s="77">
        <f t="shared" ref="B38:C38" si="46">AVERAGE(B30:B32)</f>
        <v>8874.818017</v>
      </c>
      <c r="C38" s="77">
        <f t="shared" si="46"/>
        <v>12831.38336</v>
      </c>
      <c r="D38" s="77">
        <f t="shared" ref="D38:G38" si="47">AVERAGE(D30:D36)</f>
        <v>631.4702501</v>
      </c>
      <c r="E38" s="77">
        <f t="shared" si="47"/>
        <v>2622.959025</v>
      </c>
      <c r="F38" s="77">
        <f t="shared" si="47"/>
        <v>527.6567047</v>
      </c>
      <c r="G38" s="77">
        <f t="shared" si="47"/>
        <v>23826.28016</v>
      </c>
      <c r="H38" s="107"/>
      <c r="I38" s="107"/>
      <c r="J38" s="107"/>
      <c r="K38" s="107"/>
      <c r="L38" s="107"/>
      <c r="M38" s="107"/>
      <c r="N38" s="107"/>
      <c r="O38" s="77"/>
      <c r="P38" s="2"/>
      <c r="Q38" s="62"/>
      <c r="R38" s="77"/>
      <c r="S38" s="77"/>
      <c r="T38" s="77"/>
      <c r="U38" s="77"/>
      <c r="V38" s="77"/>
      <c r="W38" s="77"/>
      <c r="X38" s="2"/>
      <c r="Y38" s="2"/>
      <c r="Z38" s="2"/>
      <c r="AA38" s="2"/>
      <c r="AB38" s="2"/>
      <c r="AC38" s="2"/>
      <c r="AD38" s="2"/>
      <c r="AE38" s="2"/>
      <c r="AF38" s="2"/>
      <c r="AG38" s="2"/>
      <c r="AH38" s="2"/>
    </row>
    <row r="39" ht="15.75" customHeight="1">
      <c r="A39" s="62" t="s">
        <v>347</v>
      </c>
      <c r="B39" s="81">
        <f t="shared" ref="B39:G39" si="48">B38/B37</f>
        <v>0.3297800246</v>
      </c>
      <c r="C39" s="81">
        <f t="shared" si="48"/>
        <v>0.3431709602</v>
      </c>
      <c r="D39" s="81">
        <f t="shared" si="48"/>
        <v>0.09369245233</v>
      </c>
      <c r="E39" s="81">
        <f t="shared" si="48"/>
        <v>0.2768386585</v>
      </c>
      <c r="F39" s="81">
        <f t="shared" si="48"/>
        <v>0.2196493478</v>
      </c>
      <c r="G39" s="81">
        <f t="shared" si="48"/>
        <v>1.186812906</v>
      </c>
      <c r="H39" s="107"/>
      <c r="I39" s="107"/>
      <c r="J39" s="107"/>
      <c r="K39" s="107"/>
      <c r="L39" s="107"/>
      <c r="M39" s="107"/>
      <c r="N39" s="107"/>
      <c r="O39" s="77"/>
      <c r="P39" s="2"/>
      <c r="Q39" s="62"/>
      <c r="R39" s="2"/>
      <c r="S39" s="2"/>
      <c r="T39" s="2"/>
      <c r="U39" s="2"/>
      <c r="V39" s="2"/>
      <c r="W39" s="2"/>
      <c r="X39" s="2"/>
      <c r="Y39" s="2"/>
      <c r="Z39" s="2"/>
      <c r="AA39" s="2"/>
      <c r="AB39" s="2"/>
      <c r="AC39" s="2"/>
      <c r="AD39" s="2"/>
      <c r="AE39" s="2"/>
      <c r="AF39" s="2"/>
      <c r="AG39" s="2"/>
      <c r="AH39" s="2"/>
    </row>
    <row r="40" ht="15.75" customHeight="1">
      <c r="A40" s="62" t="s">
        <v>319</v>
      </c>
      <c r="B40" s="77">
        <f t="shared" ref="B40:C40" si="49">AVERAGE(B33:B36)</f>
        <v>5079.802809</v>
      </c>
      <c r="C40" s="77">
        <f t="shared" si="49"/>
        <v>21820.79688</v>
      </c>
      <c r="D40" s="77"/>
      <c r="E40" s="77"/>
      <c r="F40" s="77"/>
      <c r="G40" s="77"/>
      <c r="H40" s="107"/>
      <c r="I40" s="107"/>
      <c r="J40" s="107"/>
      <c r="K40" s="107"/>
      <c r="L40" s="107"/>
      <c r="M40" s="107"/>
      <c r="N40" s="107"/>
      <c r="Q40" s="62"/>
      <c r="R40" s="2"/>
      <c r="S40" s="2"/>
      <c r="T40" s="2"/>
    </row>
    <row r="41" ht="15.75" customHeight="1">
      <c r="A41" s="62" t="s">
        <v>320</v>
      </c>
      <c r="B41" s="81">
        <f t="shared" ref="B41:C41" si="50">B40/B37</f>
        <v>0.1887607714</v>
      </c>
      <c r="C41" s="81">
        <f t="shared" si="50"/>
        <v>0.5835897506</v>
      </c>
      <c r="D41" s="81"/>
      <c r="E41" s="81"/>
      <c r="F41" s="81"/>
      <c r="G41" s="81"/>
      <c r="H41" s="107"/>
      <c r="I41" s="107"/>
      <c r="J41" s="107"/>
      <c r="K41" s="107"/>
      <c r="L41" s="107"/>
      <c r="M41" s="107"/>
      <c r="N41" s="107"/>
      <c r="Q41" s="62"/>
      <c r="R41" s="2"/>
      <c r="S41" s="2"/>
      <c r="T41" s="2"/>
      <c r="U41" s="2"/>
      <c r="V41" s="2"/>
      <c r="W41" s="2"/>
      <c r="X41" s="2"/>
      <c r="Y41" s="2"/>
      <c r="Z41" s="2"/>
      <c r="AA41" s="2"/>
      <c r="AB41" s="2"/>
      <c r="AC41" s="2"/>
      <c r="AD41" s="2"/>
      <c r="AE41" s="2"/>
      <c r="AF41" s="2"/>
      <c r="AG41" s="2"/>
      <c r="AH41" s="2"/>
    </row>
    <row r="42" ht="15.75" customHeight="1">
      <c r="I42" s="2"/>
      <c r="J42" s="2"/>
      <c r="K42" s="2"/>
      <c r="L42" s="2"/>
      <c r="M42" s="2"/>
      <c r="N42" s="2"/>
      <c r="Q42" s="62"/>
      <c r="R42" s="2"/>
      <c r="S42" s="2"/>
      <c r="T42" s="2"/>
      <c r="U42" s="2"/>
      <c r="V42" s="2"/>
      <c r="W42" s="2"/>
      <c r="X42" s="2"/>
      <c r="Y42" s="2"/>
      <c r="Z42" s="2"/>
      <c r="AA42" s="2"/>
      <c r="AB42" s="2"/>
      <c r="AC42" s="2"/>
      <c r="AD42" s="2"/>
      <c r="AE42" s="2"/>
      <c r="AF42" s="2"/>
      <c r="AG42" s="2"/>
      <c r="AH42" s="2"/>
    </row>
    <row r="43" ht="15.75" customHeight="1">
      <c r="A43" s="108"/>
      <c r="B43" s="77"/>
      <c r="C43" s="77"/>
      <c r="D43" s="77"/>
      <c r="E43" s="77"/>
      <c r="F43" s="77"/>
      <c r="G43" s="77"/>
      <c r="H43" s="2"/>
      <c r="I43" s="2"/>
      <c r="J43" s="2"/>
      <c r="K43" s="2"/>
      <c r="L43" s="2"/>
      <c r="M43" s="2"/>
      <c r="N43" s="2"/>
      <c r="Q43" s="62"/>
      <c r="R43" s="2"/>
      <c r="S43" s="2"/>
      <c r="T43" s="2"/>
      <c r="U43" s="2"/>
      <c r="V43" s="2"/>
      <c r="W43" s="2"/>
      <c r="X43" s="2"/>
      <c r="Y43" s="2"/>
      <c r="Z43" s="2"/>
      <c r="AA43" s="2"/>
      <c r="AB43" s="2"/>
      <c r="AC43" s="2"/>
      <c r="AD43" s="2"/>
      <c r="AE43" s="2"/>
      <c r="AF43" s="2"/>
      <c r="AG43" s="2"/>
      <c r="AH43" s="2"/>
    </row>
    <row r="44" ht="15.75" customHeight="1">
      <c r="A44" s="73" t="s">
        <v>304</v>
      </c>
      <c r="B44" s="101"/>
      <c r="C44" s="74"/>
      <c r="D44" s="110"/>
      <c r="E44" s="71"/>
      <c r="F44" s="77"/>
      <c r="G44" s="77"/>
      <c r="H44" s="2"/>
      <c r="I44" s="2"/>
      <c r="J44" s="2"/>
      <c r="K44" s="2"/>
      <c r="L44" s="2"/>
      <c r="M44" s="2"/>
      <c r="N44" s="2"/>
      <c r="Q44" s="62"/>
      <c r="R44" s="2"/>
      <c r="S44" s="2"/>
      <c r="T44" s="2"/>
      <c r="U44" s="2"/>
      <c r="V44" s="2"/>
      <c r="W44" s="2"/>
      <c r="X44" s="2"/>
      <c r="Y44" s="2"/>
      <c r="Z44" s="2"/>
      <c r="AA44" s="2"/>
      <c r="AB44" s="2"/>
      <c r="AC44" s="2"/>
      <c r="AD44" s="2"/>
      <c r="AE44" s="2"/>
      <c r="AF44" s="2"/>
      <c r="AG44" s="2"/>
      <c r="AH44" s="2"/>
    </row>
    <row r="45" ht="15.75" customHeight="1">
      <c r="A45" s="102" t="s">
        <v>305</v>
      </c>
      <c r="B45" s="103" t="s">
        <v>227</v>
      </c>
      <c r="C45" s="103" t="s">
        <v>233</v>
      </c>
      <c r="D45" s="111"/>
      <c r="E45" s="104"/>
      <c r="F45" s="77"/>
      <c r="G45" s="77"/>
      <c r="H45" s="2"/>
      <c r="I45" s="2"/>
      <c r="J45" s="2"/>
      <c r="K45" s="2"/>
      <c r="L45" s="2"/>
      <c r="M45" s="2"/>
      <c r="N45" s="2"/>
      <c r="Q45" s="62"/>
      <c r="R45" s="2"/>
      <c r="S45" s="2"/>
      <c r="T45" s="2"/>
      <c r="U45" s="2"/>
      <c r="V45" s="2"/>
      <c r="W45" s="2"/>
      <c r="X45" s="2"/>
      <c r="Y45" s="2"/>
      <c r="Z45" s="2"/>
      <c r="AA45" s="2"/>
      <c r="AB45" s="2"/>
      <c r="AC45" s="2"/>
      <c r="AD45" s="2"/>
      <c r="AE45" s="2"/>
      <c r="AF45" s="2"/>
      <c r="AG45" s="2"/>
      <c r="AH45" s="2"/>
    </row>
    <row r="46" ht="15.75" customHeight="1">
      <c r="A46" s="24" t="s">
        <v>349</v>
      </c>
      <c r="B46" s="24" t="s">
        <v>308</v>
      </c>
      <c r="C46" s="112" t="s">
        <v>339</v>
      </c>
      <c r="D46" s="113"/>
      <c r="E46" s="76"/>
      <c r="F46" s="77"/>
      <c r="G46" s="77"/>
      <c r="H46" s="2"/>
      <c r="I46" s="2"/>
      <c r="J46" s="2"/>
      <c r="K46" s="2"/>
      <c r="L46" s="2"/>
      <c r="M46" s="2"/>
      <c r="N46" s="2"/>
      <c r="Q46" s="62"/>
      <c r="R46" s="2"/>
      <c r="S46" s="2"/>
      <c r="T46" s="2"/>
      <c r="U46" s="2"/>
      <c r="V46" s="2"/>
      <c r="W46" s="2"/>
      <c r="X46" s="2"/>
      <c r="Y46" s="2"/>
      <c r="Z46" s="2"/>
      <c r="AA46" s="2"/>
      <c r="AB46" s="2"/>
      <c r="AC46" s="2"/>
      <c r="AD46" s="2"/>
      <c r="AE46" s="2"/>
      <c r="AF46" s="2"/>
      <c r="AG46" s="2"/>
      <c r="AH46" s="2"/>
    </row>
    <row r="47" ht="15.75" customHeight="1">
      <c r="A47" s="24" t="s">
        <v>350</v>
      </c>
      <c r="B47" s="24">
        <f>VLOOKUP(B46,'ORCS Categories'!$A$5:$C$9,2,FALSE)</f>
        <v>1.5</v>
      </c>
      <c r="C47" s="112">
        <f>VLOOKUP(C46,'ORCS Categories'!$A$5:$C$9,2,FALSE)</f>
        <v>1.25</v>
      </c>
      <c r="D47" s="113"/>
      <c r="E47" s="76"/>
      <c r="F47" s="77"/>
      <c r="G47" s="77"/>
      <c r="H47" s="2"/>
      <c r="I47" s="2"/>
      <c r="J47" s="2"/>
      <c r="K47" s="2"/>
      <c r="L47" s="2"/>
      <c r="M47" s="2"/>
      <c r="N47" s="2"/>
      <c r="Q47" s="62"/>
      <c r="R47" s="2"/>
      <c r="S47" s="2"/>
      <c r="T47" s="2"/>
      <c r="U47" s="2"/>
      <c r="V47" s="2"/>
      <c r="W47" s="2"/>
      <c r="X47" s="2"/>
      <c r="Y47" s="2"/>
      <c r="Z47" s="2"/>
      <c r="AA47" s="2"/>
      <c r="AB47" s="2"/>
      <c r="AC47" s="2"/>
      <c r="AD47" s="2"/>
      <c r="AE47" s="2"/>
      <c r="AF47" s="2"/>
      <c r="AG47" s="2"/>
      <c r="AH47" s="2"/>
    </row>
    <row r="48" ht="15.75" customHeight="1">
      <c r="A48" s="24" t="s">
        <v>351</v>
      </c>
      <c r="B48" s="24" t="s">
        <v>312</v>
      </c>
      <c r="C48" s="112" t="s">
        <v>312</v>
      </c>
      <c r="D48" s="113"/>
      <c r="E48" s="76"/>
      <c r="F48" s="77"/>
      <c r="G48" s="77"/>
      <c r="H48" s="2"/>
      <c r="I48" s="2"/>
      <c r="J48" s="2"/>
      <c r="N48" s="2"/>
      <c r="O48" s="2"/>
      <c r="P48" s="2"/>
      <c r="Q48" s="62"/>
      <c r="R48" s="2"/>
      <c r="S48" s="2"/>
      <c r="T48" s="2"/>
      <c r="U48" s="2"/>
      <c r="V48" s="2"/>
      <c r="W48" s="2"/>
      <c r="X48" s="2"/>
      <c r="Y48" s="2"/>
      <c r="Z48" s="2"/>
      <c r="AA48" s="2"/>
      <c r="AB48" s="2"/>
      <c r="AC48" s="2"/>
      <c r="AD48" s="2"/>
      <c r="AE48" s="2"/>
      <c r="AF48" s="2"/>
      <c r="AG48" s="2"/>
      <c r="AH48" s="2"/>
    </row>
    <row r="49" ht="15.75" customHeight="1">
      <c r="A49" s="24" t="s">
        <v>352</v>
      </c>
      <c r="B49" s="24">
        <f>VLOOKUP(MAX(B17:B25),B17:$Q$25,16,FALSE)</f>
        <v>2002</v>
      </c>
      <c r="C49" s="112">
        <f>VLOOKUP(MAX(C17:C25),C17:$Q$25,15,FALSE)</f>
        <v>2004</v>
      </c>
      <c r="D49" s="113"/>
      <c r="E49" s="76"/>
      <c r="F49" s="77"/>
      <c r="G49" s="77"/>
      <c r="H49" s="2"/>
      <c r="I49" s="2"/>
      <c r="J49" s="2"/>
      <c r="N49" s="2"/>
      <c r="O49" s="2"/>
      <c r="P49" s="2"/>
      <c r="Q49" s="62"/>
      <c r="R49" s="2"/>
      <c r="S49" s="2"/>
      <c r="T49" s="2"/>
      <c r="Z49" s="2"/>
      <c r="AA49" s="2"/>
      <c r="AF49" s="2"/>
      <c r="AG49" s="2"/>
    </row>
    <row r="50" ht="15.75" customHeight="1">
      <c r="A50" s="24" t="s">
        <v>353</v>
      </c>
      <c r="B50" s="80">
        <f t="shared" ref="B50:C50" si="51">MAX(B17:B25)</f>
        <v>37689.23228</v>
      </c>
      <c r="C50" s="80">
        <f t="shared" si="51"/>
        <v>61246.48486</v>
      </c>
      <c r="D50" s="114"/>
      <c r="E50" s="77"/>
      <c r="F50" s="77"/>
      <c r="G50" s="77"/>
      <c r="H50" s="2"/>
      <c r="I50" s="2"/>
      <c r="J50" s="2"/>
      <c r="N50" s="2"/>
      <c r="O50" s="2"/>
      <c r="P50" s="2"/>
      <c r="Q50" s="62"/>
      <c r="R50" s="2"/>
      <c r="S50" s="2"/>
      <c r="T50" s="2"/>
      <c r="Z50" s="2"/>
      <c r="AA50" s="2"/>
      <c r="AF50" s="2"/>
      <c r="AG50" s="2"/>
    </row>
    <row r="51" ht="15.75" customHeight="1">
      <c r="A51" s="24" t="s">
        <v>317</v>
      </c>
      <c r="B51" s="24">
        <f>VLOOKUP(B46,'ORCS Categories'!$A$5:$C$9,3,FALSE)</f>
        <v>0.8</v>
      </c>
      <c r="C51" s="112">
        <f>VLOOKUP(C46,'ORCS Categories'!$A$5:$C$9,3,FALSE)</f>
        <v>0.7</v>
      </c>
      <c r="D51" s="113"/>
      <c r="E51" s="76"/>
      <c r="F51" s="77"/>
      <c r="G51" s="77"/>
      <c r="H51" s="2"/>
      <c r="I51" s="2"/>
      <c r="J51" s="2"/>
      <c r="N51" s="2"/>
      <c r="O51" s="2"/>
      <c r="P51" s="2"/>
      <c r="Q51" s="62"/>
      <c r="R51" s="2"/>
      <c r="S51" s="2"/>
      <c r="T51" s="2"/>
      <c r="Z51" s="2"/>
      <c r="AA51" s="2"/>
      <c r="AF51" s="2"/>
      <c r="AG51" s="2"/>
    </row>
    <row r="52" ht="15.75" customHeight="1">
      <c r="A52" s="24" t="s">
        <v>318</v>
      </c>
      <c r="B52" s="80">
        <f t="shared" ref="B52:C52" si="52">B50*B47*B51</f>
        <v>45227.07874</v>
      </c>
      <c r="C52" s="80">
        <f t="shared" si="52"/>
        <v>53590.67425</v>
      </c>
      <c r="D52" s="114"/>
      <c r="E52" s="77"/>
      <c r="F52" s="77"/>
      <c r="G52" s="77"/>
      <c r="H52" s="2"/>
      <c r="I52" s="2"/>
      <c r="J52" s="2"/>
      <c r="N52" s="2"/>
      <c r="O52" s="2"/>
      <c r="P52" s="2"/>
      <c r="Q52" s="2"/>
      <c r="R52" s="2"/>
      <c r="S52" s="2"/>
      <c r="T52" s="2"/>
      <c r="U52" s="2"/>
      <c r="V52" s="62"/>
      <c r="W52" s="2"/>
      <c r="X52" s="2"/>
      <c r="Y52" s="2"/>
      <c r="Z52" s="2"/>
      <c r="AA52" s="2"/>
      <c r="AF52" s="2"/>
      <c r="AG52" s="2"/>
      <c r="AP52" s="2"/>
      <c r="AQ52" s="2"/>
      <c r="AR52" s="2"/>
      <c r="AS52" s="2"/>
      <c r="AT52" s="2"/>
      <c r="AU52" s="2"/>
      <c r="AV52" s="2"/>
    </row>
    <row r="53" ht="15.75" customHeight="1">
      <c r="I53" s="76"/>
      <c r="J53" s="77"/>
      <c r="K53" s="77"/>
      <c r="L53" s="77"/>
      <c r="M53" s="77"/>
      <c r="N53" s="2"/>
      <c r="O53" s="2"/>
      <c r="P53" s="2"/>
      <c r="Q53" s="2"/>
      <c r="R53" s="2"/>
      <c r="S53" s="2"/>
      <c r="T53" s="2"/>
      <c r="U53" s="2"/>
      <c r="V53" s="62"/>
      <c r="W53" s="2"/>
      <c r="X53" s="2"/>
      <c r="Y53" s="2"/>
      <c r="AE53" s="2"/>
      <c r="AF53" s="2"/>
      <c r="AP53" s="2"/>
      <c r="AQ53" s="2"/>
      <c r="AR53" s="2"/>
      <c r="AS53" s="2"/>
      <c r="AT53" s="2"/>
      <c r="AU53" s="2"/>
      <c r="AV53" s="2"/>
    </row>
    <row r="54" ht="15.75" customHeight="1">
      <c r="I54" s="76"/>
      <c r="J54" s="90"/>
      <c r="K54" s="90"/>
      <c r="L54" s="90"/>
      <c r="M54" s="90"/>
      <c r="N54" s="2"/>
      <c r="O54" s="2"/>
      <c r="P54" s="2"/>
      <c r="Q54" s="2"/>
      <c r="R54" s="2"/>
      <c r="S54" s="2"/>
      <c r="T54" s="2"/>
      <c r="U54" s="2"/>
      <c r="W54" s="2"/>
      <c r="X54" s="2"/>
      <c r="Y54" s="2"/>
      <c r="AE54" s="2"/>
      <c r="AF54" s="2"/>
      <c r="AP54" s="2"/>
      <c r="AQ54" s="2"/>
      <c r="AR54" s="2"/>
      <c r="AS54" s="2"/>
      <c r="AT54" s="2"/>
      <c r="AU54" s="2"/>
      <c r="AV54" s="2"/>
    </row>
    <row r="55" ht="15.75" customHeight="1">
      <c r="K55" s="2"/>
      <c r="M55" s="2"/>
      <c r="N55" s="2"/>
      <c r="O55" s="2"/>
      <c r="P55" s="2"/>
      <c r="Q55" s="2"/>
      <c r="R55" s="2"/>
      <c r="S55" s="2"/>
      <c r="T55" s="2"/>
      <c r="U55" s="2"/>
      <c r="W55" s="2"/>
      <c r="X55" s="2"/>
      <c r="Y55" s="2"/>
      <c r="AE55" s="2"/>
      <c r="AF55" s="2"/>
      <c r="AP55" s="2"/>
      <c r="AQ55" s="2"/>
      <c r="AR55" s="2"/>
      <c r="AS55" s="2"/>
      <c r="AT55" s="2"/>
      <c r="AU55" s="2"/>
      <c r="AV55" s="2"/>
    </row>
    <row r="56" ht="15.75" customHeight="1">
      <c r="K56" s="2"/>
      <c r="M56" s="2"/>
      <c r="N56" s="2"/>
      <c r="O56" s="2"/>
      <c r="P56" s="2"/>
      <c r="Q56" s="2"/>
      <c r="R56" s="2"/>
      <c r="S56" s="2"/>
      <c r="T56" s="2"/>
      <c r="U56" s="2"/>
      <c r="V56" s="2"/>
      <c r="W56" s="2"/>
      <c r="X56" s="2"/>
      <c r="Y56" s="2"/>
      <c r="AE56" s="2"/>
      <c r="AF56" s="2"/>
      <c r="AP56" s="2"/>
      <c r="AQ56" s="2"/>
      <c r="AR56" s="2"/>
      <c r="AS56" s="2"/>
      <c r="AT56" s="2"/>
      <c r="AU56" s="2"/>
      <c r="AV56" s="2"/>
    </row>
    <row r="57" ht="15.75" customHeight="1">
      <c r="K57" s="2"/>
      <c r="M57" s="2"/>
      <c r="N57" s="2"/>
      <c r="Q57" s="2"/>
      <c r="R57" s="2"/>
      <c r="S57" s="2"/>
      <c r="T57" s="2"/>
      <c r="U57" s="2"/>
      <c r="V57" s="2"/>
      <c r="W57" s="2"/>
      <c r="X57" s="2"/>
      <c r="Y57" s="2"/>
      <c r="AE57" s="2"/>
      <c r="AF57" s="2"/>
      <c r="AI57" s="2"/>
      <c r="AS57" s="2"/>
      <c r="AT57" s="2"/>
      <c r="AU57" s="2"/>
      <c r="AV57" s="2"/>
      <c r="AW57" s="2"/>
      <c r="AX57" s="2"/>
      <c r="AY57" s="2"/>
    </row>
    <row r="58" ht="15.75" customHeight="1">
      <c r="K58" s="2"/>
      <c r="M58" s="2"/>
      <c r="N58" s="2"/>
      <c r="Q58" s="2"/>
      <c r="R58" s="2"/>
      <c r="S58" s="2"/>
      <c r="T58" s="2"/>
      <c r="U58" s="2"/>
      <c r="V58" s="2"/>
      <c r="W58" s="2"/>
      <c r="X58" s="2"/>
      <c r="Y58" s="2"/>
      <c r="Z58" s="2"/>
      <c r="AA58" s="2"/>
      <c r="AB58" s="2"/>
      <c r="AH58" s="2"/>
      <c r="AI58" s="2"/>
      <c r="AS58" s="2"/>
      <c r="AT58" s="2"/>
      <c r="AU58" s="2"/>
      <c r="AV58" s="2"/>
      <c r="AW58" s="2"/>
      <c r="AX58" s="2"/>
      <c r="AY58" s="2"/>
    </row>
    <row r="59" ht="15.75" customHeight="1">
      <c r="K59" s="2"/>
      <c r="M59" s="2"/>
      <c r="N59" s="2"/>
      <c r="Q59" s="2"/>
      <c r="R59" s="2"/>
      <c r="S59" s="2"/>
      <c r="T59" s="2"/>
      <c r="U59" s="2"/>
      <c r="V59" s="2"/>
      <c r="W59" s="2"/>
      <c r="X59" s="2"/>
      <c r="Y59" s="2"/>
      <c r="Z59" s="2"/>
      <c r="AA59" s="2"/>
      <c r="AB59" s="2"/>
      <c r="AH59" s="2"/>
      <c r="AI59" s="2"/>
      <c r="AS59" s="2"/>
      <c r="AT59" s="2"/>
      <c r="AU59" s="2"/>
      <c r="AV59" s="2"/>
      <c r="AW59" s="2"/>
      <c r="AX59" s="2"/>
      <c r="AY59" s="2"/>
    </row>
    <row r="60" ht="15.75" customHeight="1">
      <c r="K60" s="2"/>
      <c r="M60" s="2"/>
      <c r="Q60" s="2"/>
      <c r="R60" s="2"/>
      <c r="S60" s="2"/>
      <c r="T60" s="2"/>
      <c r="U60" s="2"/>
      <c r="V60" s="2"/>
      <c r="W60" s="2"/>
      <c r="X60" s="2"/>
      <c r="Y60" s="2"/>
      <c r="Z60" s="2"/>
      <c r="AA60" s="2"/>
      <c r="AB60" s="2"/>
      <c r="AH60" s="2"/>
      <c r="AI60" s="2"/>
      <c r="AS60" s="2"/>
      <c r="AT60" s="2"/>
      <c r="AU60" s="2"/>
      <c r="AV60" s="2"/>
      <c r="AW60" s="2"/>
      <c r="AX60" s="2"/>
      <c r="AY60" s="2"/>
    </row>
    <row r="61" ht="15.75" customHeight="1">
      <c r="K61" s="2"/>
      <c r="M61" s="2"/>
      <c r="Q61" s="2"/>
      <c r="R61" s="2"/>
      <c r="S61" s="2"/>
      <c r="T61" s="2"/>
      <c r="U61" s="2"/>
      <c r="V61" s="2"/>
      <c r="W61" s="2"/>
      <c r="X61" s="2"/>
      <c r="Y61" s="2"/>
      <c r="Z61" s="2"/>
      <c r="AA61" s="2"/>
      <c r="AB61" s="2"/>
      <c r="AH61" s="2"/>
      <c r="AI61" s="2"/>
      <c r="AS61" s="2"/>
      <c r="AT61" s="2"/>
      <c r="AU61" s="2"/>
      <c r="AV61" s="2"/>
      <c r="AW61" s="2"/>
      <c r="AX61" s="2"/>
      <c r="AY61" s="2"/>
    </row>
    <row r="62" ht="15.75" customHeight="1">
      <c r="K62" s="2"/>
      <c r="M62" s="2"/>
      <c r="Q62" s="2"/>
      <c r="R62" s="2"/>
      <c r="S62" s="2"/>
      <c r="T62" s="2"/>
      <c r="U62" s="2"/>
      <c r="V62" s="2"/>
      <c r="W62" s="2"/>
      <c r="X62" s="2"/>
      <c r="Y62" s="2"/>
      <c r="Z62" s="2"/>
      <c r="AA62" s="2"/>
      <c r="AB62" s="2"/>
      <c r="AH62" s="2"/>
      <c r="AI62" s="2"/>
      <c r="AS62" s="2"/>
      <c r="AT62" s="2"/>
      <c r="AU62" s="2"/>
      <c r="AV62" s="2"/>
      <c r="AW62" s="2"/>
      <c r="AX62" s="2"/>
      <c r="AY62" s="2"/>
    </row>
    <row r="63" ht="15.75" customHeight="1">
      <c r="K63" s="2"/>
      <c r="M63" s="2"/>
      <c r="Q63" s="2"/>
      <c r="R63" s="2"/>
      <c r="S63" s="2"/>
      <c r="T63" s="2"/>
      <c r="U63" s="2"/>
      <c r="V63" s="2"/>
      <c r="W63" s="2"/>
      <c r="X63" s="2"/>
      <c r="Y63" s="2"/>
      <c r="Z63" s="2"/>
      <c r="AA63" s="2"/>
      <c r="AB63" s="2"/>
      <c r="AH63" s="2"/>
      <c r="AI63" s="2"/>
      <c r="AS63" s="2"/>
      <c r="AT63" s="2"/>
      <c r="AU63" s="2"/>
      <c r="AV63" s="2"/>
      <c r="AW63" s="2"/>
      <c r="AX63" s="2"/>
      <c r="AY63" s="2"/>
    </row>
    <row r="64" ht="15.75" customHeight="1">
      <c r="K64" s="2"/>
      <c r="M64" s="2"/>
      <c r="Q64" s="2"/>
      <c r="R64" s="2"/>
      <c r="S64" s="2"/>
      <c r="T64" s="2"/>
      <c r="U64" s="2"/>
      <c r="V64" s="2"/>
      <c r="W64" s="2"/>
      <c r="X64" s="2"/>
      <c r="Y64" s="2"/>
      <c r="Z64" s="2"/>
      <c r="AA64" s="2"/>
      <c r="AB64" s="2"/>
      <c r="AH64" s="2"/>
      <c r="AI64" s="2"/>
      <c r="AS64" s="2"/>
      <c r="AT64" s="2"/>
      <c r="AU64" s="2"/>
      <c r="AV64" s="2"/>
      <c r="AW64" s="2"/>
      <c r="AX64" s="2"/>
      <c r="AY64" s="2"/>
    </row>
    <row r="65" ht="15.75" customHeight="1">
      <c r="K65" s="2"/>
      <c r="M65" s="2"/>
      <c r="Q65" s="2"/>
      <c r="R65" s="2"/>
      <c r="S65" s="2"/>
      <c r="T65" s="2"/>
      <c r="U65" s="2"/>
      <c r="V65" s="2"/>
      <c r="W65" s="2"/>
      <c r="X65" s="2"/>
      <c r="Y65" s="2"/>
      <c r="Z65" s="2"/>
      <c r="AA65" s="2"/>
      <c r="AB65" s="2"/>
      <c r="AH65" s="2"/>
      <c r="AI65" s="2"/>
      <c r="AS65" s="2"/>
      <c r="AT65" s="2"/>
      <c r="AU65" s="2"/>
      <c r="AV65" s="2"/>
      <c r="AW65" s="2"/>
      <c r="AX65" s="2"/>
      <c r="AY65" s="2"/>
    </row>
    <row r="66" ht="15.75" customHeight="1">
      <c r="K66" s="2"/>
      <c r="M66" s="2"/>
      <c r="Q66" s="2"/>
      <c r="R66" s="2"/>
      <c r="S66" s="2"/>
      <c r="T66" s="2"/>
      <c r="U66" s="2"/>
      <c r="V66" s="2"/>
      <c r="W66" s="2"/>
      <c r="X66" s="2"/>
      <c r="Y66" s="2"/>
      <c r="Z66" s="2"/>
      <c r="AA66" s="2"/>
      <c r="AB66" s="2"/>
      <c r="AH66" s="2"/>
      <c r="AI66" s="2"/>
      <c r="AS66" s="2"/>
      <c r="AT66" s="2"/>
      <c r="AU66" s="2"/>
      <c r="AV66" s="2"/>
      <c r="AW66" s="2"/>
      <c r="AX66" s="2"/>
      <c r="AY66" s="2"/>
    </row>
    <row r="67" ht="15.75" customHeight="1">
      <c r="K67" s="2"/>
      <c r="M67" s="2"/>
      <c r="Q67" s="2"/>
      <c r="R67" s="2"/>
      <c r="S67" s="2"/>
      <c r="T67" s="2"/>
      <c r="U67" s="2"/>
      <c r="V67" s="2"/>
      <c r="W67" s="2"/>
      <c r="X67" s="2"/>
      <c r="Y67" s="2"/>
      <c r="Z67" s="2"/>
      <c r="AA67" s="2"/>
      <c r="AB67" s="2"/>
      <c r="AH67" s="2"/>
      <c r="AI67" s="2"/>
      <c r="AS67" s="2"/>
      <c r="AT67" s="2"/>
      <c r="AU67" s="2"/>
      <c r="AV67" s="2"/>
      <c r="AW67" s="2"/>
      <c r="AX67" s="2"/>
      <c r="AY67" s="2"/>
    </row>
    <row r="68" ht="15.75" customHeight="1">
      <c r="K68" s="2"/>
      <c r="M68" s="2"/>
      <c r="Q68" s="2"/>
      <c r="R68" s="2"/>
      <c r="S68" s="2"/>
      <c r="T68" s="2"/>
      <c r="U68" s="2"/>
      <c r="V68" s="2"/>
      <c r="W68" s="2"/>
      <c r="X68" s="2"/>
      <c r="Y68" s="2"/>
      <c r="Z68" s="2"/>
      <c r="AA68" s="2"/>
      <c r="AB68" s="2"/>
      <c r="AH68" s="2"/>
      <c r="AI68" s="2"/>
      <c r="AS68" s="2"/>
      <c r="AT68" s="2"/>
      <c r="AU68" s="2"/>
      <c r="AV68" s="2"/>
      <c r="AW68" s="2"/>
      <c r="AX68" s="2"/>
      <c r="AY68" s="2"/>
    </row>
    <row r="69" ht="15.75" customHeight="1">
      <c r="K69" s="2"/>
      <c r="M69" s="2"/>
      <c r="O69" s="2"/>
      <c r="P69" s="2"/>
      <c r="Q69" s="2"/>
      <c r="R69" s="2"/>
      <c r="S69" s="2"/>
      <c r="T69" s="2"/>
      <c r="U69" s="2"/>
      <c r="V69" s="2"/>
      <c r="W69" s="2"/>
      <c r="X69" s="2"/>
      <c r="Y69" s="2"/>
      <c r="Z69" s="2"/>
      <c r="AA69" s="2"/>
      <c r="AB69" s="2"/>
      <c r="AH69" s="2"/>
      <c r="AI69" s="2"/>
      <c r="AJ69" s="2"/>
      <c r="AK69" s="2"/>
      <c r="AL69" s="2"/>
      <c r="AM69" s="2"/>
      <c r="AN69" s="2"/>
      <c r="AO69" s="2"/>
      <c r="AP69" s="2"/>
      <c r="AQ69" s="2"/>
      <c r="AR69" s="2"/>
      <c r="AS69" s="2"/>
      <c r="AT69" s="2"/>
      <c r="AU69" s="2"/>
      <c r="AV69" s="2"/>
      <c r="AW69" s="2"/>
      <c r="AX69" s="2"/>
      <c r="AY69" s="2"/>
    </row>
    <row r="70" ht="15.75" customHeight="1">
      <c r="K70" s="2"/>
      <c r="M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row>
    <row r="71" ht="15.75" customHeight="1">
      <c r="K71" s="2"/>
      <c r="M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row>
    <row r="72" ht="15.75" customHeight="1">
      <c r="K72" s="2"/>
      <c r="M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row>
    <row r="73" ht="15.75" customHeight="1">
      <c r="K73" s="2"/>
      <c r="M73" s="2"/>
      <c r="Q73" s="2"/>
      <c r="R73" s="2"/>
      <c r="S73" s="2"/>
      <c r="T73" s="2"/>
      <c r="U73" s="2"/>
      <c r="V73" s="2"/>
      <c r="W73" s="2"/>
      <c r="X73" s="2"/>
      <c r="Y73" s="2"/>
      <c r="Z73" s="2"/>
      <c r="AA73" s="2"/>
      <c r="AB73" s="2"/>
      <c r="AC73" s="2"/>
      <c r="AD73" s="2"/>
      <c r="AE73" s="2"/>
      <c r="AF73" s="2"/>
      <c r="AG73" s="2"/>
      <c r="AH73" s="2"/>
      <c r="AI73" s="2"/>
      <c r="AS73" s="2"/>
      <c r="AT73" s="2"/>
      <c r="AU73" s="2"/>
      <c r="AV73" s="2"/>
      <c r="AW73" s="2"/>
      <c r="AX73" s="2"/>
      <c r="AY73" s="2"/>
    </row>
    <row r="74" ht="15.75" customHeight="1">
      <c r="K74" s="2"/>
      <c r="M74" s="2"/>
      <c r="V74" s="2"/>
      <c r="W74" s="2"/>
      <c r="X74" s="2"/>
      <c r="Y74" s="2"/>
      <c r="Z74" s="2"/>
      <c r="AA74" s="2"/>
      <c r="AB74" s="2"/>
      <c r="AH74" s="2"/>
      <c r="AI74" s="2"/>
      <c r="AS74" s="2"/>
      <c r="AT74" s="2"/>
      <c r="AU74" s="2"/>
      <c r="AV74" s="2"/>
      <c r="AW74" s="2"/>
      <c r="AX74" s="2"/>
      <c r="AY74" s="2"/>
    </row>
    <row r="75" ht="15.75" customHeight="1">
      <c r="K75" s="2"/>
      <c r="M75" s="2"/>
      <c r="V75" s="2"/>
      <c r="W75" s="2"/>
      <c r="X75" s="2"/>
      <c r="Y75" s="2"/>
      <c r="AH75" s="2"/>
      <c r="AI75" s="2"/>
      <c r="AS75" s="2"/>
      <c r="AT75" s="2"/>
      <c r="AU75" s="2"/>
      <c r="AV75" s="2"/>
      <c r="AW75" s="2"/>
      <c r="AX75" s="2"/>
      <c r="AY75" s="2"/>
    </row>
    <row r="76" ht="15.75" customHeight="1">
      <c r="K76" s="2"/>
      <c r="M76" s="2"/>
      <c r="V76" s="2"/>
      <c r="W76" s="2"/>
      <c r="X76" s="2"/>
      <c r="Y76" s="2"/>
      <c r="AH76" s="2"/>
      <c r="AI76" s="2"/>
      <c r="AS76" s="2"/>
      <c r="AT76" s="2"/>
      <c r="AU76" s="2"/>
      <c r="AV76" s="2"/>
      <c r="AW76" s="2"/>
      <c r="AX76" s="2"/>
      <c r="AY76" s="2"/>
    </row>
    <row r="77" ht="15.75" customHeight="1">
      <c r="K77" s="2"/>
      <c r="M77" s="2"/>
      <c r="V77" s="2"/>
      <c r="W77" s="2"/>
      <c r="X77" s="2"/>
      <c r="Y77" s="2"/>
      <c r="AH77" s="2"/>
      <c r="AI77" s="2"/>
      <c r="AS77" s="2"/>
      <c r="AT77" s="2"/>
      <c r="AU77" s="2"/>
      <c r="AV77" s="2"/>
      <c r="AW77" s="2"/>
      <c r="AX77" s="2"/>
      <c r="AY77" s="2"/>
    </row>
    <row r="78" ht="15.75" customHeight="1">
      <c r="K78" s="2"/>
      <c r="M78" s="2"/>
      <c r="V78" s="2"/>
      <c r="W78" s="2"/>
      <c r="X78" s="2"/>
      <c r="Y78" s="2"/>
      <c r="AH78" s="2"/>
      <c r="AI78" s="2"/>
      <c r="AS78" s="2"/>
      <c r="AT78" s="2"/>
      <c r="AU78" s="2"/>
      <c r="AV78" s="2"/>
      <c r="AW78" s="2"/>
      <c r="AX78" s="2"/>
      <c r="AY78" s="2"/>
    </row>
    <row r="79" ht="15.75" customHeight="1">
      <c r="K79" s="2"/>
      <c r="M79" s="2"/>
      <c r="V79" s="2"/>
      <c r="W79" s="2"/>
      <c r="X79" s="2"/>
      <c r="Y79" s="2"/>
      <c r="AH79" s="2"/>
      <c r="AI79" s="2"/>
      <c r="AS79" s="2"/>
      <c r="AT79" s="2"/>
      <c r="AU79" s="2"/>
      <c r="AV79" s="2"/>
      <c r="AW79" s="2"/>
      <c r="AX79" s="2"/>
      <c r="AY79" s="2"/>
    </row>
    <row r="80" ht="15.75" customHeight="1">
      <c r="K80" s="2"/>
      <c r="M80" s="2"/>
      <c r="V80" s="2"/>
      <c r="W80" s="2"/>
      <c r="X80" s="2"/>
      <c r="Y80" s="2"/>
      <c r="AH80" s="2"/>
      <c r="AI80" s="2"/>
      <c r="AS80" s="2"/>
      <c r="AT80" s="2"/>
      <c r="AU80" s="2"/>
      <c r="AV80" s="2"/>
      <c r="AW80" s="2"/>
      <c r="AX80" s="2"/>
      <c r="AY80" s="2"/>
    </row>
    <row r="81" ht="15.75" customHeight="1">
      <c r="K81" s="2"/>
      <c r="M81" s="2"/>
      <c r="V81" s="2"/>
      <c r="W81" s="2"/>
      <c r="X81" s="2"/>
      <c r="Y81" s="2"/>
      <c r="AH81" s="2"/>
      <c r="AI81" s="2"/>
      <c r="AS81" s="2"/>
      <c r="AT81" s="2"/>
      <c r="AU81" s="2"/>
      <c r="AV81" s="2"/>
      <c r="AW81" s="2"/>
      <c r="AX81" s="2"/>
      <c r="AY81" s="2"/>
    </row>
    <row r="82" ht="15.75" customHeight="1">
      <c r="K82" s="2"/>
      <c r="M82" s="2"/>
      <c r="V82" s="2"/>
      <c r="W82" s="2"/>
      <c r="X82" s="2"/>
      <c r="AH82" s="2"/>
      <c r="AI82" s="2"/>
      <c r="AS82" s="2"/>
      <c r="AT82" s="2"/>
      <c r="AU82" s="2"/>
      <c r="AV82" s="2"/>
      <c r="AW82" s="2"/>
      <c r="AX82" s="2"/>
      <c r="AY82" s="2"/>
    </row>
    <row r="83" ht="15.75" customHeight="1">
      <c r="K83" s="2"/>
      <c r="M83" s="2"/>
      <c r="V83" s="2"/>
      <c r="W83" s="2"/>
      <c r="X83" s="2"/>
      <c r="AH83" s="2"/>
      <c r="AI83" s="2"/>
      <c r="AS83" s="2"/>
      <c r="AT83" s="2"/>
      <c r="AU83" s="2"/>
      <c r="AV83" s="2"/>
      <c r="AW83" s="2"/>
      <c r="AX83" s="2"/>
      <c r="AY83" s="2"/>
    </row>
    <row r="84" ht="15.75" customHeight="1">
      <c r="K84" s="2"/>
      <c r="M84" s="2"/>
      <c r="V84" s="2"/>
      <c r="W84" s="2"/>
      <c r="X84" s="2"/>
      <c r="AH84" s="2"/>
      <c r="AI84" s="2"/>
      <c r="AS84" s="2"/>
      <c r="AT84" s="2"/>
      <c r="AU84" s="2"/>
      <c r="AV84" s="2"/>
      <c r="AW84" s="2"/>
      <c r="AX84" s="2"/>
      <c r="AY84" s="2"/>
    </row>
    <row r="85" ht="15.75" customHeight="1">
      <c r="K85" s="2"/>
      <c r="M85" s="2"/>
      <c r="V85" s="2"/>
      <c r="W85" s="2"/>
      <c r="X85" s="2"/>
      <c r="AH85" s="2"/>
      <c r="AI85" s="2"/>
      <c r="AS85" s="2"/>
      <c r="AT85" s="2"/>
      <c r="AU85" s="2"/>
      <c r="AV85" s="2"/>
      <c r="AW85" s="2"/>
      <c r="AX85" s="2"/>
      <c r="AY85" s="2"/>
    </row>
    <row r="86" ht="15.75" customHeight="1">
      <c r="K86" s="2"/>
      <c r="M86" s="2"/>
      <c r="V86" s="2"/>
      <c r="W86" s="2"/>
      <c r="X86" s="2"/>
      <c r="AH86" s="2"/>
      <c r="AI86" s="2"/>
      <c r="AS86" s="2"/>
      <c r="AT86" s="2"/>
      <c r="AU86" s="2"/>
      <c r="AV86" s="2"/>
      <c r="AW86" s="2"/>
      <c r="AX86" s="2"/>
      <c r="AY86" s="2"/>
    </row>
    <row r="87" ht="15.75" customHeight="1">
      <c r="K87" s="2"/>
      <c r="M87" s="2"/>
      <c r="V87" s="2"/>
      <c r="W87" s="2"/>
      <c r="X87" s="2"/>
      <c r="AH87" s="2"/>
      <c r="AI87" s="2"/>
      <c r="AS87" s="2"/>
      <c r="AT87" s="2"/>
      <c r="AU87" s="2"/>
      <c r="AV87" s="2"/>
      <c r="AW87" s="2"/>
      <c r="AX87" s="2"/>
      <c r="AY87" s="2"/>
    </row>
    <row r="88" ht="15.75" customHeight="1">
      <c r="K88" s="2"/>
      <c r="M88" s="2"/>
      <c r="V88" s="2"/>
      <c r="W88" s="2"/>
      <c r="X88" s="2"/>
      <c r="AH88" s="2"/>
      <c r="AI88" s="2"/>
      <c r="AS88" s="2"/>
      <c r="AT88" s="2"/>
      <c r="AU88" s="2"/>
      <c r="AV88" s="2"/>
      <c r="AW88" s="2"/>
      <c r="AX88" s="2"/>
      <c r="AY88" s="2"/>
    </row>
    <row r="89" ht="15.75" customHeight="1">
      <c r="K89" s="2"/>
      <c r="M89" s="2"/>
      <c r="V89" s="2"/>
      <c r="W89" s="2"/>
      <c r="X89" s="2"/>
      <c r="AH89" s="2"/>
      <c r="AI89" s="2"/>
      <c r="AS89" s="2"/>
      <c r="AT89" s="2"/>
      <c r="AU89" s="2"/>
      <c r="AV89" s="2"/>
      <c r="AW89" s="2"/>
      <c r="AX89" s="2"/>
      <c r="AY89" s="2"/>
    </row>
    <row r="90" ht="15.75" customHeight="1">
      <c r="K90" s="2"/>
      <c r="M90" s="2"/>
      <c r="V90" s="2"/>
      <c r="W90" s="2"/>
      <c r="X90" s="2"/>
      <c r="AH90" s="2"/>
      <c r="AI90" s="2"/>
      <c r="AS90" s="2"/>
      <c r="AT90" s="2"/>
      <c r="AU90" s="2"/>
      <c r="AV90" s="2"/>
      <c r="AW90" s="2"/>
    </row>
    <row r="91" ht="15.75" customHeight="1">
      <c r="K91" s="2"/>
      <c r="M91" s="2"/>
      <c r="V91" s="2"/>
      <c r="W91" s="2"/>
      <c r="X91" s="2"/>
      <c r="AH91" s="2"/>
      <c r="AI91" s="2"/>
      <c r="AS91" s="2"/>
      <c r="AT91" s="2"/>
      <c r="AU91" s="2"/>
      <c r="AV91" s="2"/>
      <c r="AW91" s="2"/>
    </row>
    <row r="92" ht="15.75" customHeight="1">
      <c r="K92" s="2"/>
      <c r="M92" s="2"/>
      <c r="V92" s="2"/>
      <c r="W92" s="2"/>
      <c r="X92" s="2"/>
      <c r="AH92" s="2"/>
      <c r="AI92" s="2"/>
      <c r="AS92" s="2"/>
      <c r="AT92" s="2"/>
      <c r="AU92" s="2"/>
      <c r="AV92" s="2"/>
      <c r="AW92" s="2"/>
    </row>
    <row r="93" ht="15.75" customHeight="1">
      <c r="K93" s="2"/>
      <c r="M93" s="2"/>
      <c r="V93" s="2"/>
      <c r="W93" s="2"/>
      <c r="X93" s="2"/>
      <c r="AH93" s="2"/>
      <c r="AI93" s="2"/>
      <c r="AS93" s="2"/>
      <c r="AT93" s="2"/>
      <c r="AU93" s="2"/>
      <c r="AV93" s="2"/>
      <c r="AW93" s="2"/>
    </row>
    <row r="94" ht="15.75" customHeight="1">
      <c r="K94" s="2"/>
      <c r="M94" s="2"/>
      <c r="O94" s="2"/>
      <c r="P94" s="2"/>
      <c r="Q94" s="2"/>
      <c r="R94" s="2"/>
      <c r="S94" s="2"/>
      <c r="T94" s="2"/>
      <c r="U94" s="2"/>
      <c r="V94" s="2"/>
      <c r="W94" s="2"/>
      <c r="X94" s="2"/>
      <c r="Y94" s="2"/>
      <c r="AH94" s="2"/>
      <c r="AI94" s="2"/>
      <c r="AJ94" s="2"/>
      <c r="AK94" s="2"/>
      <c r="AL94" s="2"/>
      <c r="AM94" s="2"/>
      <c r="AN94" s="2"/>
      <c r="AO94" s="2"/>
      <c r="AP94" s="2"/>
      <c r="AQ94" s="2"/>
      <c r="AR94" s="2"/>
      <c r="AS94" s="2"/>
      <c r="AT94" s="2"/>
      <c r="AU94" s="2"/>
      <c r="AV94" s="2"/>
    </row>
    <row r="95" ht="15.75" customHeight="1">
      <c r="K95" s="2"/>
      <c r="M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row>
    <row r="96" ht="15.75" customHeight="1">
      <c r="K96" s="2"/>
      <c r="M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row>
    <row r="97" ht="15.75" customHeight="1">
      <c r="K97" s="2"/>
      <c r="M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row>
    <row r="98" ht="15.75" customHeight="1">
      <c r="K98" s="2"/>
      <c r="M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row>
    <row r="99" ht="15.75" customHeight="1">
      <c r="K99" s="2"/>
      <c r="M99" s="2"/>
      <c r="Z99" s="2"/>
      <c r="AA99" s="2"/>
      <c r="AB99" s="2"/>
      <c r="AC99" s="2"/>
      <c r="AD99" s="2"/>
      <c r="AE99" s="2"/>
      <c r="AF99" s="2"/>
      <c r="AG99" s="2"/>
      <c r="AH99" s="2"/>
      <c r="AI99" s="2"/>
      <c r="AO99" s="2"/>
      <c r="AP99" s="2"/>
      <c r="AQ99" s="2"/>
      <c r="AR99" s="2"/>
      <c r="AS99" s="2"/>
      <c r="AT99" s="2"/>
      <c r="AU99" s="2"/>
    </row>
    <row r="100" ht="15.75" customHeight="1">
      <c r="K100" s="2"/>
      <c r="M100" s="2"/>
      <c r="AH100" s="2"/>
    </row>
    <row r="101" ht="15.75" customHeight="1">
      <c r="K101" s="2"/>
      <c r="M101" s="2"/>
    </row>
    <row r="102" ht="15.75" customHeight="1">
      <c r="K102" s="2"/>
      <c r="M102" s="2"/>
    </row>
    <row r="103" ht="15.75" customHeight="1">
      <c r="K103" s="2"/>
      <c r="M103" s="2"/>
    </row>
    <row r="104" ht="15.75" customHeight="1">
      <c r="K104" s="2"/>
      <c r="M104" s="2"/>
    </row>
    <row r="105" ht="15.75" customHeight="1">
      <c r="K105" s="2"/>
      <c r="M105" s="2"/>
    </row>
    <row r="106" ht="15.75" customHeight="1">
      <c r="K106" s="2"/>
      <c r="M106" s="2"/>
    </row>
    <row r="107" ht="15.75" customHeight="1">
      <c r="K107" s="2"/>
      <c r="M107" s="2"/>
    </row>
    <row r="108" ht="15.75" customHeight="1">
      <c r="K108" s="2"/>
      <c r="M108" s="2"/>
    </row>
    <row r="109" ht="15.75" customHeight="1">
      <c r="K109" s="2"/>
      <c r="M109" s="2"/>
    </row>
    <row r="110" ht="15.75" customHeight="1">
      <c r="K110" s="2"/>
      <c r="M110" s="2"/>
    </row>
    <row r="111" ht="15.75" customHeight="1">
      <c r="K111" s="2"/>
      <c r="M111" s="2"/>
    </row>
    <row r="112" ht="15.75" customHeight="1">
      <c r="K112" s="2"/>
      <c r="M112" s="2"/>
    </row>
    <row r="113" ht="15.75" customHeight="1">
      <c r="K113" s="2"/>
      <c r="M113" s="2"/>
    </row>
    <row r="114" ht="15.75" customHeight="1">
      <c r="D114" s="62" t="s">
        <v>354</v>
      </c>
      <c r="K114" s="2"/>
      <c r="M114" s="2"/>
    </row>
    <row r="115" ht="15.75" customHeight="1">
      <c r="D115" s="62" t="s">
        <v>227</v>
      </c>
      <c r="E115" s="62" t="s">
        <v>233</v>
      </c>
      <c r="F115" s="62" t="s">
        <v>245</v>
      </c>
      <c r="G115" s="62" t="s">
        <v>239</v>
      </c>
      <c r="H115" s="62" t="s">
        <v>216</v>
      </c>
      <c r="I115" s="62" t="s">
        <v>222</v>
      </c>
      <c r="J115" s="62" t="s">
        <v>289</v>
      </c>
      <c r="K115" s="2"/>
      <c r="M115" s="2"/>
    </row>
    <row r="116" ht="15.75" customHeight="1">
      <c r="D116" s="77" t="str">
        <f t="shared" ref="D116:I116" si="53">_xlfn.RANK.AVG(#REF!,#REF!,0)</f>
        <v>#REF!</v>
      </c>
      <c r="E116" s="77" t="str">
        <f t="shared" si="53"/>
        <v>#REF!</v>
      </c>
      <c r="F116" s="77" t="str">
        <f t="shared" si="53"/>
        <v>#REF!</v>
      </c>
      <c r="G116" s="77" t="str">
        <f t="shared" si="53"/>
        <v>#REF!</v>
      </c>
      <c r="H116" s="77" t="str">
        <f t="shared" si="53"/>
        <v>#REF!</v>
      </c>
      <c r="I116" s="77" t="str">
        <f t="shared" si="53"/>
        <v>#REF!</v>
      </c>
      <c r="J116" s="76">
        <v>1999.0</v>
      </c>
      <c r="K116" s="2"/>
      <c r="M116" s="2"/>
    </row>
    <row r="117" ht="15.75" customHeight="1">
      <c r="D117" s="77" t="str">
        <f t="shared" ref="D117:I117" si="54">_xlfn.RANK.AVG(#REF!,#REF!,0)</f>
        <v>#REF!</v>
      </c>
      <c r="E117" s="77" t="str">
        <f t="shared" si="54"/>
        <v>#REF!</v>
      </c>
      <c r="F117" s="77" t="str">
        <f t="shared" si="54"/>
        <v>#REF!</v>
      </c>
      <c r="G117" s="77" t="str">
        <f t="shared" si="54"/>
        <v>#REF!</v>
      </c>
      <c r="H117" s="77" t="str">
        <f t="shared" si="54"/>
        <v>#REF!</v>
      </c>
      <c r="I117" s="77" t="str">
        <f t="shared" si="54"/>
        <v>#REF!</v>
      </c>
      <c r="J117" s="76">
        <v>2000.0</v>
      </c>
      <c r="K117" s="2"/>
      <c r="M117" s="2"/>
    </row>
    <row r="118" ht="15.75" customHeight="1">
      <c r="D118" s="77" t="str">
        <f t="shared" ref="D118:I118" si="55">_xlfn.RANK.AVG(#REF!,#REF!,0)</f>
        <v>#REF!</v>
      </c>
      <c r="E118" s="77" t="str">
        <f t="shared" si="55"/>
        <v>#REF!</v>
      </c>
      <c r="F118" s="77" t="str">
        <f t="shared" si="55"/>
        <v>#REF!</v>
      </c>
      <c r="G118" s="77" t="str">
        <f t="shared" si="55"/>
        <v>#REF!</v>
      </c>
      <c r="H118" s="77" t="str">
        <f t="shared" si="55"/>
        <v>#REF!</v>
      </c>
      <c r="I118" s="77" t="str">
        <f t="shared" si="55"/>
        <v>#REF!</v>
      </c>
      <c r="J118" s="76">
        <v>2001.0</v>
      </c>
      <c r="K118" s="2"/>
      <c r="M118" s="2"/>
    </row>
    <row r="119" ht="15.75" customHeight="1">
      <c r="D119" s="77" t="str">
        <f t="shared" ref="D119:I119" si="56">_xlfn.RANK.AVG(#REF!,#REF!,0)</f>
        <v>#REF!</v>
      </c>
      <c r="E119" s="77" t="str">
        <f t="shared" si="56"/>
        <v>#REF!</v>
      </c>
      <c r="F119" s="77" t="str">
        <f t="shared" si="56"/>
        <v>#REF!</v>
      </c>
      <c r="G119" s="77" t="str">
        <f t="shared" si="56"/>
        <v>#REF!</v>
      </c>
      <c r="H119" s="77" t="str">
        <f t="shared" si="56"/>
        <v>#REF!</v>
      </c>
      <c r="I119" s="77" t="str">
        <f t="shared" si="56"/>
        <v>#REF!</v>
      </c>
      <c r="J119" s="76">
        <v>2002.0</v>
      </c>
      <c r="K119" s="2"/>
      <c r="M119" s="2"/>
    </row>
    <row r="120" ht="15.75" customHeight="1">
      <c r="D120" s="77" t="str">
        <f t="shared" ref="D120:I120" si="57">_xlfn.RANK.AVG(#REF!,#REF!,0)</f>
        <v>#REF!</v>
      </c>
      <c r="E120" s="77" t="str">
        <f t="shared" si="57"/>
        <v>#REF!</v>
      </c>
      <c r="F120" s="77" t="str">
        <f t="shared" si="57"/>
        <v>#REF!</v>
      </c>
      <c r="G120" s="77" t="str">
        <f t="shared" si="57"/>
        <v>#REF!</v>
      </c>
      <c r="H120" s="77" t="str">
        <f t="shared" si="57"/>
        <v>#REF!</v>
      </c>
      <c r="I120" s="77" t="str">
        <f t="shared" si="57"/>
        <v>#REF!</v>
      </c>
      <c r="J120" s="76">
        <v>2003.0</v>
      </c>
      <c r="K120" s="2"/>
      <c r="M120" s="2"/>
    </row>
    <row r="121" ht="15.75" customHeight="1">
      <c r="D121" s="77" t="str">
        <f t="shared" ref="D121:I121" si="58">_xlfn.RANK.AVG(#REF!,#REF!,0)</f>
        <v>#REF!</v>
      </c>
      <c r="E121" s="77" t="str">
        <f t="shared" si="58"/>
        <v>#REF!</v>
      </c>
      <c r="F121" s="77" t="str">
        <f t="shared" si="58"/>
        <v>#REF!</v>
      </c>
      <c r="G121" s="77" t="str">
        <f t="shared" si="58"/>
        <v>#REF!</v>
      </c>
      <c r="H121" s="77" t="str">
        <f t="shared" si="58"/>
        <v>#REF!</v>
      </c>
      <c r="I121" s="77" t="str">
        <f t="shared" si="58"/>
        <v>#REF!</v>
      </c>
      <c r="J121" s="76">
        <v>2004.0</v>
      </c>
      <c r="K121" s="2"/>
      <c r="M121" s="2"/>
    </row>
    <row r="122" ht="15.75" customHeight="1">
      <c r="D122" s="77" t="str">
        <f t="shared" ref="D122:I122" si="59">_xlfn.RANK.AVG(#REF!,#REF!,0)</f>
        <v>#REF!</v>
      </c>
      <c r="E122" s="77" t="str">
        <f t="shared" si="59"/>
        <v>#REF!</v>
      </c>
      <c r="F122" s="77" t="str">
        <f t="shared" si="59"/>
        <v>#REF!</v>
      </c>
      <c r="G122" s="77" t="str">
        <f t="shared" si="59"/>
        <v>#REF!</v>
      </c>
      <c r="H122" s="77" t="str">
        <f t="shared" si="59"/>
        <v>#REF!</v>
      </c>
      <c r="I122" s="77" t="str">
        <f t="shared" si="59"/>
        <v>#REF!</v>
      </c>
      <c r="J122" s="76">
        <v>2005.0</v>
      </c>
      <c r="K122" s="2"/>
      <c r="M122" s="2"/>
    </row>
    <row r="123" ht="15.75" customHeight="1">
      <c r="D123" s="77" t="str">
        <f t="shared" ref="D123:I123" si="60">_xlfn.RANK.AVG(#REF!,#REF!,0)</f>
        <v>#REF!</v>
      </c>
      <c r="E123" s="77" t="str">
        <f t="shared" si="60"/>
        <v>#REF!</v>
      </c>
      <c r="F123" s="77" t="str">
        <f t="shared" si="60"/>
        <v>#REF!</v>
      </c>
      <c r="G123" s="77" t="str">
        <f t="shared" si="60"/>
        <v>#REF!</v>
      </c>
      <c r="H123" s="77" t="str">
        <f t="shared" si="60"/>
        <v>#REF!</v>
      </c>
      <c r="I123" s="77" t="str">
        <f t="shared" si="60"/>
        <v>#REF!</v>
      </c>
      <c r="J123" s="76">
        <v>2006.0</v>
      </c>
      <c r="K123" s="2"/>
      <c r="M123" s="2"/>
    </row>
    <row r="124" ht="15.75" customHeight="1">
      <c r="D124" s="77" t="str">
        <f t="shared" ref="D124:I124" si="61">_xlfn.RANK.AVG(#REF!,#REF!,0)</f>
        <v>#REF!</v>
      </c>
      <c r="E124" s="77" t="str">
        <f t="shared" si="61"/>
        <v>#REF!</v>
      </c>
      <c r="F124" s="77" t="str">
        <f t="shared" si="61"/>
        <v>#REF!</v>
      </c>
      <c r="G124" s="77" t="str">
        <f t="shared" si="61"/>
        <v>#REF!</v>
      </c>
      <c r="H124" s="77" t="str">
        <f t="shared" si="61"/>
        <v>#REF!</v>
      </c>
      <c r="I124" s="77" t="str">
        <f t="shared" si="61"/>
        <v>#REF!</v>
      </c>
      <c r="J124" s="76">
        <v>2007.0</v>
      </c>
      <c r="K124" s="2"/>
      <c r="M124" s="2"/>
    </row>
    <row r="125" ht="15.75" customHeight="1">
      <c r="D125" s="77"/>
      <c r="E125" s="77"/>
      <c r="F125" s="77"/>
      <c r="G125" s="77"/>
      <c r="H125" s="77"/>
      <c r="I125" s="77"/>
      <c r="J125" s="76"/>
      <c r="K125" s="2"/>
      <c r="M125" s="2"/>
    </row>
    <row r="126" ht="15.75" customHeight="1">
      <c r="E126" s="2"/>
      <c r="K126" s="2"/>
      <c r="M126" s="2"/>
    </row>
    <row r="127" ht="15.75" customHeight="1">
      <c r="D127" s="3">
        <v>2.0</v>
      </c>
      <c r="E127" s="2">
        <v>3.0</v>
      </c>
      <c r="F127" s="3">
        <v>4.0</v>
      </c>
      <c r="G127" s="3">
        <v>5.0</v>
      </c>
      <c r="H127" s="3">
        <v>6.0</v>
      </c>
      <c r="I127" s="3">
        <v>7.0</v>
      </c>
      <c r="K127" s="2"/>
      <c r="M127" s="2"/>
    </row>
    <row r="128" ht="15.75" customHeight="1">
      <c r="D128" s="3">
        <v>7.0</v>
      </c>
      <c r="E128" s="2">
        <v>6.0</v>
      </c>
      <c r="F128" s="3">
        <v>5.0</v>
      </c>
      <c r="G128" s="3">
        <v>4.0</v>
      </c>
      <c r="H128" s="3">
        <v>3.0</v>
      </c>
      <c r="I128" s="3">
        <v>2.0</v>
      </c>
      <c r="K128" s="2"/>
      <c r="M128" s="2"/>
    </row>
    <row r="129" ht="15.75" customHeight="1">
      <c r="K129" s="2"/>
      <c r="M129" s="2"/>
    </row>
    <row r="130" ht="15.75" customHeight="1">
      <c r="K130" s="2"/>
      <c r="M130" s="2"/>
    </row>
    <row r="131" ht="15.75" customHeight="1">
      <c r="D131" s="62" t="s">
        <v>354</v>
      </c>
      <c r="K131" s="2"/>
      <c r="M131" s="2"/>
    </row>
    <row r="132" ht="15.75" customHeight="1">
      <c r="D132" s="62" t="s">
        <v>227</v>
      </c>
      <c r="E132" s="62" t="s">
        <v>233</v>
      </c>
      <c r="F132" s="62" t="s">
        <v>245</v>
      </c>
      <c r="G132" s="62" t="s">
        <v>239</v>
      </c>
      <c r="H132" s="62" t="s">
        <v>216</v>
      </c>
      <c r="I132" s="62" t="s">
        <v>222</v>
      </c>
      <c r="J132" s="62" t="s">
        <v>289</v>
      </c>
      <c r="K132" s="2"/>
      <c r="M132" s="2"/>
    </row>
    <row r="133" ht="15.75" customHeight="1">
      <c r="D133" s="77">
        <f t="shared" ref="D133:I133" si="62">_xlfn.RANK.AVG(B17,B$17:B$25,0)</f>
        <v>3</v>
      </c>
      <c r="E133" s="77">
        <f t="shared" si="62"/>
        <v>5</v>
      </c>
      <c r="F133" s="77">
        <f t="shared" si="62"/>
        <v>6</v>
      </c>
      <c r="G133" s="77">
        <f t="shared" si="62"/>
        <v>6</v>
      </c>
      <c r="H133" s="77">
        <f t="shared" si="62"/>
        <v>7</v>
      </c>
      <c r="I133" s="77">
        <f t="shared" si="62"/>
        <v>7</v>
      </c>
      <c r="J133" s="76">
        <v>1999.0</v>
      </c>
      <c r="K133" s="2"/>
      <c r="M133" s="2"/>
    </row>
    <row r="134" ht="15.75" customHeight="1">
      <c r="D134" s="77">
        <f t="shared" ref="D134:I134" si="63">_xlfn.RANK.AVG(B18,B$17:B$25,0)</f>
        <v>6</v>
      </c>
      <c r="E134" s="77">
        <f t="shared" si="63"/>
        <v>6</v>
      </c>
      <c r="F134" s="77">
        <f t="shared" si="63"/>
        <v>2</v>
      </c>
      <c r="G134" s="77">
        <f t="shared" si="63"/>
        <v>8</v>
      </c>
      <c r="H134" s="77">
        <f t="shared" si="63"/>
        <v>5</v>
      </c>
      <c r="I134" s="77">
        <f t="shared" si="63"/>
        <v>9</v>
      </c>
      <c r="J134" s="76">
        <v>2000.0</v>
      </c>
      <c r="K134" s="2"/>
      <c r="M134" s="2"/>
    </row>
    <row r="135" ht="15.75" customHeight="1">
      <c r="D135" s="77">
        <f t="shared" ref="D135:I135" si="64">_xlfn.RANK.AVG(B19,B$17:B$25,0)</f>
        <v>5</v>
      </c>
      <c r="E135" s="77">
        <f t="shared" si="64"/>
        <v>9</v>
      </c>
      <c r="F135" s="77">
        <f t="shared" si="64"/>
        <v>8</v>
      </c>
      <c r="G135" s="77">
        <f t="shared" si="64"/>
        <v>5</v>
      </c>
      <c r="H135" s="77">
        <f t="shared" si="64"/>
        <v>8</v>
      </c>
      <c r="I135" s="77">
        <f t="shared" si="64"/>
        <v>8</v>
      </c>
      <c r="J135" s="76">
        <v>2001.0</v>
      </c>
      <c r="K135" s="2"/>
      <c r="M135" s="2"/>
    </row>
    <row r="136" ht="15.75" customHeight="1">
      <c r="D136" s="77">
        <f t="shared" ref="D136:I136" si="65">_xlfn.RANK.AVG(B20,B$17:B$25,0)</f>
        <v>1</v>
      </c>
      <c r="E136" s="77">
        <f t="shared" si="65"/>
        <v>7</v>
      </c>
      <c r="F136" s="77">
        <f t="shared" si="65"/>
        <v>9</v>
      </c>
      <c r="G136" s="77">
        <f t="shared" si="65"/>
        <v>4</v>
      </c>
      <c r="H136" s="77">
        <f t="shared" si="65"/>
        <v>9</v>
      </c>
      <c r="I136" s="77">
        <f t="shared" si="65"/>
        <v>2</v>
      </c>
      <c r="J136" s="76">
        <v>2002.0</v>
      </c>
      <c r="K136" s="2"/>
      <c r="M136" s="2"/>
    </row>
    <row r="137" ht="15.75" customHeight="1">
      <c r="D137" s="77">
        <f t="shared" ref="D137:I137" si="66">_xlfn.RANK.AVG(B21,B$17:B$25,0)</f>
        <v>7</v>
      </c>
      <c r="E137" s="77">
        <f t="shared" si="66"/>
        <v>8</v>
      </c>
      <c r="F137" s="77">
        <f t="shared" si="66"/>
        <v>5</v>
      </c>
      <c r="G137" s="77">
        <f t="shared" si="66"/>
        <v>9</v>
      </c>
      <c r="H137" s="77">
        <f t="shared" si="66"/>
        <v>4</v>
      </c>
      <c r="I137" s="77">
        <f t="shared" si="66"/>
        <v>1</v>
      </c>
      <c r="J137" s="76">
        <v>2003.0</v>
      </c>
      <c r="K137" s="2"/>
      <c r="M137" s="2"/>
    </row>
    <row r="138" ht="15.75" customHeight="1">
      <c r="D138" s="77">
        <f t="shared" ref="D138:I138" si="67">_xlfn.RANK.AVG(B22,B$17:B$25,0)</f>
        <v>4</v>
      </c>
      <c r="E138" s="77">
        <f t="shared" si="67"/>
        <v>1</v>
      </c>
      <c r="F138" s="77">
        <f t="shared" si="67"/>
        <v>3</v>
      </c>
      <c r="G138" s="77">
        <f t="shared" si="67"/>
        <v>3</v>
      </c>
      <c r="H138" s="77">
        <f t="shared" si="67"/>
        <v>1</v>
      </c>
      <c r="I138" s="77">
        <f t="shared" si="67"/>
        <v>3</v>
      </c>
      <c r="J138" s="76">
        <v>2004.0</v>
      </c>
      <c r="K138" s="2"/>
      <c r="M138" s="2"/>
    </row>
    <row r="139" ht="15.75" customHeight="1">
      <c r="D139" s="77">
        <f t="shared" ref="D139:I139" si="68">_xlfn.RANK.AVG(B23,B$17:B$25,0)</f>
        <v>9</v>
      </c>
      <c r="E139" s="77">
        <f t="shared" si="68"/>
        <v>4</v>
      </c>
      <c r="F139" s="77">
        <f t="shared" si="68"/>
        <v>4</v>
      </c>
      <c r="G139" s="77">
        <f t="shared" si="68"/>
        <v>7</v>
      </c>
      <c r="H139" s="77">
        <f t="shared" si="68"/>
        <v>3</v>
      </c>
      <c r="I139" s="77">
        <f t="shared" si="68"/>
        <v>4</v>
      </c>
      <c r="J139" s="76">
        <v>2005.0</v>
      </c>
      <c r="K139" s="2"/>
      <c r="M139" s="2"/>
    </row>
    <row r="140" ht="15.75" customHeight="1">
      <c r="D140" s="77">
        <f t="shared" ref="D140:I140" si="69">_xlfn.RANK.AVG(B24,B$17:B$25,0)</f>
        <v>8</v>
      </c>
      <c r="E140" s="77">
        <f t="shared" si="69"/>
        <v>3</v>
      </c>
      <c r="F140" s="77">
        <f t="shared" si="69"/>
        <v>7</v>
      </c>
      <c r="G140" s="77">
        <f t="shared" si="69"/>
        <v>1</v>
      </c>
      <c r="H140" s="77">
        <f t="shared" si="69"/>
        <v>2</v>
      </c>
      <c r="I140" s="77">
        <f t="shared" si="69"/>
        <v>6</v>
      </c>
      <c r="J140" s="76">
        <v>2006.0</v>
      </c>
      <c r="K140" s="2"/>
      <c r="M140" s="2"/>
    </row>
    <row r="141" ht="15.75" customHeight="1">
      <c r="D141" s="77">
        <f t="shared" ref="D141:I141" si="70">_xlfn.RANK.AVG(B25,B$17:B$25,0)</f>
        <v>2</v>
      </c>
      <c r="E141" s="77">
        <f t="shared" si="70"/>
        <v>2</v>
      </c>
      <c r="F141" s="77">
        <f t="shared" si="70"/>
        <v>1</v>
      </c>
      <c r="G141" s="77">
        <f t="shared" si="70"/>
        <v>2</v>
      </c>
      <c r="H141" s="77">
        <f t="shared" si="70"/>
        <v>6</v>
      </c>
      <c r="I141" s="77">
        <f t="shared" si="70"/>
        <v>5</v>
      </c>
      <c r="J141" s="76">
        <v>2007.0</v>
      </c>
      <c r="K141" s="2"/>
      <c r="M141" s="2"/>
    </row>
    <row r="142" ht="15.75" customHeight="1">
      <c r="D142" s="77"/>
      <c r="E142" s="77"/>
      <c r="F142" s="77"/>
      <c r="G142" s="77"/>
      <c r="H142" s="77"/>
      <c r="I142" s="77"/>
      <c r="J142" s="76"/>
      <c r="K142" s="2"/>
      <c r="M142" s="2"/>
    </row>
    <row r="143" ht="15.75" customHeight="1">
      <c r="D143" s="2"/>
      <c r="E143" s="2"/>
      <c r="F143" s="2"/>
      <c r="G143" s="2"/>
      <c r="H143" s="2"/>
      <c r="I143" s="2"/>
      <c r="J143" s="2"/>
      <c r="K143" s="2"/>
      <c r="M143" s="2"/>
    </row>
    <row r="144" ht="15.75" customHeight="1">
      <c r="D144" s="2">
        <v>2.0</v>
      </c>
      <c r="E144" s="2">
        <v>3.0</v>
      </c>
      <c r="F144" s="2">
        <v>4.0</v>
      </c>
      <c r="G144" s="2">
        <v>5.0</v>
      </c>
      <c r="H144" s="2">
        <v>6.0</v>
      </c>
      <c r="I144" s="2">
        <v>7.0</v>
      </c>
      <c r="J144" s="2"/>
      <c r="K144" s="2"/>
      <c r="M144" s="2"/>
    </row>
    <row r="145" ht="15.75" customHeight="1">
      <c r="D145" s="2">
        <v>7.0</v>
      </c>
      <c r="E145" s="2">
        <v>6.0</v>
      </c>
      <c r="F145" s="2">
        <v>5.0</v>
      </c>
      <c r="G145" s="2">
        <v>4.0</v>
      </c>
      <c r="H145" s="2">
        <v>3.0</v>
      </c>
      <c r="I145" s="2">
        <v>2.0</v>
      </c>
      <c r="J145" s="2"/>
      <c r="K145" s="2"/>
      <c r="M145" s="2"/>
    </row>
    <row r="146" ht="15.75" customHeight="1">
      <c r="K146" s="2"/>
      <c r="M146" s="2"/>
    </row>
    <row r="147" ht="15.75" customHeight="1">
      <c r="K147" s="2"/>
      <c r="M147" s="2"/>
    </row>
    <row r="148" ht="15.75" customHeight="1">
      <c r="K148" s="2"/>
      <c r="M148" s="2"/>
    </row>
    <row r="149" ht="15.75" customHeight="1">
      <c r="K149" s="2"/>
      <c r="M149" s="2"/>
    </row>
    <row r="150" ht="15.75" customHeight="1">
      <c r="K150" s="2"/>
      <c r="M150" s="2"/>
    </row>
    <row r="151" ht="15.75" customHeight="1">
      <c r="K151" s="2"/>
      <c r="M151" s="2"/>
    </row>
    <row r="152" ht="15.75" customHeight="1">
      <c r="K152" s="2"/>
      <c r="M152" s="2"/>
    </row>
    <row r="153" ht="15.75" customHeight="1">
      <c r="K153" s="2"/>
      <c r="M153" s="2"/>
    </row>
    <row r="154" ht="15.75" customHeight="1">
      <c r="K154" s="2"/>
      <c r="M154" s="2"/>
    </row>
    <row r="155" ht="15.75" customHeight="1">
      <c r="K155" s="2"/>
      <c r="M155" s="2"/>
    </row>
    <row r="156" ht="15.75" customHeight="1">
      <c r="K156" s="2"/>
      <c r="M156" s="2"/>
    </row>
    <row r="157" ht="15.75" customHeight="1">
      <c r="K157" s="2"/>
      <c r="M157" s="2"/>
    </row>
    <row r="158" ht="15.75" customHeight="1">
      <c r="K158" s="2"/>
      <c r="M158" s="2"/>
    </row>
    <row r="159" ht="15.75" customHeight="1">
      <c r="K159" s="2"/>
      <c r="M159" s="2"/>
    </row>
    <row r="160" ht="15.75" customHeight="1">
      <c r="K160" s="2"/>
      <c r="M160" s="2"/>
    </row>
    <row r="161" ht="15.75" customHeight="1">
      <c r="K161" s="2"/>
      <c r="M161" s="2"/>
    </row>
    <row r="162" ht="15.75" customHeight="1">
      <c r="K162" s="2"/>
      <c r="M162" s="2"/>
    </row>
    <row r="163" ht="15.75" customHeight="1">
      <c r="K163" s="2"/>
      <c r="M163" s="2"/>
    </row>
    <row r="164" ht="15.75" customHeight="1">
      <c r="K164" s="2"/>
      <c r="M164" s="2"/>
    </row>
    <row r="165" ht="15.75" customHeight="1">
      <c r="K165" s="2"/>
      <c r="M165" s="2"/>
    </row>
    <row r="166" ht="15.75" customHeight="1">
      <c r="K166" s="2"/>
      <c r="M166" s="2"/>
    </row>
    <row r="167" ht="15.75" customHeight="1">
      <c r="K167" s="2"/>
      <c r="M167" s="2"/>
    </row>
    <row r="168" ht="15.75" customHeight="1">
      <c r="K168" s="2"/>
      <c r="M168" s="2"/>
    </row>
    <row r="169" ht="15.75" customHeight="1">
      <c r="K169" s="2"/>
      <c r="M169" s="2"/>
    </row>
    <row r="170" ht="15.75" customHeight="1">
      <c r="K170" s="2"/>
      <c r="M170" s="2"/>
    </row>
    <row r="171" ht="15.75" customHeight="1">
      <c r="K171" s="2"/>
      <c r="M171" s="2"/>
    </row>
    <row r="172" ht="15.75" customHeight="1">
      <c r="K172" s="2"/>
      <c r="M172" s="2"/>
      <c r="AN172" s="2"/>
      <c r="AO172" s="2"/>
      <c r="AP172" s="2"/>
      <c r="AQ172" s="2"/>
      <c r="AR172" s="2"/>
      <c r="AS172" s="2"/>
      <c r="AT172" s="2"/>
    </row>
    <row r="173" ht="15.75" customHeight="1">
      <c r="K173" s="2"/>
      <c r="M173" s="2"/>
      <c r="AN173" s="2"/>
      <c r="AO173" s="2"/>
      <c r="AP173" s="2"/>
      <c r="AQ173" s="2"/>
      <c r="AR173" s="2"/>
      <c r="AS173" s="2"/>
      <c r="AT173" s="2"/>
    </row>
    <row r="174" ht="15.75" customHeight="1">
      <c r="K174" s="2"/>
      <c r="M174" s="2"/>
      <c r="AN174" s="2"/>
      <c r="AO174" s="2"/>
      <c r="AP174" s="2"/>
      <c r="AQ174" s="2"/>
      <c r="AR174" s="2"/>
      <c r="AS174" s="2"/>
      <c r="AT174" s="2"/>
    </row>
    <row r="175" ht="15.75" customHeight="1">
      <c r="K175" s="2"/>
      <c r="M175" s="2"/>
      <c r="AN175" s="2"/>
      <c r="AO175" s="2"/>
      <c r="AP175" s="2"/>
      <c r="AQ175" s="2"/>
      <c r="AR175" s="2"/>
      <c r="AS175" s="2"/>
      <c r="AT175" s="2"/>
    </row>
    <row r="176" ht="15.75" customHeight="1">
      <c r="K176" s="2"/>
      <c r="M176" s="2"/>
      <c r="AN176" s="2"/>
      <c r="AO176" s="2"/>
      <c r="AP176" s="2"/>
      <c r="AQ176" s="2"/>
      <c r="AR176" s="2"/>
      <c r="AS176" s="2"/>
      <c r="AT176" s="2"/>
    </row>
    <row r="177" ht="15.75" customHeight="1">
      <c r="K177" s="2"/>
      <c r="M177" s="2"/>
      <c r="AN177" s="2"/>
      <c r="AO177" s="2"/>
      <c r="AP177" s="2"/>
      <c r="AQ177" s="2"/>
      <c r="AR177" s="2"/>
      <c r="AS177" s="2"/>
      <c r="AT177" s="2"/>
    </row>
    <row r="178" ht="15.75" customHeight="1">
      <c r="K178" s="2"/>
      <c r="M178" s="2"/>
      <c r="AN178" s="2"/>
      <c r="AO178" s="2"/>
      <c r="AP178" s="2"/>
      <c r="AQ178" s="2"/>
      <c r="AR178" s="2"/>
      <c r="AS178" s="2"/>
      <c r="AT178" s="2"/>
    </row>
    <row r="179" ht="15.75" customHeight="1">
      <c r="K179" s="2"/>
      <c r="M179" s="2"/>
      <c r="AN179" s="2"/>
      <c r="AO179" s="2"/>
      <c r="AP179" s="2"/>
      <c r="AQ179" s="2"/>
      <c r="AR179" s="2"/>
      <c r="AS179" s="2"/>
      <c r="AT179" s="2"/>
    </row>
    <row r="180" ht="15.75" customHeight="1">
      <c r="K180" s="2"/>
      <c r="M180" s="2"/>
      <c r="AN180" s="2"/>
      <c r="AO180" s="2"/>
      <c r="AP180" s="2"/>
      <c r="AQ180" s="2"/>
      <c r="AR180" s="2"/>
      <c r="AS180" s="2"/>
      <c r="AT180" s="2"/>
    </row>
    <row r="181" ht="15.75" customHeight="1">
      <c r="K181" s="2"/>
      <c r="M181" s="2"/>
      <c r="AN181" s="2"/>
      <c r="AO181" s="2"/>
      <c r="AP181" s="2"/>
      <c r="AQ181" s="2"/>
      <c r="AR181" s="2"/>
      <c r="AS181" s="2"/>
      <c r="AT181" s="2"/>
    </row>
    <row r="182" ht="15.75" customHeight="1">
      <c r="K182" s="2"/>
      <c r="M182" s="2"/>
      <c r="AN182" s="2"/>
      <c r="AO182" s="2"/>
      <c r="AP182" s="2"/>
      <c r="AQ182" s="2"/>
      <c r="AR182" s="2"/>
      <c r="AS182" s="2"/>
      <c r="AT182" s="2"/>
    </row>
    <row r="183" ht="15.75" customHeight="1">
      <c r="K183" s="2"/>
      <c r="M183" s="2"/>
      <c r="AN183" s="2"/>
      <c r="AO183" s="2"/>
      <c r="AP183" s="2"/>
      <c r="AQ183" s="2"/>
      <c r="AR183" s="2"/>
      <c r="AS183" s="2"/>
      <c r="AT183" s="2"/>
    </row>
    <row r="184" ht="15.75" customHeight="1">
      <c r="K184" s="2"/>
      <c r="M184" s="2"/>
      <c r="AN184" s="2"/>
      <c r="AO184" s="2"/>
      <c r="AP184" s="2"/>
      <c r="AQ184" s="2"/>
      <c r="AR184" s="2"/>
      <c r="AS184" s="2"/>
      <c r="AT184" s="2"/>
    </row>
    <row r="185" ht="15.75" customHeight="1">
      <c r="K185" s="2"/>
      <c r="M185" s="2"/>
      <c r="AN185" s="2"/>
      <c r="AO185" s="2"/>
      <c r="AP185" s="2"/>
      <c r="AQ185" s="2"/>
      <c r="AR185" s="2"/>
      <c r="AS185" s="2"/>
      <c r="AT185" s="2"/>
    </row>
    <row r="186" ht="15.75" customHeight="1">
      <c r="K186" s="2"/>
      <c r="M186" s="2"/>
      <c r="AN186" s="2"/>
      <c r="AO186" s="2"/>
      <c r="AP186" s="2"/>
      <c r="AQ186" s="2"/>
      <c r="AR186" s="2"/>
      <c r="AS186" s="2"/>
      <c r="AT186" s="2"/>
    </row>
    <row r="187" ht="15.75" customHeight="1">
      <c r="K187" s="2"/>
      <c r="M187" s="2"/>
      <c r="AN187" s="2"/>
      <c r="AO187" s="2"/>
      <c r="AP187" s="2"/>
      <c r="AQ187" s="2"/>
      <c r="AR187" s="2"/>
      <c r="AS187" s="2"/>
      <c r="AT187" s="2"/>
    </row>
    <row r="188" ht="15.75" customHeight="1">
      <c r="K188" s="2"/>
      <c r="M188" s="2"/>
      <c r="AN188" s="2"/>
      <c r="AO188" s="2"/>
      <c r="AP188" s="2"/>
      <c r="AQ188" s="2"/>
      <c r="AR188" s="2"/>
      <c r="AS188" s="2"/>
      <c r="AT188" s="2"/>
    </row>
    <row r="189" ht="15.75" customHeight="1">
      <c r="K189" s="2"/>
      <c r="M189" s="2"/>
      <c r="AN189" s="2"/>
      <c r="AO189" s="2"/>
      <c r="AP189" s="2"/>
      <c r="AQ189" s="2"/>
      <c r="AR189" s="2"/>
      <c r="AS189" s="2"/>
      <c r="AT189" s="2"/>
    </row>
    <row r="190" ht="15.75" customHeight="1">
      <c r="K190" s="2"/>
      <c r="M190" s="2"/>
      <c r="AN190" s="2"/>
      <c r="AO190" s="2"/>
      <c r="AP190" s="2"/>
      <c r="AQ190" s="2"/>
      <c r="AR190" s="2"/>
      <c r="AS190" s="2"/>
      <c r="AT190" s="2"/>
    </row>
    <row r="191" ht="15.75" customHeight="1">
      <c r="K191" s="2"/>
      <c r="M191" s="2"/>
      <c r="AN191" s="2"/>
      <c r="AO191" s="2"/>
      <c r="AP191" s="2"/>
      <c r="AQ191" s="2"/>
      <c r="AR191" s="2"/>
      <c r="AS191" s="2"/>
      <c r="AT191" s="2"/>
    </row>
    <row r="192" ht="15.75" customHeight="1">
      <c r="K192" s="2"/>
      <c r="M192" s="2"/>
      <c r="AN192" s="2"/>
      <c r="AO192" s="2"/>
      <c r="AP192" s="2"/>
      <c r="AQ192" s="2"/>
      <c r="AR192" s="2"/>
      <c r="AS192" s="2"/>
      <c r="AT192" s="2"/>
    </row>
    <row r="193" ht="15.75" customHeight="1">
      <c r="K193" s="2"/>
      <c r="M193" s="2"/>
      <c r="AN193" s="2"/>
      <c r="AO193" s="2"/>
      <c r="AP193" s="2"/>
      <c r="AQ193" s="2"/>
      <c r="AR193" s="2"/>
      <c r="AS193" s="2"/>
      <c r="AT193" s="2"/>
    </row>
    <row r="194" ht="15.75" customHeight="1">
      <c r="K194" s="2"/>
      <c r="M194" s="2"/>
      <c r="AN194" s="2"/>
      <c r="AO194" s="2"/>
      <c r="AP194" s="2"/>
      <c r="AQ194" s="2"/>
      <c r="AR194" s="2"/>
      <c r="AS194" s="2"/>
      <c r="AT194" s="2"/>
    </row>
    <row r="195" ht="15.75" customHeight="1">
      <c r="K195" s="2"/>
      <c r="M195" s="2"/>
      <c r="AN195" s="2"/>
      <c r="AO195" s="2"/>
      <c r="AP195" s="2"/>
      <c r="AQ195" s="2"/>
      <c r="AR195" s="2"/>
      <c r="AS195" s="2"/>
      <c r="AT195" s="2"/>
    </row>
    <row r="196" ht="15.75" customHeight="1">
      <c r="K196" s="2"/>
      <c r="M196" s="2"/>
      <c r="AN196" s="2"/>
      <c r="AO196" s="2"/>
      <c r="AP196" s="2"/>
      <c r="AQ196" s="2"/>
      <c r="AR196" s="2"/>
      <c r="AS196" s="2"/>
      <c r="AT196" s="2"/>
    </row>
    <row r="197" ht="15.75" customHeight="1">
      <c r="K197" s="2"/>
      <c r="M197" s="2"/>
      <c r="AN197" s="2"/>
      <c r="AO197" s="2"/>
      <c r="AP197" s="2"/>
      <c r="AQ197" s="2"/>
      <c r="AR197" s="2"/>
      <c r="AS197" s="2"/>
      <c r="AT197" s="2"/>
    </row>
    <row r="198" ht="15.75" customHeight="1">
      <c r="K198" s="2"/>
      <c r="M198" s="2"/>
      <c r="AN198" s="2"/>
      <c r="AO198" s="2"/>
      <c r="AP198" s="2"/>
      <c r="AQ198" s="2"/>
      <c r="AR198" s="2"/>
      <c r="AS198" s="2"/>
      <c r="AT198" s="2"/>
    </row>
    <row r="199" ht="15.75" customHeight="1">
      <c r="K199" s="2"/>
      <c r="M199" s="2"/>
      <c r="AN199" s="2"/>
      <c r="AO199" s="2"/>
      <c r="AP199" s="2"/>
      <c r="AQ199" s="2"/>
      <c r="AR199" s="2"/>
      <c r="AS199" s="2"/>
      <c r="AT199" s="2"/>
    </row>
    <row r="200" ht="15.75" customHeight="1">
      <c r="K200" s="2"/>
      <c r="M200" s="2"/>
      <c r="AN200" s="2"/>
      <c r="AO200" s="2"/>
      <c r="AP200" s="2"/>
      <c r="AQ200" s="2"/>
      <c r="AR200" s="2"/>
      <c r="AS200" s="2"/>
      <c r="AT200" s="2"/>
    </row>
    <row r="201" ht="15.75" customHeight="1">
      <c r="K201" s="2"/>
      <c r="M201" s="2"/>
      <c r="AN201" s="2"/>
      <c r="AO201" s="2"/>
      <c r="AP201" s="2"/>
      <c r="AQ201" s="2"/>
      <c r="AR201" s="2"/>
      <c r="AS201" s="2"/>
      <c r="AT201" s="2"/>
    </row>
    <row r="202" ht="15.75" customHeight="1">
      <c r="K202" s="2"/>
      <c r="M202" s="2"/>
      <c r="AN202" s="2"/>
      <c r="AO202" s="2"/>
      <c r="AP202" s="2"/>
      <c r="AQ202" s="2"/>
      <c r="AR202" s="2"/>
      <c r="AS202" s="2"/>
      <c r="AT202" s="2"/>
    </row>
    <row r="203" ht="15.75" customHeight="1">
      <c r="K203" s="2"/>
      <c r="M203" s="2"/>
      <c r="AN203" s="2"/>
      <c r="AO203" s="2"/>
      <c r="AP203" s="2"/>
      <c r="AQ203" s="2"/>
      <c r="AR203" s="2"/>
      <c r="AS203" s="2"/>
      <c r="AT203" s="2"/>
    </row>
    <row r="204" ht="15.75" customHeight="1">
      <c r="K204" s="2"/>
      <c r="M204" s="2"/>
      <c r="AN204" s="2"/>
      <c r="AO204" s="2"/>
      <c r="AP204" s="2"/>
      <c r="AQ204" s="2"/>
      <c r="AR204" s="2"/>
      <c r="AS204" s="2"/>
      <c r="AT204" s="2"/>
    </row>
    <row r="205" ht="15.75" customHeight="1">
      <c r="K205" s="2"/>
      <c r="M205" s="2"/>
      <c r="AN205" s="2"/>
      <c r="AO205" s="2"/>
      <c r="AP205" s="2"/>
      <c r="AQ205" s="2"/>
      <c r="AR205" s="2"/>
      <c r="AS205" s="2"/>
      <c r="AT205" s="2"/>
    </row>
    <row r="206" ht="15.75" customHeight="1">
      <c r="K206" s="2"/>
      <c r="M206" s="2"/>
      <c r="AN206" s="2"/>
      <c r="AO206" s="2"/>
      <c r="AP206" s="2"/>
      <c r="AQ206" s="2"/>
      <c r="AR206" s="2"/>
      <c r="AS206" s="2"/>
      <c r="AT206" s="2"/>
    </row>
    <row r="207" ht="15.75" customHeight="1">
      <c r="K207" s="2"/>
      <c r="M207" s="2"/>
      <c r="AN207" s="2"/>
      <c r="AO207" s="2"/>
      <c r="AP207" s="2"/>
      <c r="AQ207" s="2"/>
      <c r="AR207" s="2"/>
      <c r="AS207" s="2"/>
      <c r="AT207" s="2"/>
    </row>
    <row r="208" ht="15.75" customHeight="1">
      <c r="K208" s="2"/>
      <c r="M208" s="2"/>
      <c r="AN208" s="2"/>
      <c r="AO208" s="2"/>
      <c r="AP208" s="2"/>
      <c r="AQ208" s="2"/>
      <c r="AR208" s="2"/>
      <c r="AS208" s="2"/>
      <c r="AT208" s="2"/>
    </row>
    <row r="209" ht="15.75" customHeight="1">
      <c r="K209" s="2"/>
      <c r="M209" s="2"/>
      <c r="AN209" s="2"/>
      <c r="AO209" s="2"/>
      <c r="AP209" s="2"/>
      <c r="AQ209" s="2"/>
      <c r="AR209" s="2"/>
      <c r="AS209" s="2"/>
      <c r="AT209" s="2"/>
    </row>
    <row r="210" ht="15.75" customHeight="1">
      <c r="K210" s="2"/>
      <c r="M210" s="2"/>
      <c r="AN210" s="2"/>
      <c r="AO210" s="2"/>
      <c r="AP210" s="2"/>
      <c r="AQ210" s="2"/>
      <c r="AR210" s="2"/>
      <c r="AS210" s="2"/>
      <c r="AT210" s="2"/>
    </row>
    <row r="211" ht="15.75" customHeight="1">
      <c r="K211" s="2"/>
      <c r="M211" s="2"/>
      <c r="AN211" s="2"/>
      <c r="AO211" s="2"/>
      <c r="AP211" s="2"/>
      <c r="AQ211" s="2"/>
      <c r="AR211" s="2"/>
      <c r="AS211" s="2"/>
      <c r="AT211" s="2"/>
    </row>
    <row r="212" ht="15.75" customHeight="1">
      <c r="K212" s="2"/>
      <c r="M212" s="2"/>
      <c r="AN212" s="2"/>
      <c r="AO212" s="2"/>
      <c r="AP212" s="2"/>
      <c r="AQ212" s="2"/>
      <c r="AR212" s="2"/>
      <c r="AS212" s="2"/>
      <c r="AT212" s="2"/>
    </row>
    <row r="213" ht="15.75" customHeight="1">
      <c r="K213" s="2"/>
      <c r="M213" s="2"/>
      <c r="AN213" s="2"/>
      <c r="AO213" s="2"/>
      <c r="AP213" s="2"/>
      <c r="AQ213" s="2"/>
      <c r="AR213" s="2"/>
      <c r="AS213" s="2"/>
      <c r="AT213" s="2"/>
    </row>
    <row r="214" ht="15.75" customHeight="1">
      <c r="K214" s="2"/>
      <c r="M214" s="2"/>
      <c r="AN214" s="2"/>
      <c r="AO214" s="2"/>
      <c r="AP214" s="2"/>
      <c r="AQ214" s="2"/>
      <c r="AR214" s="2"/>
      <c r="AS214" s="2"/>
      <c r="AT214" s="2"/>
    </row>
    <row r="215" ht="15.75" customHeight="1">
      <c r="K215" s="2"/>
      <c r="M215" s="2"/>
      <c r="AN215" s="2"/>
      <c r="AO215" s="2"/>
      <c r="AP215" s="2"/>
      <c r="AQ215" s="2"/>
      <c r="AR215" s="2"/>
      <c r="AS215" s="2"/>
      <c r="AT215" s="2"/>
    </row>
    <row r="216" ht="15.75" customHeight="1">
      <c r="K216" s="2"/>
      <c r="M216" s="2"/>
      <c r="AN216" s="2"/>
      <c r="AO216" s="2"/>
      <c r="AP216" s="2"/>
      <c r="AQ216" s="2"/>
      <c r="AR216" s="2"/>
      <c r="AS216" s="2"/>
      <c r="AT216" s="2"/>
    </row>
    <row r="217" ht="15.75" customHeight="1">
      <c r="K217" s="2"/>
      <c r="M217" s="2"/>
      <c r="AN217" s="2"/>
      <c r="AO217" s="2"/>
      <c r="AP217" s="2"/>
      <c r="AQ217" s="2"/>
      <c r="AR217" s="2"/>
      <c r="AS217" s="2"/>
      <c r="AT217" s="2"/>
    </row>
    <row r="218" ht="15.75" customHeight="1">
      <c r="K218" s="2"/>
      <c r="M218" s="2"/>
      <c r="AN218" s="2"/>
      <c r="AO218" s="2"/>
      <c r="AP218" s="2"/>
      <c r="AQ218" s="2"/>
      <c r="AR218" s="2"/>
      <c r="AS218" s="2"/>
      <c r="AT218" s="2"/>
    </row>
    <row r="219" ht="15.75" customHeight="1">
      <c r="K219" s="2"/>
      <c r="M219" s="2"/>
      <c r="AN219" s="2"/>
      <c r="AO219" s="2"/>
      <c r="AP219" s="2"/>
      <c r="AQ219" s="2"/>
      <c r="AR219" s="2"/>
      <c r="AS219" s="2"/>
      <c r="AT219" s="2"/>
    </row>
    <row r="220" ht="15.75" customHeight="1">
      <c r="K220" s="2"/>
      <c r="M220" s="2"/>
      <c r="AN220" s="2"/>
      <c r="AO220" s="2"/>
      <c r="AP220" s="2"/>
      <c r="AQ220" s="2"/>
      <c r="AR220" s="2"/>
      <c r="AS220" s="2"/>
      <c r="AT220" s="2"/>
    </row>
    <row r="221" ht="15.75" customHeight="1">
      <c r="K221" s="2"/>
      <c r="M221" s="2"/>
      <c r="AN221" s="2"/>
      <c r="AO221" s="2"/>
      <c r="AP221" s="2"/>
      <c r="AQ221" s="2"/>
      <c r="AR221" s="2"/>
      <c r="AS221" s="2"/>
      <c r="AT221" s="2"/>
    </row>
    <row r="222" ht="15.75" customHeight="1">
      <c r="K222" s="2"/>
      <c r="M222" s="2"/>
      <c r="AN222" s="2"/>
      <c r="AO222" s="2"/>
      <c r="AP222" s="2"/>
      <c r="AQ222" s="2"/>
      <c r="AR222" s="2"/>
      <c r="AS222" s="2"/>
      <c r="AT222" s="2"/>
    </row>
    <row r="223" ht="15.75" customHeight="1">
      <c r="K223" s="2"/>
      <c r="M223" s="2"/>
      <c r="AN223" s="2"/>
      <c r="AO223" s="2"/>
      <c r="AP223" s="2"/>
      <c r="AQ223" s="2"/>
      <c r="AR223" s="2"/>
      <c r="AS223" s="2"/>
      <c r="AT223" s="2"/>
    </row>
    <row r="224" ht="15.75" customHeight="1">
      <c r="K224" s="2"/>
      <c r="M224" s="2"/>
      <c r="AN224" s="2"/>
      <c r="AO224" s="2"/>
      <c r="AP224" s="2"/>
      <c r="AQ224" s="2"/>
      <c r="AR224" s="2"/>
      <c r="AS224" s="2"/>
      <c r="AT224" s="2"/>
    </row>
    <row r="225" ht="15.75" customHeight="1">
      <c r="K225" s="2"/>
      <c r="M225" s="2"/>
      <c r="AN225" s="2"/>
      <c r="AO225" s="2"/>
      <c r="AP225" s="2"/>
      <c r="AQ225" s="2"/>
      <c r="AR225" s="2"/>
      <c r="AS225" s="2"/>
      <c r="AT225" s="2"/>
    </row>
    <row r="226" ht="15.75" customHeight="1">
      <c r="K226" s="2"/>
      <c r="M226" s="2"/>
      <c r="AN226" s="2"/>
      <c r="AO226" s="2"/>
      <c r="AP226" s="2"/>
      <c r="AQ226" s="2"/>
      <c r="AR226" s="2"/>
      <c r="AS226" s="2"/>
      <c r="AT226" s="2"/>
    </row>
    <row r="227" ht="15.75" customHeight="1">
      <c r="K227" s="2"/>
      <c r="M227" s="2"/>
      <c r="AN227" s="2"/>
      <c r="AO227" s="2"/>
      <c r="AP227" s="2"/>
      <c r="AQ227" s="2"/>
      <c r="AR227" s="2"/>
      <c r="AS227" s="2"/>
      <c r="AT227" s="2"/>
    </row>
    <row r="228" ht="15.75" customHeight="1">
      <c r="K228" s="2"/>
      <c r="M228" s="2"/>
      <c r="AN228" s="2"/>
      <c r="AO228" s="2"/>
      <c r="AP228" s="2"/>
      <c r="AQ228" s="2"/>
      <c r="AR228" s="2"/>
      <c r="AS228" s="2"/>
      <c r="AT228" s="2"/>
    </row>
    <row r="229" ht="15.75" customHeight="1">
      <c r="K229" s="2"/>
      <c r="M229" s="2"/>
      <c r="AN229" s="2"/>
      <c r="AO229" s="2"/>
      <c r="AP229" s="2"/>
      <c r="AQ229" s="2"/>
      <c r="AR229" s="2"/>
      <c r="AS229" s="2"/>
      <c r="AT229" s="2"/>
    </row>
    <row r="230" ht="15.75" customHeight="1">
      <c r="K230" s="2"/>
      <c r="M230" s="2"/>
      <c r="AN230" s="2"/>
      <c r="AO230" s="2"/>
      <c r="AP230" s="2"/>
      <c r="AQ230" s="2"/>
      <c r="AR230" s="2"/>
      <c r="AS230" s="2"/>
      <c r="AT230" s="2"/>
    </row>
    <row r="231" ht="15.75" customHeight="1">
      <c r="K231" s="2"/>
      <c r="M231" s="2"/>
      <c r="AN231" s="2"/>
      <c r="AO231" s="2"/>
      <c r="AP231" s="2"/>
      <c r="AQ231" s="2"/>
      <c r="AR231" s="2"/>
      <c r="AS231" s="2"/>
      <c r="AT231" s="2"/>
    </row>
    <row r="232" ht="15.75" customHeight="1">
      <c r="K232" s="2"/>
      <c r="M232" s="2"/>
      <c r="AN232" s="2"/>
      <c r="AO232" s="2"/>
      <c r="AP232" s="2"/>
      <c r="AQ232" s="2"/>
      <c r="AR232" s="2"/>
      <c r="AS232" s="2"/>
      <c r="AT232" s="2"/>
    </row>
    <row r="233" ht="15.75" customHeight="1">
      <c r="K233" s="2"/>
      <c r="M233" s="2"/>
      <c r="AN233" s="2"/>
      <c r="AO233" s="2"/>
      <c r="AP233" s="2"/>
      <c r="AQ233" s="2"/>
      <c r="AR233" s="2"/>
      <c r="AS233" s="2"/>
      <c r="AT233" s="2"/>
    </row>
    <row r="234" ht="15.75" customHeight="1">
      <c r="K234" s="2"/>
      <c r="M234" s="2"/>
      <c r="AN234" s="2"/>
      <c r="AO234" s="2"/>
      <c r="AP234" s="2"/>
      <c r="AQ234" s="2"/>
      <c r="AR234" s="2"/>
      <c r="AS234" s="2"/>
      <c r="AT234" s="2"/>
    </row>
    <row r="235" ht="15.75" customHeight="1">
      <c r="K235" s="2"/>
      <c r="M235" s="2"/>
      <c r="AN235" s="2"/>
      <c r="AO235" s="2"/>
      <c r="AP235" s="2"/>
      <c r="AQ235" s="2"/>
      <c r="AR235" s="2"/>
      <c r="AS235" s="2"/>
      <c r="AT235" s="2"/>
    </row>
    <row r="236" ht="15.75" customHeight="1">
      <c r="K236" s="2"/>
      <c r="M236" s="2"/>
      <c r="AN236" s="2"/>
      <c r="AO236" s="2"/>
      <c r="AP236" s="2"/>
      <c r="AQ236" s="2"/>
      <c r="AR236" s="2"/>
      <c r="AS236" s="2"/>
      <c r="AT236" s="2"/>
    </row>
    <row r="237" ht="15.75" customHeight="1">
      <c r="K237" s="2"/>
      <c r="M237" s="2"/>
      <c r="AN237" s="2"/>
      <c r="AO237" s="2"/>
      <c r="AP237" s="2"/>
      <c r="AQ237" s="2"/>
      <c r="AR237" s="2"/>
      <c r="AS237" s="2"/>
      <c r="AT237" s="2"/>
    </row>
    <row r="238" ht="15.75" customHeight="1">
      <c r="K238" s="2"/>
      <c r="M238" s="2"/>
      <c r="AN238" s="2"/>
      <c r="AO238" s="2"/>
      <c r="AP238" s="2"/>
      <c r="AQ238" s="2"/>
      <c r="AR238" s="2"/>
      <c r="AS238" s="2"/>
      <c r="AT238" s="2"/>
    </row>
    <row r="239" ht="15.75" customHeight="1">
      <c r="K239" s="2"/>
      <c r="M239" s="2"/>
      <c r="AN239" s="2"/>
      <c r="AO239" s="2"/>
      <c r="AP239" s="2"/>
      <c r="AQ239" s="2"/>
      <c r="AR239" s="2"/>
      <c r="AS239" s="2"/>
      <c r="AT239" s="2"/>
    </row>
    <row r="240" ht="15.75" customHeight="1">
      <c r="K240" s="2"/>
      <c r="M240" s="2"/>
      <c r="AN240" s="2"/>
      <c r="AO240" s="2"/>
      <c r="AP240" s="2"/>
      <c r="AQ240" s="2"/>
      <c r="AR240" s="2"/>
      <c r="AS240" s="2"/>
      <c r="AT240" s="2"/>
    </row>
    <row r="241" ht="15.75" customHeight="1">
      <c r="K241" s="2"/>
      <c r="M241" s="2"/>
      <c r="AN241" s="2"/>
      <c r="AO241" s="2"/>
      <c r="AP241" s="2"/>
      <c r="AQ241" s="2"/>
      <c r="AR241" s="2"/>
      <c r="AS241" s="2"/>
      <c r="AT241" s="2"/>
    </row>
    <row r="242" ht="15.75" customHeight="1">
      <c r="K242" s="2"/>
      <c r="M242" s="2"/>
      <c r="AN242" s="2"/>
      <c r="AO242" s="2"/>
      <c r="AP242" s="2"/>
      <c r="AQ242" s="2"/>
      <c r="AR242" s="2"/>
      <c r="AS242" s="2"/>
      <c r="AT242" s="2"/>
    </row>
    <row r="243" ht="15.75" customHeight="1">
      <c r="K243" s="2"/>
      <c r="M243" s="2"/>
      <c r="AN243" s="2"/>
      <c r="AO243" s="2"/>
      <c r="AP243" s="2"/>
      <c r="AQ243" s="2"/>
      <c r="AR243" s="2"/>
      <c r="AS243" s="2"/>
      <c r="AT243" s="2"/>
    </row>
    <row r="244" ht="15.75" customHeight="1">
      <c r="K244" s="2"/>
      <c r="M244" s="2"/>
      <c r="AN244" s="2"/>
      <c r="AO244" s="2"/>
      <c r="AP244" s="2"/>
      <c r="AQ244" s="2"/>
      <c r="AR244" s="2"/>
      <c r="AS244" s="2"/>
      <c r="AT244" s="2"/>
    </row>
    <row r="245" ht="15.75" customHeight="1">
      <c r="K245" s="2"/>
      <c r="M245" s="2"/>
      <c r="AN245" s="2"/>
      <c r="AO245" s="2"/>
      <c r="AP245" s="2"/>
      <c r="AQ245" s="2"/>
      <c r="AR245" s="2"/>
      <c r="AS245" s="2"/>
      <c r="AT245" s="2"/>
    </row>
    <row r="246" ht="15.75" customHeight="1">
      <c r="K246" s="2"/>
      <c r="M246" s="2"/>
      <c r="AN246" s="2"/>
      <c r="AO246" s="2"/>
      <c r="AP246" s="2"/>
      <c r="AQ246" s="2"/>
      <c r="AR246" s="2"/>
      <c r="AS246" s="2"/>
      <c r="AT246" s="2"/>
    </row>
    <row r="247" ht="15.75" customHeight="1">
      <c r="K247" s="2"/>
      <c r="M247" s="2"/>
      <c r="AN247" s="2"/>
      <c r="AO247" s="2"/>
      <c r="AP247" s="2"/>
      <c r="AQ247" s="2"/>
      <c r="AR247" s="2"/>
      <c r="AS247" s="2"/>
      <c r="AT247" s="2"/>
    </row>
    <row r="248" ht="15.75" customHeight="1">
      <c r="K248" s="2"/>
      <c r="M248" s="2"/>
      <c r="AN248" s="2"/>
      <c r="AO248" s="2"/>
      <c r="AP248" s="2"/>
      <c r="AQ248" s="2"/>
      <c r="AR248" s="2"/>
      <c r="AS248" s="2"/>
      <c r="AT248" s="2"/>
    </row>
    <row r="249" ht="15.75" customHeight="1">
      <c r="K249" s="2"/>
      <c r="M249" s="2"/>
      <c r="AN249" s="2"/>
      <c r="AO249" s="2"/>
      <c r="AP249" s="2"/>
      <c r="AQ249" s="2"/>
      <c r="AR249" s="2"/>
      <c r="AS249" s="2"/>
      <c r="AT249" s="2"/>
    </row>
    <row r="250" ht="15.75" customHeight="1">
      <c r="K250" s="2"/>
      <c r="M250" s="2"/>
      <c r="AN250" s="2"/>
      <c r="AO250" s="2"/>
      <c r="AP250" s="2"/>
      <c r="AQ250" s="2"/>
      <c r="AR250" s="2"/>
      <c r="AS250" s="2"/>
      <c r="AT250" s="2"/>
    </row>
    <row r="251" ht="15.75" customHeight="1">
      <c r="K251" s="2"/>
      <c r="M251" s="2"/>
      <c r="AN251" s="2"/>
      <c r="AO251" s="2"/>
      <c r="AP251" s="2"/>
      <c r="AQ251" s="2"/>
      <c r="AR251" s="2"/>
      <c r="AS251" s="2"/>
      <c r="AT251" s="2"/>
    </row>
    <row r="252" ht="15.75" customHeight="1">
      <c r="K252" s="2"/>
      <c r="M252" s="2"/>
      <c r="AN252" s="2"/>
      <c r="AO252" s="2"/>
      <c r="AP252" s="2"/>
      <c r="AQ252" s="2"/>
      <c r="AR252" s="2"/>
      <c r="AS252" s="2"/>
      <c r="AT252" s="2"/>
    </row>
    <row r="253" ht="15.75" customHeight="1">
      <c r="K253" s="2"/>
      <c r="M253" s="2"/>
      <c r="AN253" s="2"/>
      <c r="AO253" s="2"/>
      <c r="AP253" s="2"/>
      <c r="AQ253" s="2"/>
      <c r="AR253" s="2"/>
      <c r="AS253" s="2"/>
      <c r="AT253" s="2"/>
    </row>
    <row r="254" ht="15.75" customHeight="1">
      <c r="K254" s="2"/>
      <c r="M254" s="2"/>
      <c r="AN254" s="2"/>
      <c r="AO254" s="2"/>
      <c r="AP254" s="2"/>
      <c r="AQ254" s="2"/>
      <c r="AR254" s="2"/>
      <c r="AS254" s="2"/>
      <c r="AT254" s="2"/>
    </row>
    <row r="255" ht="15.75" customHeight="1">
      <c r="K255" s="2"/>
      <c r="M255" s="2"/>
      <c r="AN255" s="2"/>
      <c r="AO255" s="2"/>
      <c r="AP255" s="2"/>
      <c r="AQ255" s="2"/>
      <c r="AR255" s="2"/>
      <c r="AS255" s="2"/>
      <c r="AT255" s="2"/>
    </row>
    <row r="256" ht="15.75" customHeight="1">
      <c r="K256" s="2"/>
      <c r="M256" s="2"/>
      <c r="AN256" s="2"/>
      <c r="AO256" s="2"/>
      <c r="AP256" s="2"/>
      <c r="AQ256" s="2"/>
      <c r="AR256" s="2"/>
      <c r="AS256" s="2"/>
      <c r="AT256" s="2"/>
    </row>
    <row r="257" ht="15.75" customHeight="1">
      <c r="K257" s="2"/>
      <c r="M257" s="2"/>
      <c r="AN257" s="2"/>
      <c r="AO257" s="2"/>
      <c r="AP257" s="2"/>
      <c r="AQ257" s="2"/>
      <c r="AR257" s="2"/>
      <c r="AS257" s="2"/>
      <c r="AT257" s="2"/>
    </row>
    <row r="258" ht="15.75" customHeight="1">
      <c r="K258" s="2"/>
      <c r="M258" s="2"/>
      <c r="AN258" s="2"/>
      <c r="AO258" s="2"/>
      <c r="AP258" s="2"/>
      <c r="AQ258" s="2"/>
      <c r="AR258" s="2"/>
      <c r="AS258" s="2"/>
      <c r="AT258" s="2"/>
    </row>
    <row r="259" ht="15.75" customHeight="1">
      <c r="K259" s="2"/>
      <c r="M259" s="2"/>
      <c r="AN259" s="2"/>
      <c r="AO259" s="2"/>
      <c r="AP259" s="2"/>
      <c r="AQ259" s="2"/>
      <c r="AR259" s="2"/>
      <c r="AS259" s="2"/>
      <c r="AT259" s="2"/>
    </row>
    <row r="260" ht="15.75" customHeight="1">
      <c r="K260" s="2"/>
      <c r="M260" s="2"/>
      <c r="AN260" s="2"/>
      <c r="AO260" s="2"/>
      <c r="AP260" s="2"/>
      <c r="AQ260" s="2"/>
      <c r="AR260" s="2"/>
      <c r="AS260" s="2"/>
      <c r="AT260" s="2"/>
    </row>
    <row r="261" ht="15.75" customHeight="1">
      <c r="K261" s="2"/>
      <c r="M261" s="2"/>
      <c r="AN261" s="2"/>
      <c r="AO261" s="2"/>
      <c r="AP261" s="2"/>
      <c r="AQ261" s="2"/>
      <c r="AR261" s="2"/>
      <c r="AS261" s="2"/>
      <c r="AT261" s="2"/>
    </row>
    <row r="262" ht="15.75" customHeight="1">
      <c r="K262" s="2"/>
      <c r="M262" s="2"/>
      <c r="AN262" s="2"/>
      <c r="AO262" s="2"/>
      <c r="AP262" s="2"/>
      <c r="AQ262" s="2"/>
      <c r="AR262" s="2"/>
      <c r="AS262" s="2"/>
      <c r="AT262" s="2"/>
    </row>
    <row r="263" ht="15.75" customHeight="1">
      <c r="K263" s="2"/>
      <c r="M263" s="2"/>
      <c r="AN263" s="2"/>
      <c r="AO263" s="2"/>
      <c r="AP263" s="2"/>
      <c r="AQ263" s="2"/>
      <c r="AR263" s="2"/>
      <c r="AS263" s="2"/>
      <c r="AT263" s="2"/>
    </row>
    <row r="264" ht="15.75" customHeight="1">
      <c r="K264" s="2"/>
      <c r="M264" s="2"/>
      <c r="AN264" s="2"/>
      <c r="AO264" s="2"/>
      <c r="AP264" s="2"/>
      <c r="AQ264" s="2"/>
      <c r="AR264" s="2"/>
      <c r="AS264" s="2"/>
      <c r="AT264" s="2"/>
    </row>
    <row r="265" ht="15.75" customHeight="1">
      <c r="K265" s="2"/>
      <c r="M265" s="2"/>
      <c r="AN265" s="2"/>
      <c r="AO265" s="2"/>
      <c r="AP265" s="2"/>
      <c r="AQ265" s="2"/>
      <c r="AR265" s="2"/>
      <c r="AS265" s="2"/>
      <c r="AT265" s="2"/>
    </row>
    <row r="266" ht="15.75" customHeight="1">
      <c r="K266" s="2"/>
      <c r="M266" s="2"/>
      <c r="AN266" s="2"/>
      <c r="AO266" s="2"/>
      <c r="AP266" s="2"/>
      <c r="AQ266" s="2"/>
      <c r="AR266" s="2"/>
      <c r="AS266" s="2"/>
      <c r="AT266" s="2"/>
    </row>
    <row r="267" ht="15.75" customHeight="1">
      <c r="K267" s="2"/>
      <c r="M267" s="2"/>
      <c r="AN267" s="2"/>
      <c r="AO267" s="2"/>
      <c r="AP267" s="2"/>
      <c r="AQ267" s="2"/>
      <c r="AR267" s="2"/>
      <c r="AS267" s="2"/>
      <c r="AT267" s="2"/>
    </row>
    <row r="268" ht="15.75" customHeight="1">
      <c r="K268" s="2"/>
      <c r="M268" s="2"/>
      <c r="AN268" s="2"/>
      <c r="AO268" s="2"/>
      <c r="AP268" s="2"/>
      <c r="AQ268" s="2"/>
      <c r="AR268" s="2"/>
      <c r="AS268" s="2"/>
      <c r="AT268" s="2"/>
    </row>
    <row r="269" ht="15.75" customHeight="1">
      <c r="K269" s="2"/>
      <c r="M269" s="2"/>
      <c r="AN269" s="2"/>
      <c r="AO269" s="2"/>
      <c r="AP269" s="2"/>
      <c r="AQ269" s="2"/>
      <c r="AR269" s="2"/>
      <c r="AS269" s="2"/>
      <c r="AT269" s="2"/>
    </row>
    <row r="270" ht="15.75" customHeight="1">
      <c r="K270" s="2"/>
      <c r="M270" s="2"/>
      <c r="AN270" s="2"/>
      <c r="AO270" s="2"/>
      <c r="AP270" s="2"/>
      <c r="AQ270" s="2"/>
      <c r="AR270" s="2"/>
      <c r="AS270" s="2"/>
      <c r="AT270" s="2"/>
    </row>
    <row r="271" ht="15.75" customHeight="1">
      <c r="K271" s="2"/>
      <c r="M271" s="2"/>
      <c r="AN271" s="2"/>
      <c r="AO271" s="2"/>
      <c r="AP271" s="2"/>
      <c r="AQ271" s="2"/>
      <c r="AR271" s="2"/>
      <c r="AS271" s="2"/>
      <c r="AT271" s="2"/>
    </row>
    <row r="272" ht="15.75" customHeight="1">
      <c r="K272" s="2"/>
      <c r="M272" s="2"/>
      <c r="AN272" s="2"/>
      <c r="AO272" s="2"/>
      <c r="AP272" s="2"/>
      <c r="AQ272" s="2"/>
      <c r="AR272" s="2"/>
      <c r="AS272" s="2"/>
      <c r="AT272" s="2"/>
    </row>
    <row r="273" ht="15.75" customHeight="1">
      <c r="K273" s="2"/>
      <c r="M273" s="2"/>
      <c r="AN273" s="2"/>
      <c r="AO273" s="2"/>
      <c r="AP273" s="2"/>
      <c r="AQ273" s="2"/>
      <c r="AR273" s="2"/>
      <c r="AS273" s="2"/>
      <c r="AT273" s="2"/>
    </row>
    <row r="274" ht="15.75" customHeight="1">
      <c r="K274" s="2"/>
      <c r="M274" s="2"/>
      <c r="AN274" s="2"/>
      <c r="AO274" s="2"/>
      <c r="AP274" s="2"/>
      <c r="AQ274" s="2"/>
      <c r="AR274" s="2"/>
      <c r="AS274" s="2"/>
      <c r="AT274" s="2"/>
    </row>
    <row r="275" ht="15.75" customHeight="1">
      <c r="K275" s="2"/>
      <c r="M275" s="2"/>
      <c r="AN275" s="2"/>
      <c r="AO275" s="2"/>
      <c r="AP275" s="2"/>
      <c r="AQ275" s="2"/>
      <c r="AR275" s="2"/>
      <c r="AS275" s="2"/>
      <c r="AT275" s="2"/>
    </row>
    <row r="276" ht="15.75" customHeight="1">
      <c r="K276" s="2"/>
      <c r="M276" s="2"/>
      <c r="AN276" s="2"/>
      <c r="AO276" s="2"/>
      <c r="AP276" s="2"/>
      <c r="AQ276" s="2"/>
      <c r="AR276" s="2"/>
      <c r="AS276" s="2"/>
      <c r="AT276" s="2"/>
    </row>
    <row r="277" ht="15.75" customHeight="1">
      <c r="K277" s="2"/>
      <c r="M277" s="2"/>
      <c r="AN277" s="2"/>
      <c r="AO277" s="2"/>
      <c r="AP277" s="2"/>
      <c r="AQ277" s="2"/>
      <c r="AR277" s="2"/>
      <c r="AS277" s="2"/>
      <c r="AT277" s="2"/>
    </row>
    <row r="278" ht="15.75" customHeight="1">
      <c r="K278" s="2"/>
      <c r="M278" s="2"/>
      <c r="AN278" s="2"/>
      <c r="AO278" s="2"/>
      <c r="AP278" s="2"/>
      <c r="AQ278" s="2"/>
      <c r="AR278" s="2"/>
      <c r="AS278" s="2"/>
      <c r="AT278" s="2"/>
    </row>
    <row r="279" ht="15.75" customHeight="1">
      <c r="K279" s="2"/>
      <c r="M279" s="2"/>
      <c r="AN279" s="2"/>
      <c r="AO279" s="2"/>
      <c r="AP279" s="2"/>
      <c r="AQ279" s="2"/>
      <c r="AR279" s="2"/>
      <c r="AS279" s="2"/>
      <c r="AT279" s="2"/>
    </row>
    <row r="280" ht="15.75" customHeight="1">
      <c r="K280" s="2"/>
      <c r="M280" s="2"/>
      <c r="AN280" s="2"/>
      <c r="AO280" s="2"/>
      <c r="AP280" s="2"/>
      <c r="AQ280" s="2"/>
      <c r="AR280" s="2"/>
      <c r="AS280" s="2"/>
      <c r="AT280" s="2"/>
    </row>
    <row r="281" ht="15.75" customHeight="1">
      <c r="K281" s="2"/>
      <c r="M281" s="2"/>
      <c r="AN281" s="2"/>
      <c r="AO281" s="2"/>
      <c r="AP281" s="2"/>
      <c r="AQ281" s="2"/>
      <c r="AR281" s="2"/>
      <c r="AS281" s="2"/>
      <c r="AT281" s="2"/>
    </row>
    <row r="282" ht="15.75" customHeight="1">
      <c r="K282" s="2"/>
      <c r="M282" s="2"/>
      <c r="AN282" s="2"/>
      <c r="AO282" s="2"/>
      <c r="AP282" s="2"/>
      <c r="AQ282" s="2"/>
      <c r="AR282" s="2"/>
      <c r="AS282" s="2"/>
      <c r="AT282" s="2"/>
    </row>
    <row r="283" ht="15.75" customHeight="1">
      <c r="K283" s="2"/>
      <c r="M283" s="2"/>
      <c r="AN283" s="2"/>
      <c r="AO283" s="2"/>
      <c r="AP283" s="2"/>
      <c r="AQ283" s="2"/>
      <c r="AR283" s="2"/>
      <c r="AS283" s="2"/>
      <c r="AT283" s="2"/>
    </row>
    <row r="284" ht="15.75" customHeight="1">
      <c r="K284" s="2"/>
      <c r="M284" s="2"/>
      <c r="AN284" s="2"/>
      <c r="AO284" s="2"/>
      <c r="AP284" s="2"/>
      <c r="AQ284" s="2"/>
      <c r="AR284" s="2"/>
      <c r="AS284" s="2"/>
      <c r="AT284" s="2"/>
    </row>
    <row r="285" ht="15.75" customHeight="1">
      <c r="K285" s="2"/>
      <c r="M285" s="2"/>
      <c r="AN285" s="2"/>
      <c r="AO285" s="2"/>
      <c r="AP285" s="2"/>
      <c r="AQ285" s="2"/>
      <c r="AR285" s="2"/>
      <c r="AS285" s="2"/>
      <c r="AT285" s="2"/>
    </row>
    <row r="286" ht="15.75" customHeight="1">
      <c r="K286" s="2"/>
      <c r="M286" s="2"/>
      <c r="AN286" s="2"/>
      <c r="AO286" s="2"/>
      <c r="AP286" s="2"/>
      <c r="AQ286" s="2"/>
      <c r="AR286" s="2"/>
      <c r="AS286" s="2"/>
      <c r="AT286" s="2"/>
    </row>
    <row r="287" ht="15.75" customHeight="1">
      <c r="K287" s="2"/>
      <c r="M287" s="2"/>
      <c r="AN287" s="2"/>
      <c r="AO287" s="2"/>
      <c r="AP287" s="2"/>
      <c r="AQ287" s="2"/>
      <c r="AR287" s="2"/>
      <c r="AS287" s="2"/>
      <c r="AT287" s="2"/>
    </row>
    <row r="288" ht="15.75" customHeight="1">
      <c r="K288" s="2"/>
      <c r="M288" s="2"/>
      <c r="AN288" s="2"/>
      <c r="AO288" s="2"/>
      <c r="AP288" s="2"/>
      <c r="AQ288" s="2"/>
      <c r="AR288" s="2"/>
      <c r="AS288" s="2"/>
      <c r="AT288" s="2"/>
    </row>
    <row r="289" ht="15.75" customHeight="1">
      <c r="K289" s="2"/>
      <c r="M289" s="2"/>
      <c r="AN289" s="2"/>
      <c r="AO289" s="2"/>
      <c r="AP289" s="2"/>
      <c r="AQ289" s="2"/>
      <c r="AR289" s="2"/>
      <c r="AS289" s="2"/>
      <c r="AT289" s="2"/>
    </row>
    <row r="290" ht="15.75" customHeight="1">
      <c r="K290" s="2"/>
      <c r="M290" s="2"/>
      <c r="AN290" s="2"/>
      <c r="AO290" s="2"/>
      <c r="AP290" s="2"/>
      <c r="AQ290" s="2"/>
      <c r="AR290" s="2"/>
      <c r="AS290" s="2"/>
      <c r="AT290" s="2"/>
    </row>
    <row r="291" ht="15.75" customHeight="1">
      <c r="K291" s="2"/>
      <c r="M291" s="2"/>
      <c r="AN291" s="2"/>
      <c r="AO291" s="2"/>
      <c r="AP291" s="2"/>
      <c r="AQ291" s="2"/>
      <c r="AR291" s="2"/>
      <c r="AS291" s="2"/>
      <c r="AT291" s="2"/>
    </row>
    <row r="292" ht="15.75" customHeight="1">
      <c r="K292" s="2"/>
      <c r="M292" s="2"/>
      <c r="AN292" s="2"/>
      <c r="AO292" s="2"/>
      <c r="AP292" s="2"/>
      <c r="AQ292" s="2"/>
      <c r="AR292" s="2"/>
      <c r="AS292" s="2"/>
      <c r="AT292" s="2"/>
    </row>
    <row r="293" ht="15.75" customHeight="1">
      <c r="K293" s="2"/>
      <c r="M293" s="2"/>
      <c r="AN293" s="2"/>
      <c r="AO293" s="2"/>
      <c r="AP293" s="2"/>
      <c r="AQ293" s="2"/>
      <c r="AR293" s="2"/>
      <c r="AS293" s="2"/>
      <c r="AT293" s="2"/>
    </row>
    <row r="294" ht="15.75" customHeight="1">
      <c r="K294" s="2"/>
      <c r="M294" s="2"/>
      <c r="AN294" s="2"/>
      <c r="AO294" s="2"/>
      <c r="AP294" s="2"/>
      <c r="AQ294" s="2"/>
      <c r="AR294" s="2"/>
      <c r="AS294" s="2"/>
      <c r="AT294" s="2"/>
    </row>
    <row r="295" ht="15.75" customHeight="1">
      <c r="K295" s="2"/>
      <c r="M295" s="2"/>
      <c r="AN295" s="2"/>
      <c r="AO295" s="2"/>
      <c r="AP295" s="2"/>
      <c r="AQ295" s="2"/>
      <c r="AR295" s="2"/>
      <c r="AS295" s="2"/>
      <c r="AT295" s="2"/>
    </row>
    <row r="296" ht="15.75" customHeight="1">
      <c r="K296" s="2"/>
      <c r="M296" s="2"/>
      <c r="AN296" s="2"/>
      <c r="AO296" s="2"/>
      <c r="AP296" s="2"/>
      <c r="AQ296" s="2"/>
      <c r="AR296" s="2"/>
      <c r="AS296" s="2"/>
      <c r="AT296" s="2"/>
    </row>
    <row r="297" ht="15.75" customHeight="1">
      <c r="K297" s="2"/>
      <c r="M297" s="2"/>
      <c r="AN297" s="2"/>
      <c r="AO297" s="2"/>
      <c r="AP297" s="2"/>
      <c r="AQ297" s="2"/>
      <c r="AR297" s="2"/>
      <c r="AS297" s="2"/>
      <c r="AT297" s="2"/>
    </row>
    <row r="298" ht="15.75" customHeight="1">
      <c r="K298" s="2"/>
      <c r="M298" s="2"/>
      <c r="AN298" s="2"/>
      <c r="AO298" s="2"/>
      <c r="AP298" s="2"/>
      <c r="AQ298" s="2"/>
      <c r="AR298" s="2"/>
      <c r="AS298" s="2"/>
      <c r="AT298" s="2"/>
    </row>
    <row r="299" ht="15.75" customHeight="1">
      <c r="K299" s="2"/>
      <c r="M299" s="2"/>
      <c r="AN299" s="2"/>
      <c r="AO299" s="2"/>
      <c r="AP299" s="2"/>
      <c r="AQ299" s="2"/>
      <c r="AR299" s="2"/>
      <c r="AS299" s="2"/>
      <c r="AT299" s="2"/>
    </row>
    <row r="300" ht="15.75" customHeight="1">
      <c r="K300" s="2"/>
      <c r="M300" s="2"/>
      <c r="AN300" s="2"/>
      <c r="AO300" s="2"/>
      <c r="AP300" s="2"/>
      <c r="AQ300" s="2"/>
      <c r="AR300" s="2"/>
      <c r="AS300" s="2"/>
      <c r="AT300" s="2"/>
    </row>
    <row r="301" ht="15.75" customHeight="1">
      <c r="K301" s="2"/>
      <c r="M301" s="2"/>
      <c r="AN301" s="2"/>
      <c r="AO301" s="2"/>
      <c r="AP301" s="2"/>
      <c r="AQ301" s="2"/>
      <c r="AR301" s="2"/>
      <c r="AS301" s="2"/>
      <c r="AT301" s="2"/>
    </row>
    <row r="302" ht="15.75" customHeight="1">
      <c r="K302" s="2"/>
      <c r="M302" s="2"/>
      <c r="AN302" s="2"/>
      <c r="AO302" s="2"/>
      <c r="AP302" s="2"/>
      <c r="AQ302" s="2"/>
      <c r="AR302" s="2"/>
      <c r="AS302" s="2"/>
      <c r="AT302" s="2"/>
    </row>
    <row r="303" ht="15.75" customHeight="1">
      <c r="K303" s="2"/>
      <c r="M303" s="2"/>
      <c r="AN303" s="2"/>
      <c r="AO303" s="2"/>
      <c r="AP303" s="2"/>
      <c r="AQ303" s="2"/>
      <c r="AR303" s="2"/>
      <c r="AS303" s="2"/>
      <c r="AT303" s="2"/>
    </row>
    <row r="304" ht="15.75" customHeight="1">
      <c r="K304" s="2"/>
      <c r="M304" s="2"/>
      <c r="AN304" s="2"/>
      <c r="AO304" s="2"/>
      <c r="AP304" s="2"/>
      <c r="AQ304" s="2"/>
      <c r="AR304" s="2"/>
      <c r="AS304" s="2"/>
      <c r="AT304" s="2"/>
    </row>
    <row r="305" ht="15.75" customHeight="1">
      <c r="K305" s="2"/>
      <c r="M305" s="2"/>
      <c r="AN305" s="2"/>
      <c r="AO305" s="2"/>
      <c r="AP305" s="2"/>
      <c r="AQ305" s="2"/>
      <c r="AR305" s="2"/>
      <c r="AS305" s="2"/>
      <c r="AT305" s="2"/>
    </row>
    <row r="306" ht="15.75" customHeight="1">
      <c r="K306" s="2"/>
      <c r="M306" s="2"/>
      <c r="AN306" s="2"/>
      <c r="AO306" s="2"/>
      <c r="AP306" s="2"/>
      <c r="AQ306" s="2"/>
      <c r="AR306" s="2"/>
      <c r="AS306" s="2"/>
      <c r="AT306" s="2"/>
    </row>
    <row r="307" ht="15.75" customHeight="1">
      <c r="K307" s="2"/>
      <c r="M307" s="2"/>
      <c r="AN307" s="2"/>
      <c r="AO307" s="2"/>
      <c r="AP307" s="2"/>
      <c r="AQ307" s="2"/>
      <c r="AR307" s="2"/>
      <c r="AS307" s="2"/>
      <c r="AT307" s="2"/>
    </row>
    <row r="308" ht="15.75" customHeight="1">
      <c r="K308" s="2"/>
      <c r="M308" s="2"/>
      <c r="AN308" s="2"/>
      <c r="AO308" s="2"/>
      <c r="AP308" s="2"/>
      <c r="AQ308" s="2"/>
      <c r="AR308" s="2"/>
      <c r="AS308" s="2"/>
      <c r="AT308" s="2"/>
    </row>
    <row r="309" ht="15.75" customHeight="1">
      <c r="K309" s="2"/>
      <c r="M309" s="2"/>
      <c r="AN309" s="2"/>
      <c r="AO309" s="2"/>
      <c r="AP309" s="2"/>
      <c r="AQ309" s="2"/>
      <c r="AR309" s="2"/>
      <c r="AS309" s="2"/>
      <c r="AT309" s="2"/>
    </row>
    <row r="310" ht="15.75" customHeight="1">
      <c r="K310" s="2"/>
      <c r="M310" s="2"/>
      <c r="AN310" s="2"/>
      <c r="AO310" s="2"/>
      <c r="AP310" s="2"/>
      <c r="AQ310" s="2"/>
      <c r="AR310" s="2"/>
      <c r="AS310" s="2"/>
      <c r="AT310" s="2"/>
    </row>
    <row r="311" ht="15.75" customHeight="1">
      <c r="K311" s="2"/>
      <c r="M311" s="2"/>
      <c r="AN311" s="2"/>
      <c r="AO311" s="2"/>
      <c r="AP311" s="2"/>
      <c r="AQ311" s="2"/>
      <c r="AR311" s="2"/>
      <c r="AS311" s="2"/>
      <c r="AT311" s="2"/>
    </row>
    <row r="312" ht="15.75" customHeight="1">
      <c r="K312" s="2"/>
      <c r="M312" s="2"/>
      <c r="AN312" s="2"/>
      <c r="AO312" s="2"/>
      <c r="AP312" s="2"/>
      <c r="AQ312" s="2"/>
      <c r="AR312" s="2"/>
      <c r="AS312" s="2"/>
      <c r="AT312" s="2"/>
    </row>
    <row r="313" ht="15.75" customHeight="1">
      <c r="K313" s="2"/>
      <c r="M313" s="2"/>
      <c r="AN313" s="2"/>
      <c r="AO313" s="2"/>
      <c r="AP313" s="2"/>
      <c r="AQ313" s="2"/>
      <c r="AR313" s="2"/>
      <c r="AS313" s="2"/>
      <c r="AT313" s="2"/>
    </row>
    <row r="314" ht="15.75" customHeight="1">
      <c r="K314" s="2"/>
      <c r="M314" s="2"/>
      <c r="AN314" s="2"/>
      <c r="AO314" s="2"/>
      <c r="AP314" s="2"/>
      <c r="AQ314" s="2"/>
      <c r="AR314" s="2"/>
      <c r="AS314" s="2"/>
      <c r="AT314" s="2"/>
    </row>
    <row r="315" ht="15.75" customHeight="1">
      <c r="K315" s="2"/>
      <c r="M315" s="2"/>
      <c r="AN315" s="2"/>
      <c r="AO315" s="2"/>
      <c r="AP315" s="2"/>
      <c r="AQ315" s="2"/>
      <c r="AR315" s="2"/>
      <c r="AS315" s="2"/>
      <c r="AT315" s="2"/>
    </row>
    <row r="316" ht="15.75" customHeight="1">
      <c r="K316" s="2"/>
      <c r="M316" s="2"/>
      <c r="AN316" s="2"/>
      <c r="AO316" s="2"/>
      <c r="AP316" s="2"/>
      <c r="AQ316" s="2"/>
      <c r="AR316" s="2"/>
      <c r="AS316" s="2"/>
      <c r="AT316" s="2"/>
    </row>
    <row r="317" ht="15.75" customHeight="1">
      <c r="K317" s="2"/>
      <c r="M317" s="2"/>
      <c r="AN317" s="2"/>
      <c r="AO317" s="2"/>
      <c r="AP317" s="2"/>
      <c r="AQ317" s="2"/>
      <c r="AR317" s="2"/>
      <c r="AS317" s="2"/>
      <c r="AT317" s="2"/>
    </row>
    <row r="318" ht="15.75" customHeight="1">
      <c r="K318" s="2"/>
      <c r="M318" s="2"/>
      <c r="AN318" s="2"/>
      <c r="AO318" s="2"/>
      <c r="AP318" s="2"/>
      <c r="AQ318" s="2"/>
      <c r="AR318" s="2"/>
      <c r="AS318" s="2"/>
      <c r="AT318" s="2"/>
    </row>
    <row r="319" ht="15.75" customHeight="1">
      <c r="K319" s="2"/>
      <c r="M319" s="2"/>
      <c r="AN319" s="2"/>
      <c r="AO319" s="2"/>
      <c r="AP319" s="2"/>
      <c r="AQ319" s="2"/>
      <c r="AR319" s="2"/>
      <c r="AS319" s="2"/>
      <c r="AT319" s="2"/>
    </row>
    <row r="320" ht="15.75" customHeight="1">
      <c r="K320" s="2"/>
      <c r="M320" s="2"/>
      <c r="AN320" s="2"/>
      <c r="AO320" s="2"/>
      <c r="AP320" s="2"/>
      <c r="AQ320" s="2"/>
      <c r="AR320" s="2"/>
      <c r="AS320" s="2"/>
      <c r="AT320" s="2"/>
    </row>
    <row r="321" ht="15.75" customHeight="1">
      <c r="K321" s="2"/>
      <c r="M321" s="2"/>
      <c r="AN321" s="2"/>
      <c r="AO321" s="2"/>
      <c r="AP321" s="2"/>
      <c r="AQ321" s="2"/>
      <c r="AR321" s="2"/>
      <c r="AS321" s="2"/>
      <c r="AT321" s="2"/>
    </row>
    <row r="322" ht="15.75" customHeight="1">
      <c r="K322" s="2"/>
      <c r="M322" s="2"/>
      <c r="AN322" s="2"/>
      <c r="AO322" s="2"/>
      <c r="AP322" s="2"/>
      <c r="AQ322" s="2"/>
      <c r="AR322" s="2"/>
      <c r="AS322" s="2"/>
      <c r="AT322" s="2"/>
    </row>
    <row r="323" ht="15.75" customHeight="1">
      <c r="K323" s="2"/>
      <c r="M323" s="2"/>
      <c r="AN323" s="2"/>
      <c r="AO323" s="2"/>
      <c r="AP323" s="2"/>
      <c r="AQ323" s="2"/>
      <c r="AR323" s="2"/>
      <c r="AS323" s="2"/>
      <c r="AT323" s="2"/>
    </row>
    <row r="324" ht="15.75" customHeight="1">
      <c r="K324" s="2"/>
      <c r="M324" s="2"/>
      <c r="AN324" s="2"/>
      <c r="AO324" s="2"/>
      <c r="AP324" s="2"/>
      <c r="AQ324" s="2"/>
      <c r="AR324" s="2"/>
      <c r="AS324" s="2"/>
      <c r="AT324" s="2"/>
    </row>
    <row r="325" ht="15.75" customHeight="1">
      <c r="K325" s="2"/>
      <c r="M325" s="2"/>
      <c r="AN325" s="2"/>
      <c r="AO325" s="2"/>
      <c r="AP325" s="2"/>
      <c r="AQ325" s="2"/>
      <c r="AR325" s="2"/>
      <c r="AS325" s="2"/>
      <c r="AT325" s="2"/>
    </row>
    <row r="326" ht="15.75" customHeight="1">
      <c r="K326" s="2"/>
      <c r="M326" s="2"/>
      <c r="AN326" s="2"/>
      <c r="AO326" s="2"/>
      <c r="AP326" s="2"/>
      <c r="AQ326" s="2"/>
      <c r="AR326" s="2"/>
      <c r="AS326" s="2"/>
      <c r="AT326" s="2"/>
    </row>
    <row r="327" ht="15.75" customHeight="1">
      <c r="K327" s="2"/>
      <c r="M327" s="2"/>
      <c r="AN327" s="2"/>
      <c r="AO327" s="2"/>
      <c r="AP327" s="2"/>
      <c r="AQ327" s="2"/>
      <c r="AR327" s="2"/>
      <c r="AS327" s="2"/>
      <c r="AT327" s="2"/>
    </row>
    <row r="328" ht="15.75" customHeight="1">
      <c r="K328" s="2"/>
      <c r="M328" s="2"/>
      <c r="AN328" s="2"/>
      <c r="AO328" s="2"/>
      <c r="AP328" s="2"/>
      <c r="AQ328" s="2"/>
      <c r="AR328" s="2"/>
      <c r="AS328" s="2"/>
      <c r="AT328" s="2"/>
    </row>
    <row r="329" ht="15.75" customHeight="1">
      <c r="K329" s="2"/>
      <c r="M329" s="2"/>
      <c r="AN329" s="2"/>
      <c r="AO329" s="2"/>
      <c r="AP329" s="2"/>
      <c r="AQ329" s="2"/>
      <c r="AR329" s="2"/>
      <c r="AS329" s="2"/>
      <c r="AT329" s="2"/>
    </row>
    <row r="330" ht="15.75" customHeight="1">
      <c r="K330" s="2"/>
      <c r="M330" s="2"/>
      <c r="AN330" s="2"/>
      <c r="AO330" s="2"/>
      <c r="AP330" s="2"/>
      <c r="AQ330" s="2"/>
      <c r="AR330" s="2"/>
      <c r="AS330" s="2"/>
      <c r="AT330" s="2"/>
    </row>
    <row r="331" ht="15.75" customHeight="1">
      <c r="K331" s="2"/>
      <c r="M331" s="2"/>
      <c r="AN331" s="2"/>
      <c r="AO331" s="2"/>
      <c r="AP331" s="2"/>
      <c r="AQ331" s="2"/>
      <c r="AR331" s="2"/>
      <c r="AS331" s="2"/>
      <c r="AT331" s="2"/>
    </row>
    <row r="332" ht="15.75" customHeight="1">
      <c r="K332" s="2"/>
      <c r="M332" s="2"/>
      <c r="AN332" s="2"/>
      <c r="AO332" s="2"/>
      <c r="AP332" s="2"/>
      <c r="AQ332" s="2"/>
      <c r="AR332" s="2"/>
      <c r="AS332" s="2"/>
      <c r="AT332" s="2"/>
    </row>
    <row r="333" ht="15.75" customHeight="1">
      <c r="K333" s="2"/>
      <c r="M333" s="2"/>
      <c r="AN333" s="2"/>
      <c r="AO333" s="2"/>
      <c r="AP333" s="2"/>
      <c r="AQ333" s="2"/>
      <c r="AR333" s="2"/>
      <c r="AS333" s="2"/>
      <c r="AT333" s="2"/>
    </row>
    <row r="334" ht="15.75" customHeight="1">
      <c r="K334" s="2"/>
      <c r="M334" s="2"/>
      <c r="AN334" s="2"/>
      <c r="AO334" s="2"/>
      <c r="AP334" s="2"/>
      <c r="AQ334" s="2"/>
      <c r="AR334" s="2"/>
      <c r="AS334" s="2"/>
      <c r="AT334" s="2"/>
    </row>
    <row r="335" ht="15.75" customHeight="1">
      <c r="K335" s="2"/>
      <c r="M335" s="2"/>
      <c r="AN335" s="2"/>
      <c r="AO335" s="2"/>
      <c r="AP335" s="2"/>
      <c r="AQ335" s="2"/>
      <c r="AR335" s="2"/>
      <c r="AS335" s="2"/>
      <c r="AT335" s="2"/>
    </row>
    <row r="336" ht="15.75" customHeight="1">
      <c r="K336" s="2"/>
      <c r="M336" s="2"/>
      <c r="AN336" s="2"/>
      <c r="AO336" s="2"/>
      <c r="AP336" s="2"/>
      <c r="AQ336" s="2"/>
      <c r="AR336" s="2"/>
      <c r="AS336" s="2"/>
      <c r="AT336" s="2"/>
    </row>
    <row r="337" ht="15.75" customHeight="1">
      <c r="K337" s="2"/>
      <c r="M337" s="2"/>
      <c r="AN337" s="2"/>
      <c r="AO337" s="2"/>
      <c r="AP337" s="2"/>
      <c r="AQ337" s="2"/>
      <c r="AR337" s="2"/>
      <c r="AS337" s="2"/>
      <c r="AT337" s="2"/>
    </row>
    <row r="338" ht="15.75" customHeight="1">
      <c r="K338" s="2"/>
      <c r="M338" s="2"/>
      <c r="AN338" s="2"/>
      <c r="AO338" s="2"/>
      <c r="AP338" s="2"/>
      <c r="AQ338" s="2"/>
      <c r="AR338" s="2"/>
      <c r="AS338" s="2"/>
      <c r="AT338" s="2"/>
    </row>
    <row r="339" ht="15.75" customHeight="1">
      <c r="K339" s="2"/>
      <c r="M339" s="2"/>
      <c r="AN339" s="2"/>
      <c r="AO339" s="2"/>
      <c r="AP339" s="2"/>
      <c r="AQ339" s="2"/>
      <c r="AR339" s="2"/>
      <c r="AS339" s="2"/>
      <c r="AT339" s="2"/>
    </row>
    <row r="340" ht="15.75" customHeight="1">
      <c r="K340" s="2"/>
      <c r="M340" s="2"/>
      <c r="AN340" s="2"/>
      <c r="AO340" s="2"/>
      <c r="AP340" s="2"/>
      <c r="AQ340" s="2"/>
      <c r="AR340" s="2"/>
      <c r="AS340" s="2"/>
      <c r="AT340" s="2"/>
    </row>
    <row r="341" ht="15.75" customHeight="1">
      <c r="K341" s="2"/>
      <c r="M341" s="2"/>
      <c r="AN341" s="2"/>
      <c r="AO341" s="2"/>
      <c r="AP341" s="2"/>
      <c r="AQ341" s="2"/>
      <c r="AR341" s="2"/>
      <c r="AS341" s="2"/>
      <c r="AT341" s="2"/>
    </row>
    <row r="342" ht="15.75" customHeight="1">
      <c r="K342" s="2"/>
      <c r="M342" s="2"/>
      <c r="AN342" s="2"/>
      <c r="AO342" s="2"/>
      <c r="AP342" s="2"/>
      <c r="AQ342" s="2"/>
      <c r="AR342" s="2"/>
      <c r="AS342" s="2"/>
      <c r="AT342" s="2"/>
    </row>
    <row r="343" ht="15.75" customHeight="1">
      <c r="K343" s="2"/>
      <c r="M343" s="2"/>
      <c r="AN343" s="2"/>
      <c r="AO343" s="2"/>
      <c r="AP343" s="2"/>
      <c r="AQ343" s="2"/>
      <c r="AR343" s="2"/>
      <c r="AS343" s="2"/>
      <c r="AT343" s="2"/>
    </row>
    <row r="344" ht="15.75" customHeight="1">
      <c r="K344" s="2"/>
      <c r="M344" s="2"/>
      <c r="AN344" s="2"/>
      <c r="AO344" s="2"/>
      <c r="AP344" s="2"/>
      <c r="AQ344" s="2"/>
      <c r="AR344" s="2"/>
      <c r="AS344" s="2"/>
      <c r="AT344" s="2"/>
    </row>
    <row r="345" ht="15.75" customHeight="1">
      <c r="K345" s="2"/>
      <c r="M345" s="2"/>
      <c r="AN345" s="2"/>
      <c r="AO345" s="2"/>
      <c r="AP345" s="2"/>
      <c r="AQ345" s="2"/>
      <c r="AR345" s="2"/>
      <c r="AS345" s="2"/>
      <c r="AT345" s="2"/>
    </row>
    <row r="346" ht="15.75" customHeight="1">
      <c r="K346" s="2"/>
      <c r="M346" s="2"/>
      <c r="AN346" s="2"/>
      <c r="AO346" s="2"/>
      <c r="AP346" s="2"/>
      <c r="AQ346" s="2"/>
      <c r="AR346" s="2"/>
      <c r="AS346" s="2"/>
      <c r="AT346" s="2"/>
    </row>
    <row r="347" ht="15.75" customHeight="1">
      <c r="K347" s="2"/>
      <c r="M347" s="2"/>
      <c r="AN347" s="2"/>
      <c r="AO347" s="2"/>
      <c r="AP347" s="2"/>
      <c r="AQ347" s="2"/>
      <c r="AR347" s="2"/>
      <c r="AS347" s="2"/>
      <c r="AT347" s="2"/>
    </row>
    <row r="348" ht="15.75" customHeight="1">
      <c r="K348" s="2"/>
      <c r="M348" s="2"/>
      <c r="AN348" s="2"/>
      <c r="AO348" s="2"/>
      <c r="AP348" s="2"/>
      <c r="AQ348" s="2"/>
      <c r="AR348" s="2"/>
      <c r="AS348" s="2"/>
      <c r="AT348" s="2"/>
    </row>
    <row r="349" ht="15.75" customHeight="1">
      <c r="K349" s="2"/>
      <c r="M349" s="2"/>
      <c r="AN349" s="2"/>
      <c r="AO349" s="2"/>
      <c r="AP349" s="2"/>
      <c r="AQ349" s="2"/>
      <c r="AR349" s="2"/>
      <c r="AS349" s="2"/>
      <c r="AT349" s="2"/>
    </row>
    <row r="350" ht="15.75" customHeight="1">
      <c r="K350" s="2"/>
      <c r="M350" s="2"/>
      <c r="AN350" s="2"/>
      <c r="AO350" s="2"/>
      <c r="AP350" s="2"/>
      <c r="AQ350" s="2"/>
      <c r="AR350" s="2"/>
      <c r="AS350" s="2"/>
      <c r="AT350" s="2"/>
    </row>
    <row r="351" ht="15.75" customHeight="1">
      <c r="K351" s="2"/>
      <c r="M351" s="2"/>
      <c r="AN351" s="2"/>
      <c r="AO351" s="2"/>
      <c r="AP351" s="2"/>
      <c r="AQ351" s="2"/>
      <c r="AR351" s="2"/>
      <c r="AS351" s="2"/>
      <c r="AT351" s="2"/>
    </row>
    <row r="352" ht="15.75" customHeight="1">
      <c r="K352" s="2"/>
      <c r="M352" s="2"/>
      <c r="AN352" s="2"/>
      <c r="AO352" s="2"/>
      <c r="AP352" s="2"/>
      <c r="AQ352" s="2"/>
      <c r="AR352" s="2"/>
      <c r="AS352" s="2"/>
      <c r="AT352" s="2"/>
    </row>
    <row r="353" ht="15.75" customHeight="1">
      <c r="K353" s="2"/>
      <c r="M353" s="2"/>
      <c r="AN353" s="2"/>
      <c r="AO353" s="2"/>
      <c r="AP353" s="2"/>
      <c r="AQ353" s="2"/>
      <c r="AR353" s="2"/>
      <c r="AS353" s="2"/>
      <c r="AT353" s="2"/>
    </row>
    <row r="354" ht="15.75" customHeight="1">
      <c r="K354" s="2"/>
      <c r="M354" s="2"/>
      <c r="AN354" s="2"/>
      <c r="AO354" s="2"/>
      <c r="AP354" s="2"/>
      <c r="AQ354" s="2"/>
      <c r="AR354" s="2"/>
      <c r="AS354" s="2"/>
      <c r="AT354" s="2"/>
    </row>
    <row r="355" ht="15.75" customHeight="1">
      <c r="K355" s="2"/>
      <c r="M355" s="2"/>
      <c r="AN355" s="2"/>
      <c r="AO355" s="2"/>
      <c r="AP355" s="2"/>
      <c r="AQ355" s="2"/>
      <c r="AR355" s="2"/>
      <c r="AS355" s="2"/>
      <c r="AT355" s="2"/>
    </row>
    <row r="356" ht="15.75" customHeight="1">
      <c r="K356" s="2"/>
      <c r="M356" s="2"/>
      <c r="AN356" s="2"/>
      <c r="AO356" s="2"/>
      <c r="AP356" s="2"/>
      <c r="AQ356" s="2"/>
      <c r="AR356" s="2"/>
      <c r="AS356" s="2"/>
      <c r="AT356" s="2"/>
    </row>
    <row r="357" ht="15.75" customHeight="1">
      <c r="K357" s="2"/>
      <c r="M357" s="2"/>
      <c r="AN357" s="2"/>
      <c r="AO357" s="2"/>
      <c r="AP357" s="2"/>
      <c r="AQ357" s="2"/>
      <c r="AR357" s="2"/>
      <c r="AS357" s="2"/>
      <c r="AT357" s="2"/>
    </row>
    <row r="358" ht="15.75" customHeight="1">
      <c r="K358" s="2"/>
      <c r="M358" s="2"/>
      <c r="AN358" s="2"/>
      <c r="AO358" s="2"/>
      <c r="AP358" s="2"/>
      <c r="AQ358" s="2"/>
      <c r="AR358" s="2"/>
      <c r="AS358" s="2"/>
      <c r="AT358" s="2"/>
    </row>
    <row r="359" ht="15.75" customHeight="1">
      <c r="K359" s="2"/>
      <c r="M359" s="2"/>
      <c r="AN359" s="2"/>
      <c r="AO359" s="2"/>
      <c r="AP359" s="2"/>
      <c r="AQ359" s="2"/>
      <c r="AR359" s="2"/>
      <c r="AS359" s="2"/>
      <c r="AT359" s="2"/>
    </row>
    <row r="360" ht="15.75" customHeight="1">
      <c r="K360" s="2"/>
      <c r="M360" s="2"/>
      <c r="AN360" s="2"/>
      <c r="AO360" s="2"/>
      <c r="AP360" s="2"/>
      <c r="AQ360" s="2"/>
      <c r="AR360" s="2"/>
      <c r="AS360" s="2"/>
      <c r="AT360" s="2"/>
    </row>
    <row r="361" ht="15.75" customHeight="1">
      <c r="K361" s="2"/>
      <c r="M361" s="2"/>
      <c r="AN361" s="2"/>
      <c r="AO361" s="2"/>
      <c r="AP361" s="2"/>
      <c r="AQ361" s="2"/>
      <c r="AR361" s="2"/>
      <c r="AS361" s="2"/>
      <c r="AT361" s="2"/>
    </row>
    <row r="362" ht="15.75" customHeight="1">
      <c r="K362" s="2"/>
      <c r="M362" s="2"/>
      <c r="AN362" s="2"/>
      <c r="AO362" s="2"/>
      <c r="AP362" s="2"/>
      <c r="AQ362" s="2"/>
      <c r="AR362" s="2"/>
      <c r="AS362" s="2"/>
      <c r="AT362" s="2"/>
    </row>
    <row r="363" ht="15.75" customHeight="1">
      <c r="K363" s="2"/>
      <c r="M363" s="2"/>
      <c r="AN363" s="2"/>
      <c r="AO363" s="2"/>
      <c r="AP363" s="2"/>
      <c r="AQ363" s="2"/>
      <c r="AR363" s="2"/>
      <c r="AS363" s="2"/>
      <c r="AT363" s="2"/>
    </row>
    <row r="364" ht="15.75" customHeight="1">
      <c r="K364" s="2"/>
      <c r="M364" s="2"/>
      <c r="AN364" s="2"/>
      <c r="AO364" s="2"/>
      <c r="AP364" s="2"/>
      <c r="AQ364" s="2"/>
      <c r="AR364" s="2"/>
      <c r="AS364" s="2"/>
      <c r="AT364" s="2"/>
    </row>
    <row r="365" ht="15.75" customHeight="1">
      <c r="K365" s="2"/>
      <c r="M365" s="2"/>
      <c r="AN365" s="2"/>
      <c r="AO365" s="2"/>
      <c r="AP365" s="2"/>
      <c r="AQ365" s="2"/>
      <c r="AR365" s="2"/>
      <c r="AS365" s="2"/>
      <c r="AT365" s="2"/>
    </row>
    <row r="366" ht="15.75" customHeight="1">
      <c r="K366" s="2"/>
      <c r="M366" s="2"/>
      <c r="AN366" s="2"/>
      <c r="AO366" s="2"/>
      <c r="AP366" s="2"/>
      <c r="AQ366" s="2"/>
      <c r="AR366" s="2"/>
      <c r="AS366" s="2"/>
      <c r="AT366" s="2"/>
    </row>
    <row r="367" ht="15.75" customHeight="1">
      <c r="K367" s="2"/>
      <c r="M367" s="2"/>
      <c r="AN367" s="2"/>
      <c r="AO367" s="2"/>
      <c r="AP367" s="2"/>
      <c r="AQ367" s="2"/>
      <c r="AR367" s="2"/>
      <c r="AS367" s="2"/>
      <c r="AT367" s="2"/>
    </row>
    <row r="368" ht="15.75" customHeight="1">
      <c r="K368" s="2"/>
      <c r="M368" s="2"/>
      <c r="AN368" s="2"/>
      <c r="AO368" s="2"/>
      <c r="AP368" s="2"/>
      <c r="AQ368" s="2"/>
      <c r="AR368" s="2"/>
      <c r="AS368" s="2"/>
      <c r="AT368" s="2"/>
    </row>
    <row r="369" ht="15.75" customHeight="1">
      <c r="K369" s="2"/>
      <c r="M369" s="2"/>
      <c r="AN369" s="2"/>
      <c r="AO369" s="2"/>
      <c r="AP369" s="2"/>
      <c r="AQ369" s="2"/>
      <c r="AR369" s="2"/>
      <c r="AS369" s="2"/>
      <c r="AT369" s="2"/>
    </row>
    <row r="370" ht="15.75" customHeight="1">
      <c r="K370" s="2"/>
      <c r="M370" s="2"/>
      <c r="AN370" s="2"/>
      <c r="AO370" s="2"/>
      <c r="AP370" s="2"/>
      <c r="AQ370" s="2"/>
      <c r="AR370" s="2"/>
      <c r="AS370" s="2"/>
      <c r="AT370" s="2"/>
    </row>
    <row r="371" ht="15.75" customHeight="1">
      <c r="K371" s="2"/>
      <c r="M371" s="2"/>
      <c r="AN371" s="2"/>
      <c r="AO371" s="2"/>
      <c r="AP371" s="2"/>
      <c r="AQ371" s="2"/>
      <c r="AR371" s="2"/>
      <c r="AS371" s="2"/>
      <c r="AT371" s="2"/>
    </row>
    <row r="372" ht="15.75" customHeight="1">
      <c r="K372" s="2"/>
      <c r="M372" s="2"/>
      <c r="AN372" s="2"/>
      <c r="AO372" s="2"/>
      <c r="AP372" s="2"/>
      <c r="AQ372" s="2"/>
      <c r="AR372" s="2"/>
      <c r="AS372" s="2"/>
      <c r="AT372" s="2"/>
    </row>
    <row r="373" ht="15.75" customHeight="1">
      <c r="K373" s="2"/>
      <c r="M373" s="2"/>
      <c r="AN373" s="2"/>
      <c r="AO373" s="2"/>
      <c r="AP373" s="2"/>
      <c r="AQ373" s="2"/>
      <c r="AR373" s="2"/>
      <c r="AS373" s="2"/>
      <c r="AT373" s="2"/>
    </row>
    <row r="374" ht="15.75" customHeight="1">
      <c r="K374" s="2"/>
      <c r="M374" s="2"/>
      <c r="AN374" s="2"/>
      <c r="AO374" s="2"/>
      <c r="AP374" s="2"/>
      <c r="AQ374" s="2"/>
      <c r="AR374" s="2"/>
      <c r="AS374" s="2"/>
      <c r="AT374" s="2"/>
    </row>
    <row r="375" ht="15.75" customHeight="1">
      <c r="K375" s="2"/>
      <c r="M375" s="2"/>
      <c r="AN375" s="2"/>
      <c r="AO375" s="2"/>
      <c r="AP375" s="2"/>
      <c r="AQ375" s="2"/>
      <c r="AR375" s="2"/>
      <c r="AS375" s="2"/>
      <c r="AT375" s="2"/>
    </row>
    <row r="376" ht="15.75" customHeight="1">
      <c r="K376" s="2"/>
      <c r="M376" s="2"/>
      <c r="AN376" s="2"/>
      <c r="AO376" s="2"/>
      <c r="AP376" s="2"/>
      <c r="AQ376" s="2"/>
      <c r="AR376" s="2"/>
      <c r="AS376" s="2"/>
      <c r="AT376" s="2"/>
    </row>
    <row r="377" ht="15.75" customHeight="1">
      <c r="K377" s="2"/>
      <c r="M377" s="2"/>
      <c r="AN377" s="2"/>
      <c r="AO377" s="2"/>
      <c r="AP377" s="2"/>
      <c r="AQ377" s="2"/>
      <c r="AR377" s="2"/>
      <c r="AS377" s="2"/>
      <c r="AT377" s="2"/>
    </row>
    <row r="378" ht="15.75" customHeight="1">
      <c r="K378" s="2"/>
      <c r="M378" s="2"/>
      <c r="AN378" s="2"/>
      <c r="AO378" s="2"/>
      <c r="AP378" s="2"/>
      <c r="AQ378" s="2"/>
      <c r="AR378" s="2"/>
      <c r="AS378" s="2"/>
      <c r="AT378" s="2"/>
    </row>
    <row r="379" ht="15.75" customHeight="1">
      <c r="K379" s="2"/>
      <c r="M379" s="2"/>
      <c r="AN379" s="2"/>
      <c r="AO379" s="2"/>
      <c r="AP379" s="2"/>
      <c r="AQ379" s="2"/>
      <c r="AR379" s="2"/>
      <c r="AS379" s="2"/>
      <c r="AT379" s="2"/>
    </row>
    <row r="380" ht="15.75" customHeight="1">
      <c r="K380" s="2"/>
      <c r="M380" s="2"/>
      <c r="AN380" s="2"/>
      <c r="AO380" s="2"/>
      <c r="AP380" s="2"/>
      <c r="AQ380" s="2"/>
      <c r="AR380" s="2"/>
      <c r="AS380" s="2"/>
      <c r="AT380" s="2"/>
    </row>
    <row r="381" ht="15.75" customHeight="1">
      <c r="K381" s="2"/>
      <c r="M381" s="2"/>
      <c r="AN381" s="2"/>
      <c r="AO381" s="2"/>
      <c r="AP381" s="2"/>
      <c r="AQ381" s="2"/>
      <c r="AR381" s="2"/>
      <c r="AS381" s="2"/>
      <c r="AT381" s="2"/>
    </row>
    <row r="382" ht="15.75" customHeight="1">
      <c r="K382" s="2"/>
      <c r="M382" s="2"/>
      <c r="AN382" s="2"/>
      <c r="AO382" s="2"/>
      <c r="AP382" s="2"/>
      <c r="AQ382" s="2"/>
      <c r="AR382" s="2"/>
      <c r="AS382" s="2"/>
      <c r="AT382" s="2"/>
    </row>
    <row r="383" ht="15.75" customHeight="1">
      <c r="K383" s="2"/>
      <c r="M383" s="2"/>
      <c r="AN383" s="2"/>
      <c r="AO383" s="2"/>
      <c r="AP383" s="2"/>
      <c r="AQ383" s="2"/>
      <c r="AR383" s="2"/>
      <c r="AS383" s="2"/>
      <c r="AT383" s="2"/>
    </row>
    <row r="384" ht="15.75" customHeight="1">
      <c r="K384" s="2"/>
      <c r="M384" s="2"/>
      <c r="AN384" s="2"/>
      <c r="AO384" s="2"/>
      <c r="AP384" s="2"/>
      <c r="AQ384" s="2"/>
      <c r="AR384" s="2"/>
      <c r="AS384" s="2"/>
      <c r="AT384" s="2"/>
    </row>
    <row r="385" ht="15.75" customHeight="1">
      <c r="K385" s="2"/>
      <c r="M385" s="2"/>
      <c r="AN385" s="2"/>
      <c r="AO385" s="2"/>
      <c r="AP385" s="2"/>
      <c r="AQ385" s="2"/>
      <c r="AR385" s="2"/>
      <c r="AS385" s="2"/>
      <c r="AT385" s="2"/>
    </row>
    <row r="386" ht="15.75" customHeight="1">
      <c r="K386" s="2"/>
      <c r="M386" s="2"/>
      <c r="AN386" s="2"/>
      <c r="AO386" s="2"/>
      <c r="AP386" s="2"/>
      <c r="AQ386" s="2"/>
      <c r="AR386" s="2"/>
      <c r="AS386" s="2"/>
      <c r="AT386" s="2"/>
    </row>
    <row r="387" ht="15.75" customHeight="1">
      <c r="K387" s="2"/>
      <c r="M387" s="2"/>
      <c r="AN387" s="2"/>
      <c r="AO387" s="2"/>
      <c r="AP387" s="2"/>
      <c r="AQ387" s="2"/>
      <c r="AR387" s="2"/>
      <c r="AS387" s="2"/>
      <c r="AT387" s="2"/>
    </row>
    <row r="388" ht="15.75" customHeight="1">
      <c r="K388" s="2"/>
      <c r="M388" s="2"/>
      <c r="AN388" s="2"/>
      <c r="AO388" s="2"/>
      <c r="AP388" s="2"/>
      <c r="AQ388" s="2"/>
      <c r="AR388" s="2"/>
      <c r="AS388" s="2"/>
      <c r="AT388" s="2"/>
    </row>
    <row r="389" ht="15.75" customHeight="1">
      <c r="K389" s="2"/>
      <c r="M389" s="2"/>
      <c r="AN389" s="2"/>
      <c r="AO389" s="2"/>
      <c r="AP389" s="2"/>
      <c r="AQ389" s="2"/>
      <c r="AR389" s="2"/>
      <c r="AS389" s="2"/>
      <c r="AT389" s="2"/>
    </row>
    <row r="390" ht="15.75" customHeight="1">
      <c r="K390" s="2"/>
      <c r="M390" s="2"/>
      <c r="AN390" s="2"/>
      <c r="AO390" s="2"/>
      <c r="AP390" s="2"/>
      <c r="AQ390" s="2"/>
      <c r="AR390" s="2"/>
      <c r="AS390" s="2"/>
      <c r="AT390" s="2"/>
    </row>
    <row r="391" ht="15.75" customHeight="1">
      <c r="K391" s="2"/>
      <c r="M391" s="2"/>
      <c r="AN391" s="2"/>
      <c r="AO391" s="2"/>
      <c r="AP391" s="2"/>
      <c r="AQ391" s="2"/>
      <c r="AR391" s="2"/>
      <c r="AS391" s="2"/>
      <c r="AT391" s="2"/>
    </row>
    <row r="392" ht="15.75" customHeight="1">
      <c r="K392" s="2"/>
      <c r="M392" s="2"/>
      <c r="AN392" s="2"/>
      <c r="AO392" s="2"/>
      <c r="AP392" s="2"/>
      <c r="AQ392" s="2"/>
      <c r="AR392" s="2"/>
      <c r="AS392" s="2"/>
      <c r="AT392" s="2"/>
    </row>
    <row r="393" ht="15.75" customHeight="1">
      <c r="K393" s="2"/>
      <c r="M393" s="2"/>
      <c r="AN393" s="2"/>
      <c r="AO393" s="2"/>
      <c r="AP393" s="2"/>
      <c r="AQ393" s="2"/>
      <c r="AR393" s="2"/>
      <c r="AS393" s="2"/>
      <c r="AT393" s="2"/>
    </row>
    <row r="394" ht="15.75" customHeight="1">
      <c r="K394" s="2"/>
      <c r="M394" s="2"/>
      <c r="AN394" s="2"/>
      <c r="AO394" s="2"/>
      <c r="AP394" s="2"/>
      <c r="AQ394" s="2"/>
      <c r="AR394" s="2"/>
      <c r="AS394" s="2"/>
      <c r="AT394" s="2"/>
    </row>
    <row r="395" ht="15.75" customHeight="1">
      <c r="K395" s="2"/>
      <c r="M395" s="2"/>
      <c r="AN395" s="2"/>
      <c r="AO395" s="2"/>
      <c r="AP395" s="2"/>
      <c r="AQ395" s="2"/>
      <c r="AR395" s="2"/>
      <c r="AS395" s="2"/>
      <c r="AT395" s="2"/>
    </row>
    <row r="396" ht="15.75" customHeight="1">
      <c r="K396" s="2"/>
      <c r="M396" s="2"/>
      <c r="AN396" s="2"/>
      <c r="AO396" s="2"/>
      <c r="AP396" s="2"/>
      <c r="AQ396" s="2"/>
      <c r="AR396" s="2"/>
      <c r="AS396" s="2"/>
      <c r="AT396" s="2"/>
    </row>
    <row r="397" ht="15.75" customHeight="1">
      <c r="K397" s="2"/>
      <c r="M397" s="2"/>
      <c r="AN397" s="2"/>
      <c r="AO397" s="2"/>
      <c r="AP397" s="2"/>
      <c r="AQ397" s="2"/>
      <c r="AR397" s="2"/>
      <c r="AS397" s="2"/>
      <c r="AT397" s="2"/>
    </row>
    <row r="398" ht="15.75" customHeight="1">
      <c r="K398" s="2"/>
      <c r="M398" s="2"/>
      <c r="AN398" s="2"/>
      <c r="AO398" s="2"/>
      <c r="AP398" s="2"/>
      <c r="AQ398" s="2"/>
      <c r="AR398" s="2"/>
      <c r="AS398" s="2"/>
      <c r="AT398" s="2"/>
    </row>
    <row r="399" ht="15.75" customHeight="1">
      <c r="K399" s="2"/>
      <c r="M399" s="2"/>
      <c r="AN399" s="2"/>
      <c r="AO399" s="2"/>
      <c r="AP399" s="2"/>
      <c r="AQ399" s="2"/>
      <c r="AR399" s="2"/>
      <c r="AS399" s="2"/>
      <c r="AT399" s="2"/>
    </row>
    <row r="400" ht="15.75" customHeight="1">
      <c r="K400" s="2"/>
      <c r="M400" s="2"/>
      <c r="AN400" s="2"/>
      <c r="AO400" s="2"/>
      <c r="AP400" s="2"/>
      <c r="AQ400" s="2"/>
      <c r="AR400" s="2"/>
      <c r="AS400" s="2"/>
      <c r="AT400" s="2"/>
    </row>
    <row r="401" ht="15.75" customHeight="1">
      <c r="K401" s="2"/>
      <c r="M401" s="2"/>
      <c r="AN401" s="2"/>
      <c r="AO401" s="2"/>
      <c r="AP401" s="2"/>
      <c r="AQ401" s="2"/>
      <c r="AR401" s="2"/>
      <c r="AS401" s="2"/>
      <c r="AT401" s="2"/>
    </row>
    <row r="402" ht="15.75" customHeight="1">
      <c r="K402" s="2"/>
      <c r="M402" s="2"/>
      <c r="AN402" s="2"/>
      <c r="AO402" s="2"/>
      <c r="AP402" s="2"/>
      <c r="AQ402" s="2"/>
      <c r="AR402" s="2"/>
      <c r="AS402" s="2"/>
      <c r="AT402" s="2"/>
    </row>
    <row r="403" ht="15.75" customHeight="1">
      <c r="K403" s="2"/>
      <c r="M403" s="2"/>
      <c r="AN403" s="2"/>
      <c r="AO403" s="2"/>
      <c r="AP403" s="2"/>
      <c r="AQ403" s="2"/>
      <c r="AR403" s="2"/>
      <c r="AS403" s="2"/>
      <c r="AT403" s="2"/>
    </row>
    <row r="404" ht="15.75" customHeight="1">
      <c r="K404" s="2"/>
      <c r="M404" s="2"/>
      <c r="AN404" s="2"/>
      <c r="AO404" s="2"/>
      <c r="AP404" s="2"/>
      <c r="AQ404" s="2"/>
      <c r="AR404" s="2"/>
      <c r="AS404" s="2"/>
      <c r="AT404" s="2"/>
    </row>
    <row r="405" ht="15.75" customHeight="1">
      <c r="K405" s="2"/>
      <c r="M405" s="2"/>
      <c r="AN405" s="2"/>
      <c r="AO405" s="2"/>
      <c r="AP405" s="2"/>
      <c r="AQ405" s="2"/>
      <c r="AR405" s="2"/>
      <c r="AS405" s="2"/>
      <c r="AT405" s="2"/>
    </row>
    <row r="406" ht="15.75" customHeight="1">
      <c r="K406" s="2"/>
      <c r="M406" s="2"/>
      <c r="AN406" s="2"/>
      <c r="AO406" s="2"/>
      <c r="AP406" s="2"/>
      <c r="AQ406" s="2"/>
      <c r="AR406" s="2"/>
      <c r="AS406" s="2"/>
      <c r="AT406" s="2"/>
    </row>
    <row r="407" ht="15.75" customHeight="1">
      <c r="K407" s="2"/>
      <c r="M407" s="2"/>
      <c r="AN407" s="2"/>
      <c r="AO407" s="2"/>
      <c r="AP407" s="2"/>
      <c r="AQ407" s="2"/>
      <c r="AR407" s="2"/>
      <c r="AS407" s="2"/>
      <c r="AT407" s="2"/>
    </row>
    <row r="408" ht="15.75" customHeight="1">
      <c r="K408" s="2"/>
      <c r="M408" s="2"/>
      <c r="AN408" s="2"/>
      <c r="AO408" s="2"/>
      <c r="AP408" s="2"/>
      <c r="AQ408" s="2"/>
      <c r="AR408" s="2"/>
      <c r="AS408" s="2"/>
      <c r="AT408" s="2"/>
    </row>
    <row r="409" ht="15.75" customHeight="1">
      <c r="K409" s="2"/>
      <c r="M409" s="2"/>
      <c r="AN409" s="2"/>
      <c r="AO409" s="2"/>
      <c r="AP409" s="2"/>
      <c r="AQ409" s="2"/>
      <c r="AR409" s="2"/>
      <c r="AS409" s="2"/>
      <c r="AT409" s="2"/>
    </row>
    <row r="410" ht="15.75" customHeight="1">
      <c r="K410" s="2"/>
      <c r="M410" s="2"/>
      <c r="AN410" s="2"/>
      <c r="AO410" s="2"/>
      <c r="AP410" s="2"/>
      <c r="AQ410" s="2"/>
      <c r="AR410" s="2"/>
      <c r="AS410" s="2"/>
      <c r="AT410" s="2"/>
    </row>
    <row r="411" ht="15.75" customHeight="1">
      <c r="K411" s="2"/>
      <c r="M411" s="2"/>
      <c r="AN411" s="2"/>
      <c r="AO411" s="2"/>
      <c r="AP411" s="2"/>
      <c r="AQ411" s="2"/>
      <c r="AR411" s="2"/>
      <c r="AS411" s="2"/>
      <c r="AT411" s="2"/>
    </row>
    <row r="412" ht="15.75" customHeight="1">
      <c r="K412" s="2"/>
      <c r="M412" s="2"/>
      <c r="AN412" s="2"/>
      <c r="AO412" s="2"/>
      <c r="AP412" s="2"/>
      <c r="AQ412" s="2"/>
      <c r="AR412" s="2"/>
      <c r="AS412" s="2"/>
      <c r="AT412" s="2"/>
    </row>
    <row r="413" ht="15.75" customHeight="1">
      <c r="K413" s="2"/>
      <c r="M413" s="2"/>
      <c r="AN413" s="2"/>
      <c r="AO413" s="2"/>
      <c r="AP413" s="2"/>
      <c r="AQ413" s="2"/>
      <c r="AR413" s="2"/>
      <c r="AS413" s="2"/>
      <c r="AT413" s="2"/>
    </row>
    <row r="414" ht="15.75" customHeight="1">
      <c r="K414" s="2"/>
      <c r="M414" s="2"/>
      <c r="AN414" s="2"/>
      <c r="AO414" s="2"/>
      <c r="AP414" s="2"/>
      <c r="AQ414" s="2"/>
      <c r="AR414" s="2"/>
      <c r="AS414" s="2"/>
      <c r="AT414" s="2"/>
    </row>
    <row r="415" ht="15.75" customHeight="1">
      <c r="K415" s="2"/>
      <c r="M415" s="2"/>
      <c r="AN415" s="2"/>
      <c r="AO415" s="2"/>
      <c r="AP415" s="2"/>
      <c r="AQ415" s="2"/>
      <c r="AR415" s="2"/>
      <c r="AS415" s="2"/>
      <c r="AT415" s="2"/>
    </row>
    <row r="416" ht="15.75" customHeight="1">
      <c r="K416" s="2"/>
      <c r="M416" s="2"/>
      <c r="AN416" s="2"/>
      <c r="AO416" s="2"/>
      <c r="AP416" s="2"/>
      <c r="AQ416" s="2"/>
      <c r="AR416" s="2"/>
      <c r="AS416" s="2"/>
      <c r="AT416" s="2"/>
    </row>
    <row r="417" ht="15.75" customHeight="1">
      <c r="K417" s="2"/>
      <c r="M417" s="2"/>
      <c r="AN417" s="2"/>
      <c r="AO417" s="2"/>
      <c r="AP417" s="2"/>
      <c r="AQ417" s="2"/>
      <c r="AR417" s="2"/>
      <c r="AS417" s="2"/>
      <c r="AT417" s="2"/>
    </row>
    <row r="418" ht="15.75" customHeight="1">
      <c r="K418" s="2"/>
      <c r="M418" s="2"/>
      <c r="AN418" s="2"/>
      <c r="AO418" s="2"/>
      <c r="AP418" s="2"/>
      <c r="AQ418" s="2"/>
      <c r="AR418" s="2"/>
      <c r="AS418" s="2"/>
      <c r="AT418" s="2"/>
    </row>
    <row r="419" ht="15.75" customHeight="1">
      <c r="K419" s="2"/>
      <c r="M419" s="2"/>
      <c r="AN419" s="2"/>
      <c r="AO419" s="2"/>
      <c r="AP419" s="2"/>
      <c r="AQ419" s="2"/>
      <c r="AR419" s="2"/>
      <c r="AS419" s="2"/>
      <c r="AT419" s="2"/>
    </row>
    <row r="420" ht="15.75" customHeight="1">
      <c r="K420" s="2"/>
      <c r="M420" s="2"/>
      <c r="AN420" s="2"/>
      <c r="AO420" s="2"/>
      <c r="AP420" s="2"/>
      <c r="AQ420" s="2"/>
      <c r="AR420" s="2"/>
      <c r="AS420" s="2"/>
      <c r="AT420" s="2"/>
    </row>
    <row r="421" ht="15.75" customHeight="1">
      <c r="K421" s="2"/>
      <c r="M421" s="2"/>
      <c r="AN421" s="2"/>
      <c r="AO421" s="2"/>
      <c r="AP421" s="2"/>
      <c r="AQ421" s="2"/>
      <c r="AR421" s="2"/>
      <c r="AS421" s="2"/>
      <c r="AT421" s="2"/>
    </row>
    <row r="422" ht="15.75" customHeight="1">
      <c r="K422" s="2"/>
      <c r="M422" s="2"/>
      <c r="AN422" s="2"/>
      <c r="AO422" s="2"/>
      <c r="AP422" s="2"/>
      <c r="AQ422" s="2"/>
      <c r="AR422" s="2"/>
      <c r="AS422" s="2"/>
      <c r="AT422" s="2"/>
    </row>
    <row r="423" ht="15.75" customHeight="1">
      <c r="K423" s="2"/>
      <c r="M423" s="2"/>
      <c r="AN423" s="2"/>
      <c r="AO423" s="2"/>
      <c r="AP423" s="2"/>
      <c r="AQ423" s="2"/>
      <c r="AR423" s="2"/>
      <c r="AS423" s="2"/>
      <c r="AT423" s="2"/>
    </row>
    <row r="424" ht="15.75" customHeight="1">
      <c r="K424" s="2"/>
      <c r="M424" s="2"/>
      <c r="AN424" s="2"/>
      <c r="AO424" s="2"/>
      <c r="AP424" s="2"/>
      <c r="AQ424" s="2"/>
      <c r="AR424" s="2"/>
      <c r="AS424" s="2"/>
      <c r="AT424" s="2"/>
    </row>
    <row r="425" ht="15.75" customHeight="1">
      <c r="K425" s="2"/>
      <c r="M425" s="2"/>
      <c r="AN425" s="2"/>
      <c r="AO425" s="2"/>
      <c r="AP425" s="2"/>
      <c r="AQ425" s="2"/>
      <c r="AR425" s="2"/>
      <c r="AS425" s="2"/>
      <c r="AT425" s="2"/>
    </row>
    <row r="426" ht="15.75" customHeight="1">
      <c r="K426" s="2"/>
      <c r="M426" s="2"/>
      <c r="AN426" s="2"/>
      <c r="AO426" s="2"/>
      <c r="AP426" s="2"/>
      <c r="AQ426" s="2"/>
      <c r="AR426" s="2"/>
      <c r="AS426" s="2"/>
      <c r="AT426" s="2"/>
    </row>
    <row r="427" ht="15.75" customHeight="1">
      <c r="K427" s="2"/>
      <c r="M427" s="2"/>
      <c r="AN427" s="2"/>
      <c r="AO427" s="2"/>
      <c r="AP427" s="2"/>
      <c r="AQ427" s="2"/>
      <c r="AR427" s="2"/>
      <c r="AS427" s="2"/>
      <c r="AT427" s="2"/>
    </row>
    <row r="428" ht="15.75" customHeight="1">
      <c r="K428" s="2"/>
      <c r="M428" s="2"/>
      <c r="AN428" s="2"/>
      <c r="AO428" s="2"/>
      <c r="AP428" s="2"/>
      <c r="AQ428" s="2"/>
      <c r="AR428" s="2"/>
      <c r="AS428" s="2"/>
      <c r="AT428" s="2"/>
    </row>
    <row r="429" ht="15.75" customHeight="1">
      <c r="K429" s="2"/>
      <c r="M429" s="2"/>
      <c r="AN429" s="2"/>
      <c r="AO429" s="2"/>
      <c r="AP429" s="2"/>
      <c r="AQ429" s="2"/>
      <c r="AR429" s="2"/>
      <c r="AS429" s="2"/>
      <c r="AT429" s="2"/>
    </row>
    <row r="430" ht="15.75" customHeight="1">
      <c r="K430" s="2"/>
      <c r="M430" s="2"/>
      <c r="AN430" s="2"/>
      <c r="AO430" s="2"/>
      <c r="AP430" s="2"/>
      <c r="AQ430" s="2"/>
      <c r="AR430" s="2"/>
      <c r="AS430" s="2"/>
      <c r="AT430" s="2"/>
    </row>
    <row r="431" ht="15.75" customHeight="1">
      <c r="K431" s="2"/>
      <c r="M431" s="2"/>
      <c r="AN431" s="2"/>
      <c r="AO431" s="2"/>
      <c r="AP431" s="2"/>
      <c r="AQ431" s="2"/>
      <c r="AR431" s="2"/>
      <c r="AS431" s="2"/>
      <c r="AT431" s="2"/>
    </row>
    <row r="432" ht="15.75" customHeight="1">
      <c r="K432" s="2"/>
      <c r="M432" s="2"/>
      <c r="AN432" s="2"/>
      <c r="AO432" s="2"/>
      <c r="AP432" s="2"/>
      <c r="AQ432" s="2"/>
      <c r="AR432" s="2"/>
      <c r="AS432" s="2"/>
      <c r="AT432" s="2"/>
    </row>
    <row r="433" ht="15.75" customHeight="1">
      <c r="K433" s="2"/>
      <c r="M433" s="2"/>
      <c r="AN433" s="2"/>
      <c r="AO433" s="2"/>
      <c r="AP433" s="2"/>
      <c r="AQ433" s="2"/>
      <c r="AR433" s="2"/>
      <c r="AS433" s="2"/>
      <c r="AT433" s="2"/>
    </row>
    <row r="434" ht="15.75" customHeight="1">
      <c r="K434" s="2"/>
      <c r="M434" s="2"/>
      <c r="AN434" s="2"/>
      <c r="AO434" s="2"/>
      <c r="AP434" s="2"/>
      <c r="AQ434" s="2"/>
      <c r="AR434" s="2"/>
      <c r="AS434" s="2"/>
      <c r="AT434" s="2"/>
    </row>
    <row r="435" ht="15.75" customHeight="1">
      <c r="K435" s="2"/>
      <c r="M435" s="2"/>
      <c r="AN435" s="2"/>
      <c r="AO435" s="2"/>
      <c r="AP435" s="2"/>
      <c r="AQ435" s="2"/>
      <c r="AR435" s="2"/>
      <c r="AS435" s="2"/>
      <c r="AT435" s="2"/>
    </row>
    <row r="436" ht="15.75" customHeight="1">
      <c r="K436" s="2"/>
      <c r="M436" s="2"/>
      <c r="AN436" s="2"/>
      <c r="AO436" s="2"/>
      <c r="AP436" s="2"/>
      <c r="AQ436" s="2"/>
      <c r="AR436" s="2"/>
      <c r="AS436" s="2"/>
      <c r="AT436" s="2"/>
    </row>
    <row r="437" ht="15.75" customHeight="1">
      <c r="K437" s="2"/>
      <c r="M437" s="2"/>
      <c r="AN437" s="2"/>
      <c r="AO437" s="2"/>
      <c r="AP437" s="2"/>
      <c r="AQ437" s="2"/>
      <c r="AR437" s="2"/>
      <c r="AS437" s="2"/>
      <c r="AT437" s="2"/>
    </row>
    <row r="438" ht="15.75" customHeight="1">
      <c r="K438" s="2"/>
      <c r="M438" s="2"/>
      <c r="AN438" s="2"/>
      <c r="AO438" s="2"/>
      <c r="AP438" s="2"/>
      <c r="AQ438" s="2"/>
      <c r="AR438" s="2"/>
      <c r="AS438" s="2"/>
      <c r="AT438" s="2"/>
    </row>
    <row r="439" ht="15.75" customHeight="1">
      <c r="K439" s="2"/>
      <c r="M439" s="2"/>
      <c r="AN439" s="2"/>
      <c r="AO439" s="2"/>
      <c r="AP439" s="2"/>
      <c r="AQ439" s="2"/>
      <c r="AR439" s="2"/>
      <c r="AS439" s="2"/>
      <c r="AT439" s="2"/>
    </row>
    <row r="440" ht="15.75" customHeight="1">
      <c r="K440" s="2"/>
      <c r="M440" s="2"/>
      <c r="AN440" s="2"/>
      <c r="AO440" s="2"/>
      <c r="AP440" s="2"/>
      <c r="AQ440" s="2"/>
      <c r="AR440" s="2"/>
      <c r="AS440" s="2"/>
      <c r="AT440" s="2"/>
    </row>
    <row r="441" ht="15.75" customHeight="1">
      <c r="K441" s="2"/>
      <c r="M441" s="2"/>
      <c r="AN441" s="2"/>
      <c r="AO441" s="2"/>
      <c r="AP441" s="2"/>
      <c r="AQ441" s="2"/>
      <c r="AR441" s="2"/>
      <c r="AS441" s="2"/>
      <c r="AT441" s="2"/>
    </row>
    <row r="442" ht="15.75" customHeight="1">
      <c r="K442" s="2"/>
      <c r="M442" s="2"/>
      <c r="AN442" s="2"/>
      <c r="AO442" s="2"/>
      <c r="AP442" s="2"/>
      <c r="AQ442" s="2"/>
      <c r="AR442" s="2"/>
      <c r="AS442" s="2"/>
      <c r="AT442" s="2"/>
    </row>
    <row r="443" ht="15.75" customHeight="1">
      <c r="K443" s="2"/>
      <c r="M443" s="2"/>
      <c r="AN443" s="2"/>
      <c r="AO443" s="2"/>
      <c r="AP443" s="2"/>
      <c r="AQ443" s="2"/>
      <c r="AR443" s="2"/>
      <c r="AS443" s="2"/>
      <c r="AT443" s="2"/>
    </row>
    <row r="444" ht="15.75" customHeight="1">
      <c r="K444" s="2"/>
      <c r="M444" s="2"/>
      <c r="AN444" s="2"/>
      <c r="AO444" s="2"/>
      <c r="AP444" s="2"/>
      <c r="AQ444" s="2"/>
      <c r="AR444" s="2"/>
      <c r="AS444" s="2"/>
      <c r="AT444" s="2"/>
    </row>
    <row r="445" ht="15.75" customHeight="1">
      <c r="K445" s="2"/>
      <c r="M445" s="2"/>
      <c r="AN445" s="2"/>
      <c r="AO445" s="2"/>
      <c r="AP445" s="2"/>
      <c r="AQ445" s="2"/>
      <c r="AR445" s="2"/>
      <c r="AS445" s="2"/>
      <c r="AT445" s="2"/>
    </row>
    <row r="446" ht="15.75" customHeight="1">
      <c r="K446" s="2"/>
      <c r="M446" s="2"/>
      <c r="AN446" s="2"/>
      <c r="AO446" s="2"/>
      <c r="AP446" s="2"/>
      <c r="AQ446" s="2"/>
      <c r="AR446" s="2"/>
      <c r="AS446" s="2"/>
      <c r="AT446" s="2"/>
    </row>
    <row r="447" ht="15.75" customHeight="1">
      <c r="K447" s="2"/>
      <c r="M447" s="2"/>
      <c r="AN447" s="2"/>
      <c r="AO447" s="2"/>
      <c r="AP447" s="2"/>
      <c r="AQ447" s="2"/>
      <c r="AR447" s="2"/>
      <c r="AS447" s="2"/>
      <c r="AT447" s="2"/>
    </row>
    <row r="448" ht="15.75" customHeight="1">
      <c r="K448" s="2"/>
      <c r="M448" s="2"/>
      <c r="AN448" s="2"/>
      <c r="AO448" s="2"/>
      <c r="AP448" s="2"/>
      <c r="AQ448" s="2"/>
      <c r="AR448" s="2"/>
      <c r="AS448" s="2"/>
      <c r="AT448" s="2"/>
    </row>
    <row r="449" ht="15.75" customHeight="1">
      <c r="K449" s="2"/>
      <c r="M449" s="2"/>
      <c r="AN449" s="2"/>
      <c r="AO449" s="2"/>
      <c r="AP449" s="2"/>
      <c r="AQ449" s="2"/>
      <c r="AR449" s="2"/>
      <c r="AS449" s="2"/>
      <c r="AT449" s="2"/>
    </row>
    <row r="450" ht="15.75" customHeight="1">
      <c r="K450" s="2"/>
      <c r="M450" s="2"/>
      <c r="AN450" s="2"/>
      <c r="AO450" s="2"/>
      <c r="AP450" s="2"/>
      <c r="AQ450" s="2"/>
      <c r="AR450" s="2"/>
      <c r="AS450" s="2"/>
      <c r="AT450" s="2"/>
    </row>
    <row r="451" ht="15.75" customHeight="1">
      <c r="K451" s="2"/>
      <c r="M451" s="2"/>
      <c r="AN451" s="2"/>
      <c r="AO451" s="2"/>
      <c r="AP451" s="2"/>
      <c r="AQ451" s="2"/>
      <c r="AR451" s="2"/>
      <c r="AS451" s="2"/>
      <c r="AT451" s="2"/>
    </row>
    <row r="452" ht="15.75" customHeight="1">
      <c r="K452" s="2"/>
      <c r="M452" s="2"/>
      <c r="AN452" s="2"/>
      <c r="AO452" s="2"/>
      <c r="AP452" s="2"/>
      <c r="AQ452" s="2"/>
      <c r="AR452" s="2"/>
      <c r="AS452" s="2"/>
      <c r="AT452" s="2"/>
    </row>
    <row r="453" ht="15.75" customHeight="1">
      <c r="K453" s="2"/>
      <c r="M453" s="2"/>
      <c r="AN453" s="2"/>
      <c r="AO453" s="2"/>
      <c r="AP453" s="2"/>
      <c r="AQ453" s="2"/>
      <c r="AR453" s="2"/>
      <c r="AS453" s="2"/>
      <c r="AT453" s="2"/>
    </row>
    <row r="454" ht="15.75" customHeight="1">
      <c r="K454" s="2"/>
      <c r="M454" s="2"/>
      <c r="AN454" s="2"/>
      <c r="AO454" s="2"/>
      <c r="AP454" s="2"/>
      <c r="AQ454" s="2"/>
      <c r="AR454" s="2"/>
      <c r="AS454" s="2"/>
      <c r="AT454" s="2"/>
    </row>
    <row r="455" ht="15.75" customHeight="1">
      <c r="K455" s="2"/>
      <c r="M455" s="2"/>
      <c r="AN455" s="2"/>
      <c r="AO455" s="2"/>
      <c r="AP455" s="2"/>
      <c r="AQ455" s="2"/>
      <c r="AR455" s="2"/>
      <c r="AS455" s="2"/>
      <c r="AT455" s="2"/>
    </row>
    <row r="456" ht="15.75" customHeight="1">
      <c r="K456" s="2"/>
      <c r="M456" s="2"/>
      <c r="AN456" s="2"/>
      <c r="AO456" s="2"/>
      <c r="AP456" s="2"/>
      <c r="AQ456" s="2"/>
      <c r="AR456" s="2"/>
      <c r="AS456" s="2"/>
      <c r="AT456" s="2"/>
    </row>
    <row r="457" ht="15.75" customHeight="1">
      <c r="K457" s="2"/>
      <c r="M457" s="2"/>
      <c r="AN457" s="2"/>
      <c r="AO457" s="2"/>
      <c r="AP457" s="2"/>
      <c r="AQ457" s="2"/>
      <c r="AR457" s="2"/>
      <c r="AS457" s="2"/>
      <c r="AT457" s="2"/>
    </row>
    <row r="458" ht="15.75" customHeight="1">
      <c r="K458" s="2"/>
      <c r="M458" s="2"/>
      <c r="AN458" s="2"/>
      <c r="AO458" s="2"/>
      <c r="AP458" s="2"/>
      <c r="AQ458" s="2"/>
      <c r="AR458" s="2"/>
      <c r="AS458" s="2"/>
      <c r="AT458" s="2"/>
    </row>
    <row r="459" ht="15.75" customHeight="1">
      <c r="K459" s="2"/>
      <c r="M459" s="2"/>
      <c r="AN459" s="2"/>
      <c r="AO459" s="2"/>
      <c r="AP459" s="2"/>
      <c r="AQ459" s="2"/>
      <c r="AR459" s="2"/>
      <c r="AS459" s="2"/>
      <c r="AT459" s="2"/>
    </row>
    <row r="460" ht="15.75" customHeight="1">
      <c r="K460" s="2"/>
      <c r="M460" s="2"/>
      <c r="AN460" s="2"/>
      <c r="AO460" s="2"/>
      <c r="AP460" s="2"/>
      <c r="AQ460" s="2"/>
      <c r="AR460" s="2"/>
      <c r="AS460" s="2"/>
      <c r="AT460" s="2"/>
    </row>
    <row r="461" ht="15.75" customHeight="1">
      <c r="K461" s="2"/>
      <c r="M461" s="2"/>
      <c r="AN461" s="2"/>
      <c r="AO461" s="2"/>
      <c r="AP461" s="2"/>
      <c r="AQ461" s="2"/>
      <c r="AR461" s="2"/>
      <c r="AS461" s="2"/>
      <c r="AT461" s="2"/>
    </row>
    <row r="462" ht="15.75" customHeight="1">
      <c r="K462" s="2"/>
      <c r="M462" s="2"/>
      <c r="AN462" s="2"/>
      <c r="AO462" s="2"/>
      <c r="AP462" s="2"/>
      <c r="AQ462" s="2"/>
      <c r="AR462" s="2"/>
      <c r="AS462" s="2"/>
      <c r="AT462" s="2"/>
    </row>
    <row r="463" ht="15.75" customHeight="1">
      <c r="K463" s="2"/>
      <c r="M463" s="2"/>
      <c r="AN463" s="2"/>
      <c r="AO463" s="2"/>
      <c r="AP463" s="2"/>
      <c r="AQ463" s="2"/>
      <c r="AR463" s="2"/>
      <c r="AS463" s="2"/>
      <c r="AT463" s="2"/>
    </row>
    <row r="464" ht="15.75" customHeight="1">
      <c r="K464" s="2"/>
      <c r="M464" s="2"/>
      <c r="AN464" s="2"/>
      <c r="AO464" s="2"/>
      <c r="AP464" s="2"/>
      <c r="AQ464" s="2"/>
      <c r="AR464" s="2"/>
      <c r="AS464" s="2"/>
      <c r="AT464" s="2"/>
    </row>
    <row r="465" ht="15.75" customHeight="1">
      <c r="K465" s="2"/>
      <c r="M465" s="2"/>
      <c r="AN465" s="2"/>
      <c r="AO465" s="2"/>
      <c r="AP465" s="2"/>
      <c r="AQ465" s="2"/>
      <c r="AR465" s="2"/>
      <c r="AS465" s="2"/>
      <c r="AT465" s="2"/>
    </row>
    <row r="466" ht="15.75" customHeight="1">
      <c r="K466" s="2"/>
      <c r="M466" s="2"/>
      <c r="AN466" s="2"/>
      <c r="AO466" s="2"/>
      <c r="AP466" s="2"/>
      <c r="AQ466" s="2"/>
      <c r="AR466" s="2"/>
      <c r="AS466" s="2"/>
      <c r="AT466" s="2"/>
    </row>
    <row r="467" ht="15.75" customHeight="1">
      <c r="K467" s="2"/>
      <c r="M467" s="2"/>
      <c r="AN467" s="2"/>
      <c r="AO467" s="2"/>
      <c r="AP467" s="2"/>
      <c r="AQ467" s="2"/>
      <c r="AR467" s="2"/>
      <c r="AS467" s="2"/>
      <c r="AT467" s="2"/>
    </row>
    <row r="468" ht="15.75" customHeight="1">
      <c r="K468" s="2"/>
      <c r="M468" s="2"/>
      <c r="AN468" s="2"/>
      <c r="AO468" s="2"/>
      <c r="AP468" s="2"/>
      <c r="AQ468" s="2"/>
      <c r="AR468" s="2"/>
      <c r="AS468" s="2"/>
      <c r="AT468" s="2"/>
    </row>
    <row r="469" ht="15.75" customHeight="1">
      <c r="K469" s="2"/>
      <c r="M469" s="2"/>
      <c r="AN469" s="2"/>
      <c r="AO469" s="2"/>
      <c r="AP469" s="2"/>
      <c r="AQ469" s="2"/>
      <c r="AR469" s="2"/>
      <c r="AS469" s="2"/>
      <c r="AT469" s="2"/>
    </row>
    <row r="470" ht="15.75" customHeight="1">
      <c r="K470" s="2"/>
      <c r="M470" s="2"/>
      <c r="AN470" s="2"/>
      <c r="AO470" s="2"/>
      <c r="AP470" s="2"/>
      <c r="AQ470" s="2"/>
      <c r="AR470" s="2"/>
      <c r="AS470" s="2"/>
      <c r="AT470" s="2"/>
    </row>
    <row r="471" ht="15.75" customHeight="1">
      <c r="K471" s="2"/>
      <c r="M471" s="2"/>
      <c r="AN471" s="2"/>
      <c r="AO471" s="2"/>
      <c r="AP471" s="2"/>
      <c r="AQ471" s="2"/>
      <c r="AR471" s="2"/>
      <c r="AS471" s="2"/>
      <c r="AT471" s="2"/>
    </row>
    <row r="472" ht="15.75" customHeight="1">
      <c r="K472" s="2"/>
      <c r="M472" s="2"/>
      <c r="AN472" s="2"/>
      <c r="AO472" s="2"/>
      <c r="AP472" s="2"/>
      <c r="AQ472" s="2"/>
      <c r="AR472" s="2"/>
      <c r="AS472" s="2"/>
      <c r="AT472" s="2"/>
    </row>
    <row r="473" ht="15.75" customHeight="1">
      <c r="K473" s="2"/>
      <c r="M473" s="2"/>
      <c r="AN473" s="2"/>
      <c r="AO473" s="2"/>
      <c r="AP473" s="2"/>
      <c r="AQ473" s="2"/>
      <c r="AR473" s="2"/>
      <c r="AS473" s="2"/>
      <c r="AT473" s="2"/>
    </row>
    <row r="474" ht="15.75" customHeight="1">
      <c r="K474" s="2"/>
      <c r="M474" s="2"/>
      <c r="AN474" s="2"/>
      <c r="AO474" s="2"/>
      <c r="AP474" s="2"/>
      <c r="AQ474" s="2"/>
      <c r="AR474" s="2"/>
      <c r="AS474" s="2"/>
      <c r="AT474" s="2"/>
    </row>
    <row r="475" ht="15.75" customHeight="1">
      <c r="K475" s="2"/>
      <c r="M475" s="2"/>
      <c r="AN475" s="2"/>
      <c r="AO475" s="2"/>
      <c r="AP475" s="2"/>
      <c r="AQ475" s="2"/>
      <c r="AR475" s="2"/>
      <c r="AS475" s="2"/>
      <c r="AT475" s="2"/>
    </row>
    <row r="476" ht="15.75" customHeight="1">
      <c r="K476" s="2"/>
      <c r="M476" s="2"/>
      <c r="AN476" s="2"/>
      <c r="AO476" s="2"/>
      <c r="AP476" s="2"/>
      <c r="AQ476" s="2"/>
      <c r="AR476" s="2"/>
      <c r="AS476" s="2"/>
      <c r="AT476" s="2"/>
    </row>
    <row r="477" ht="15.75" customHeight="1">
      <c r="K477" s="2"/>
      <c r="M477" s="2"/>
      <c r="AN477" s="2"/>
      <c r="AO477" s="2"/>
      <c r="AP477" s="2"/>
      <c r="AQ477" s="2"/>
      <c r="AR477" s="2"/>
      <c r="AS477" s="2"/>
      <c r="AT477" s="2"/>
    </row>
    <row r="478" ht="15.75" customHeight="1">
      <c r="K478" s="2"/>
      <c r="M478" s="2"/>
      <c r="AN478" s="2"/>
      <c r="AO478" s="2"/>
      <c r="AP478" s="2"/>
      <c r="AQ478" s="2"/>
      <c r="AR478" s="2"/>
      <c r="AS478" s="2"/>
      <c r="AT478" s="2"/>
    </row>
    <row r="479" ht="15.75" customHeight="1">
      <c r="K479" s="2"/>
      <c r="M479" s="2"/>
      <c r="AN479" s="2"/>
      <c r="AO479" s="2"/>
      <c r="AP479" s="2"/>
      <c r="AQ479" s="2"/>
      <c r="AR479" s="2"/>
      <c r="AS479" s="2"/>
      <c r="AT479" s="2"/>
    </row>
    <row r="480" ht="15.75" customHeight="1">
      <c r="K480" s="2"/>
      <c r="M480" s="2"/>
      <c r="AN480" s="2"/>
      <c r="AO480" s="2"/>
      <c r="AP480" s="2"/>
      <c r="AQ480" s="2"/>
      <c r="AR480" s="2"/>
      <c r="AS480" s="2"/>
      <c r="AT480" s="2"/>
    </row>
    <row r="481" ht="15.75" customHeight="1">
      <c r="K481" s="2"/>
      <c r="M481" s="2"/>
      <c r="AN481" s="2"/>
      <c r="AO481" s="2"/>
      <c r="AP481" s="2"/>
      <c r="AQ481" s="2"/>
      <c r="AR481" s="2"/>
      <c r="AS481" s="2"/>
      <c r="AT481" s="2"/>
    </row>
    <row r="482" ht="15.75" customHeight="1">
      <c r="K482" s="2"/>
      <c r="M482" s="2"/>
      <c r="AN482" s="2"/>
      <c r="AO482" s="2"/>
      <c r="AP482" s="2"/>
      <c r="AQ482" s="2"/>
      <c r="AR482" s="2"/>
      <c r="AS482" s="2"/>
      <c r="AT482" s="2"/>
    </row>
    <row r="483" ht="15.75" customHeight="1">
      <c r="K483" s="2"/>
      <c r="M483" s="2"/>
      <c r="AN483" s="2"/>
      <c r="AO483" s="2"/>
      <c r="AP483" s="2"/>
      <c r="AQ483" s="2"/>
      <c r="AR483" s="2"/>
      <c r="AS483" s="2"/>
      <c r="AT483" s="2"/>
    </row>
    <row r="484" ht="15.75" customHeight="1">
      <c r="K484" s="2"/>
      <c r="M484" s="2"/>
      <c r="AN484" s="2"/>
      <c r="AO484" s="2"/>
      <c r="AP484" s="2"/>
      <c r="AQ484" s="2"/>
      <c r="AR484" s="2"/>
      <c r="AS484" s="2"/>
      <c r="AT484" s="2"/>
    </row>
    <row r="485" ht="15.75" customHeight="1">
      <c r="K485" s="2"/>
      <c r="M485" s="2"/>
      <c r="AN485" s="2"/>
      <c r="AO485" s="2"/>
      <c r="AP485" s="2"/>
      <c r="AQ485" s="2"/>
      <c r="AR485" s="2"/>
      <c r="AS485" s="2"/>
      <c r="AT485" s="2"/>
    </row>
    <row r="486" ht="15.75" customHeight="1">
      <c r="K486" s="2"/>
      <c r="M486" s="2"/>
      <c r="AN486" s="2"/>
      <c r="AO486" s="2"/>
      <c r="AP486" s="2"/>
      <c r="AQ486" s="2"/>
      <c r="AR486" s="2"/>
      <c r="AS486" s="2"/>
      <c r="AT486" s="2"/>
    </row>
    <row r="487" ht="15.75" customHeight="1">
      <c r="K487" s="2"/>
      <c r="M487" s="2"/>
      <c r="AN487" s="2"/>
      <c r="AO487" s="2"/>
      <c r="AP487" s="2"/>
      <c r="AQ487" s="2"/>
      <c r="AR487" s="2"/>
      <c r="AS487" s="2"/>
      <c r="AT487" s="2"/>
    </row>
    <row r="488" ht="15.75" customHeight="1">
      <c r="K488" s="2"/>
      <c r="M488" s="2"/>
      <c r="AN488" s="2"/>
      <c r="AO488" s="2"/>
      <c r="AP488" s="2"/>
      <c r="AQ488" s="2"/>
      <c r="AR488" s="2"/>
      <c r="AS488" s="2"/>
      <c r="AT488" s="2"/>
    </row>
    <row r="489" ht="15.75" customHeight="1">
      <c r="K489" s="2"/>
      <c r="M489" s="2"/>
      <c r="AN489" s="2"/>
      <c r="AO489" s="2"/>
      <c r="AP489" s="2"/>
      <c r="AQ489" s="2"/>
      <c r="AR489" s="2"/>
      <c r="AS489" s="2"/>
      <c r="AT489" s="2"/>
    </row>
    <row r="490" ht="15.75" customHeight="1">
      <c r="K490" s="2"/>
      <c r="M490" s="2"/>
      <c r="AN490" s="2"/>
      <c r="AO490" s="2"/>
      <c r="AP490" s="2"/>
      <c r="AQ490" s="2"/>
      <c r="AR490" s="2"/>
      <c r="AS490" s="2"/>
      <c r="AT490" s="2"/>
    </row>
    <row r="491" ht="15.75" customHeight="1">
      <c r="K491" s="2"/>
      <c r="M491" s="2"/>
      <c r="AN491" s="2"/>
      <c r="AO491" s="2"/>
      <c r="AP491" s="2"/>
      <c r="AQ491" s="2"/>
      <c r="AR491" s="2"/>
      <c r="AS491" s="2"/>
      <c r="AT491" s="2"/>
    </row>
    <row r="492" ht="15.75" customHeight="1">
      <c r="K492" s="2"/>
      <c r="M492" s="2"/>
      <c r="AN492" s="2"/>
      <c r="AO492" s="2"/>
      <c r="AP492" s="2"/>
      <c r="AQ492" s="2"/>
      <c r="AR492" s="2"/>
      <c r="AS492" s="2"/>
      <c r="AT492" s="2"/>
    </row>
    <row r="493" ht="15.75" customHeight="1">
      <c r="K493" s="2"/>
      <c r="M493" s="2"/>
      <c r="AN493" s="2"/>
      <c r="AO493" s="2"/>
      <c r="AP493" s="2"/>
      <c r="AQ493" s="2"/>
      <c r="AR493" s="2"/>
      <c r="AS493" s="2"/>
      <c r="AT493" s="2"/>
    </row>
    <row r="494" ht="15.75" customHeight="1">
      <c r="K494" s="2"/>
      <c r="M494" s="2"/>
      <c r="AN494" s="2"/>
      <c r="AO494" s="2"/>
      <c r="AP494" s="2"/>
      <c r="AQ494" s="2"/>
      <c r="AR494" s="2"/>
      <c r="AS494" s="2"/>
      <c r="AT494" s="2"/>
    </row>
    <row r="495" ht="15.75" customHeight="1">
      <c r="K495" s="2"/>
      <c r="M495" s="2"/>
      <c r="AN495" s="2"/>
      <c r="AO495" s="2"/>
      <c r="AP495" s="2"/>
      <c r="AQ495" s="2"/>
      <c r="AR495" s="2"/>
      <c r="AS495" s="2"/>
      <c r="AT495" s="2"/>
    </row>
    <row r="496" ht="15.75" customHeight="1">
      <c r="K496" s="2"/>
      <c r="M496" s="2"/>
      <c r="AN496" s="2"/>
      <c r="AO496" s="2"/>
      <c r="AP496" s="2"/>
      <c r="AQ496" s="2"/>
      <c r="AR496" s="2"/>
      <c r="AS496" s="2"/>
      <c r="AT496" s="2"/>
    </row>
    <row r="497" ht="15.75" customHeight="1">
      <c r="K497" s="2"/>
      <c r="M497" s="2"/>
      <c r="AN497" s="2"/>
      <c r="AO497" s="2"/>
      <c r="AP497" s="2"/>
      <c r="AQ497" s="2"/>
      <c r="AR497" s="2"/>
      <c r="AS497" s="2"/>
      <c r="AT497" s="2"/>
    </row>
    <row r="498" ht="15.75" customHeight="1">
      <c r="K498" s="2"/>
      <c r="M498" s="2"/>
      <c r="AN498" s="2"/>
      <c r="AO498" s="2"/>
      <c r="AP498" s="2"/>
      <c r="AQ498" s="2"/>
      <c r="AR498" s="2"/>
      <c r="AS498" s="2"/>
      <c r="AT498" s="2"/>
    </row>
    <row r="499" ht="15.75" customHeight="1">
      <c r="K499" s="2"/>
      <c r="M499" s="2"/>
      <c r="AN499" s="2"/>
      <c r="AO499" s="2"/>
      <c r="AP499" s="2"/>
      <c r="AQ499" s="2"/>
      <c r="AR499" s="2"/>
      <c r="AS499" s="2"/>
      <c r="AT499" s="2"/>
    </row>
    <row r="500" ht="15.75" customHeight="1">
      <c r="K500" s="2"/>
      <c r="M500" s="2"/>
      <c r="AN500" s="2"/>
      <c r="AO500" s="2"/>
      <c r="AP500" s="2"/>
      <c r="AQ500" s="2"/>
      <c r="AR500" s="2"/>
      <c r="AS500" s="2"/>
      <c r="AT500" s="2"/>
    </row>
    <row r="501" ht="15.75" customHeight="1">
      <c r="K501" s="2"/>
      <c r="M501" s="2"/>
      <c r="AN501" s="2"/>
      <c r="AO501" s="2"/>
      <c r="AP501" s="2"/>
      <c r="AQ501" s="2"/>
      <c r="AR501" s="2"/>
      <c r="AS501" s="2"/>
      <c r="AT501" s="2"/>
    </row>
    <row r="502" ht="15.75" customHeight="1">
      <c r="K502" s="2"/>
      <c r="M502" s="2"/>
      <c r="AN502" s="2"/>
      <c r="AO502" s="2"/>
      <c r="AP502" s="2"/>
      <c r="AQ502" s="2"/>
      <c r="AR502" s="2"/>
      <c r="AS502" s="2"/>
      <c r="AT502" s="2"/>
    </row>
    <row r="503" ht="15.75" customHeight="1">
      <c r="K503" s="2"/>
      <c r="M503" s="2"/>
      <c r="AN503" s="2"/>
      <c r="AO503" s="2"/>
      <c r="AP503" s="2"/>
      <c r="AQ503" s="2"/>
      <c r="AR503" s="2"/>
      <c r="AS503" s="2"/>
      <c r="AT503" s="2"/>
    </row>
    <row r="504" ht="15.75" customHeight="1">
      <c r="K504" s="2"/>
      <c r="M504" s="2"/>
      <c r="AN504" s="2"/>
      <c r="AO504" s="2"/>
      <c r="AP504" s="2"/>
      <c r="AQ504" s="2"/>
      <c r="AR504" s="2"/>
      <c r="AS504" s="2"/>
      <c r="AT504" s="2"/>
    </row>
    <row r="505" ht="15.75" customHeight="1">
      <c r="K505" s="2"/>
      <c r="M505" s="2"/>
      <c r="AN505" s="2"/>
      <c r="AO505" s="2"/>
      <c r="AP505" s="2"/>
      <c r="AQ505" s="2"/>
      <c r="AR505" s="2"/>
      <c r="AS505" s="2"/>
      <c r="AT505" s="2"/>
    </row>
    <row r="506" ht="15.75" customHeight="1">
      <c r="K506" s="2"/>
      <c r="M506" s="2"/>
      <c r="AN506" s="2"/>
      <c r="AO506" s="2"/>
      <c r="AP506" s="2"/>
      <c r="AQ506" s="2"/>
      <c r="AR506" s="2"/>
      <c r="AS506" s="2"/>
      <c r="AT506" s="2"/>
    </row>
    <row r="507" ht="15.75" customHeight="1">
      <c r="K507" s="2"/>
      <c r="M507" s="2"/>
      <c r="AN507" s="2"/>
      <c r="AO507" s="2"/>
      <c r="AP507" s="2"/>
      <c r="AQ507" s="2"/>
      <c r="AR507" s="2"/>
      <c r="AS507" s="2"/>
      <c r="AT507" s="2"/>
    </row>
    <row r="508" ht="15.75" customHeight="1">
      <c r="K508" s="2"/>
      <c r="M508" s="2"/>
      <c r="AN508" s="2"/>
      <c r="AO508" s="2"/>
      <c r="AP508" s="2"/>
      <c r="AQ508" s="2"/>
      <c r="AR508" s="2"/>
      <c r="AS508" s="2"/>
      <c r="AT508" s="2"/>
    </row>
    <row r="509" ht="15.75" customHeight="1">
      <c r="K509" s="2"/>
      <c r="M509" s="2"/>
      <c r="AN509" s="2"/>
      <c r="AO509" s="2"/>
      <c r="AP509" s="2"/>
      <c r="AQ509" s="2"/>
      <c r="AR509" s="2"/>
      <c r="AS509" s="2"/>
      <c r="AT509" s="2"/>
    </row>
    <row r="510" ht="15.75" customHeight="1">
      <c r="K510" s="2"/>
      <c r="M510" s="2"/>
      <c r="AN510" s="2"/>
      <c r="AO510" s="2"/>
      <c r="AP510" s="2"/>
      <c r="AQ510" s="2"/>
      <c r="AR510" s="2"/>
      <c r="AS510" s="2"/>
      <c r="AT510" s="2"/>
    </row>
    <row r="511" ht="15.75" customHeight="1">
      <c r="K511" s="2"/>
      <c r="M511" s="2"/>
      <c r="AN511" s="2"/>
      <c r="AO511" s="2"/>
      <c r="AP511" s="2"/>
      <c r="AQ511" s="2"/>
      <c r="AR511" s="2"/>
      <c r="AS511" s="2"/>
      <c r="AT511" s="2"/>
    </row>
    <row r="512" ht="15.75" customHeight="1">
      <c r="K512" s="2"/>
      <c r="M512" s="2"/>
      <c r="AN512" s="2"/>
      <c r="AO512" s="2"/>
      <c r="AP512" s="2"/>
      <c r="AQ512" s="2"/>
      <c r="AR512" s="2"/>
      <c r="AS512" s="2"/>
      <c r="AT512" s="2"/>
    </row>
    <row r="513" ht="15.75" customHeight="1">
      <c r="K513" s="2"/>
      <c r="M513" s="2"/>
      <c r="AN513" s="2"/>
      <c r="AO513" s="2"/>
      <c r="AP513" s="2"/>
      <c r="AQ513" s="2"/>
      <c r="AR513" s="2"/>
      <c r="AS513" s="2"/>
      <c r="AT513" s="2"/>
    </row>
    <row r="514" ht="15.75" customHeight="1">
      <c r="K514" s="2"/>
      <c r="M514" s="2"/>
      <c r="AN514" s="2"/>
      <c r="AO514" s="2"/>
      <c r="AP514" s="2"/>
      <c r="AQ514" s="2"/>
      <c r="AR514" s="2"/>
      <c r="AS514" s="2"/>
      <c r="AT514" s="2"/>
    </row>
    <row r="515" ht="15.75" customHeight="1">
      <c r="K515" s="2"/>
      <c r="M515" s="2"/>
      <c r="AN515" s="2"/>
      <c r="AO515" s="2"/>
      <c r="AP515" s="2"/>
      <c r="AQ515" s="2"/>
      <c r="AR515" s="2"/>
      <c r="AS515" s="2"/>
      <c r="AT515" s="2"/>
    </row>
    <row r="516" ht="15.75" customHeight="1">
      <c r="K516" s="2"/>
      <c r="M516" s="2"/>
      <c r="AN516" s="2"/>
      <c r="AO516" s="2"/>
      <c r="AP516" s="2"/>
      <c r="AQ516" s="2"/>
      <c r="AR516" s="2"/>
      <c r="AS516" s="2"/>
      <c r="AT516" s="2"/>
    </row>
    <row r="517" ht="15.75" customHeight="1">
      <c r="K517" s="2"/>
      <c r="M517" s="2"/>
      <c r="AN517" s="2"/>
      <c r="AO517" s="2"/>
      <c r="AP517" s="2"/>
      <c r="AQ517" s="2"/>
      <c r="AR517" s="2"/>
      <c r="AS517" s="2"/>
      <c r="AT517" s="2"/>
    </row>
    <row r="518" ht="15.75" customHeight="1">
      <c r="K518" s="2"/>
      <c r="M518" s="2"/>
      <c r="AN518" s="2"/>
      <c r="AO518" s="2"/>
      <c r="AP518" s="2"/>
      <c r="AQ518" s="2"/>
      <c r="AR518" s="2"/>
      <c r="AS518" s="2"/>
      <c r="AT518" s="2"/>
    </row>
    <row r="519" ht="15.75" customHeight="1">
      <c r="K519" s="2"/>
      <c r="M519" s="2"/>
      <c r="AN519" s="2"/>
      <c r="AO519" s="2"/>
      <c r="AP519" s="2"/>
      <c r="AQ519" s="2"/>
      <c r="AR519" s="2"/>
      <c r="AS519" s="2"/>
      <c r="AT519" s="2"/>
    </row>
    <row r="520" ht="15.75" customHeight="1">
      <c r="K520" s="2"/>
      <c r="M520" s="2"/>
      <c r="AN520" s="2"/>
      <c r="AO520" s="2"/>
      <c r="AP520" s="2"/>
      <c r="AQ520" s="2"/>
      <c r="AR520" s="2"/>
      <c r="AS520" s="2"/>
      <c r="AT520" s="2"/>
    </row>
    <row r="521" ht="15.75" customHeight="1">
      <c r="K521" s="2"/>
      <c r="M521" s="2"/>
      <c r="AN521" s="2"/>
      <c r="AO521" s="2"/>
      <c r="AP521" s="2"/>
      <c r="AQ521" s="2"/>
      <c r="AR521" s="2"/>
      <c r="AS521" s="2"/>
      <c r="AT521" s="2"/>
    </row>
    <row r="522" ht="15.75" customHeight="1">
      <c r="K522" s="2"/>
      <c r="M522" s="2"/>
      <c r="AN522" s="2"/>
      <c r="AO522" s="2"/>
      <c r="AP522" s="2"/>
      <c r="AQ522" s="2"/>
      <c r="AR522" s="2"/>
      <c r="AS522" s="2"/>
      <c r="AT522" s="2"/>
    </row>
    <row r="523" ht="15.75" customHeight="1">
      <c r="K523" s="2"/>
      <c r="M523" s="2"/>
      <c r="AN523" s="2"/>
      <c r="AO523" s="2"/>
      <c r="AP523" s="2"/>
      <c r="AQ523" s="2"/>
      <c r="AR523" s="2"/>
      <c r="AS523" s="2"/>
      <c r="AT523" s="2"/>
    </row>
    <row r="524" ht="15.75" customHeight="1">
      <c r="K524" s="2"/>
      <c r="M524" s="2"/>
      <c r="AN524" s="2"/>
      <c r="AO524" s="2"/>
      <c r="AP524" s="2"/>
      <c r="AQ524" s="2"/>
      <c r="AR524" s="2"/>
      <c r="AS524" s="2"/>
      <c r="AT524" s="2"/>
    </row>
    <row r="525" ht="15.75" customHeight="1">
      <c r="K525" s="2"/>
      <c r="M525" s="2"/>
      <c r="AN525" s="2"/>
      <c r="AO525" s="2"/>
      <c r="AP525" s="2"/>
      <c r="AQ525" s="2"/>
      <c r="AR525" s="2"/>
      <c r="AS525" s="2"/>
      <c r="AT525" s="2"/>
    </row>
    <row r="526" ht="15.75" customHeight="1">
      <c r="K526" s="2"/>
      <c r="M526" s="2"/>
      <c r="AN526" s="2"/>
      <c r="AO526" s="2"/>
      <c r="AP526" s="2"/>
      <c r="AQ526" s="2"/>
      <c r="AR526" s="2"/>
      <c r="AS526" s="2"/>
      <c r="AT526" s="2"/>
    </row>
    <row r="527" ht="15.75" customHeight="1">
      <c r="K527" s="2"/>
      <c r="M527" s="2"/>
      <c r="AN527" s="2"/>
      <c r="AO527" s="2"/>
      <c r="AP527" s="2"/>
      <c r="AQ527" s="2"/>
      <c r="AR527" s="2"/>
      <c r="AS527" s="2"/>
      <c r="AT527" s="2"/>
    </row>
    <row r="528" ht="15.75" customHeight="1">
      <c r="K528" s="2"/>
      <c r="M528" s="2"/>
      <c r="AN528" s="2"/>
      <c r="AO528" s="2"/>
      <c r="AP528" s="2"/>
      <c r="AQ528" s="2"/>
      <c r="AR528" s="2"/>
      <c r="AS528" s="2"/>
      <c r="AT528" s="2"/>
    </row>
    <row r="529" ht="15.75" customHeight="1">
      <c r="K529" s="2"/>
      <c r="M529" s="2"/>
      <c r="AN529" s="2"/>
      <c r="AO529" s="2"/>
      <c r="AP529" s="2"/>
      <c r="AQ529" s="2"/>
      <c r="AR529" s="2"/>
      <c r="AS529" s="2"/>
      <c r="AT529" s="2"/>
    </row>
    <row r="530" ht="15.75" customHeight="1">
      <c r="K530" s="2"/>
      <c r="M530" s="2"/>
      <c r="AN530" s="2"/>
      <c r="AO530" s="2"/>
      <c r="AP530" s="2"/>
      <c r="AQ530" s="2"/>
      <c r="AR530" s="2"/>
      <c r="AS530" s="2"/>
      <c r="AT530" s="2"/>
    </row>
    <row r="531" ht="15.75" customHeight="1">
      <c r="K531" s="2"/>
      <c r="M531" s="2"/>
      <c r="AN531" s="2"/>
      <c r="AO531" s="2"/>
      <c r="AP531" s="2"/>
      <c r="AQ531" s="2"/>
      <c r="AR531" s="2"/>
      <c r="AS531" s="2"/>
      <c r="AT531" s="2"/>
    </row>
    <row r="532" ht="15.75" customHeight="1">
      <c r="K532" s="2"/>
      <c r="M532" s="2"/>
      <c r="AN532" s="2"/>
      <c r="AO532" s="2"/>
      <c r="AP532" s="2"/>
      <c r="AQ532" s="2"/>
      <c r="AR532" s="2"/>
      <c r="AS532" s="2"/>
      <c r="AT532" s="2"/>
    </row>
    <row r="533" ht="15.75" customHeight="1">
      <c r="K533" s="2"/>
      <c r="M533" s="2"/>
      <c r="AN533" s="2"/>
      <c r="AO533" s="2"/>
      <c r="AP533" s="2"/>
      <c r="AQ533" s="2"/>
      <c r="AR533" s="2"/>
      <c r="AS533" s="2"/>
      <c r="AT533" s="2"/>
    </row>
    <row r="534" ht="15.75" customHeight="1">
      <c r="K534" s="2"/>
      <c r="M534" s="2"/>
      <c r="AN534" s="2"/>
      <c r="AO534" s="2"/>
      <c r="AP534" s="2"/>
      <c r="AQ534" s="2"/>
      <c r="AR534" s="2"/>
      <c r="AS534" s="2"/>
      <c r="AT534" s="2"/>
    </row>
    <row r="535" ht="15.75" customHeight="1">
      <c r="K535" s="2"/>
      <c r="M535" s="2"/>
      <c r="AN535" s="2"/>
      <c r="AO535" s="2"/>
      <c r="AP535" s="2"/>
      <c r="AQ535" s="2"/>
      <c r="AR535" s="2"/>
      <c r="AS535" s="2"/>
      <c r="AT535" s="2"/>
    </row>
    <row r="536" ht="15.75" customHeight="1">
      <c r="K536" s="2"/>
      <c r="M536" s="2"/>
      <c r="AN536" s="2"/>
      <c r="AO536" s="2"/>
      <c r="AP536" s="2"/>
      <c r="AQ536" s="2"/>
      <c r="AR536" s="2"/>
      <c r="AS536" s="2"/>
      <c r="AT536" s="2"/>
    </row>
    <row r="537" ht="15.75" customHeight="1">
      <c r="K537" s="2"/>
      <c r="M537" s="2"/>
      <c r="AN537" s="2"/>
      <c r="AO537" s="2"/>
      <c r="AP537" s="2"/>
      <c r="AQ537" s="2"/>
      <c r="AR537" s="2"/>
      <c r="AS537" s="2"/>
      <c r="AT537" s="2"/>
    </row>
    <row r="538" ht="15.75" customHeight="1">
      <c r="K538" s="2"/>
      <c r="M538" s="2"/>
      <c r="AN538" s="2"/>
      <c r="AO538" s="2"/>
      <c r="AP538" s="2"/>
      <c r="AQ538" s="2"/>
      <c r="AR538" s="2"/>
      <c r="AS538" s="2"/>
      <c r="AT538" s="2"/>
    </row>
    <row r="539" ht="15.75" customHeight="1">
      <c r="K539" s="2"/>
      <c r="M539" s="2"/>
      <c r="AN539" s="2"/>
      <c r="AO539" s="2"/>
      <c r="AP539" s="2"/>
      <c r="AQ539" s="2"/>
      <c r="AR539" s="2"/>
      <c r="AS539" s="2"/>
      <c r="AT539" s="2"/>
    </row>
    <row r="540" ht="15.75" customHeight="1">
      <c r="K540" s="2"/>
      <c r="M540" s="2"/>
      <c r="AN540" s="2"/>
      <c r="AO540" s="2"/>
      <c r="AP540" s="2"/>
      <c r="AQ540" s="2"/>
      <c r="AR540" s="2"/>
      <c r="AS540" s="2"/>
      <c r="AT540" s="2"/>
    </row>
    <row r="541" ht="15.75" customHeight="1">
      <c r="K541" s="2"/>
      <c r="M541" s="2"/>
      <c r="AN541" s="2"/>
      <c r="AO541" s="2"/>
      <c r="AP541" s="2"/>
      <c r="AQ541" s="2"/>
      <c r="AR541" s="2"/>
      <c r="AS541" s="2"/>
      <c r="AT541" s="2"/>
    </row>
    <row r="542" ht="15.75" customHeight="1">
      <c r="K542" s="2"/>
      <c r="M542" s="2"/>
      <c r="AN542" s="2"/>
      <c r="AO542" s="2"/>
      <c r="AP542" s="2"/>
      <c r="AQ542" s="2"/>
      <c r="AR542" s="2"/>
      <c r="AS542" s="2"/>
      <c r="AT542" s="2"/>
    </row>
    <row r="543" ht="15.75" customHeight="1">
      <c r="K543" s="2"/>
      <c r="M543" s="2"/>
      <c r="AN543" s="2"/>
      <c r="AO543" s="2"/>
      <c r="AP543" s="2"/>
      <c r="AQ543" s="2"/>
      <c r="AR543" s="2"/>
      <c r="AS543" s="2"/>
      <c r="AT543" s="2"/>
    </row>
    <row r="544" ht="15.75" customHeight="1">
      <c r="K544" s="2"/>
      <c r="M544" s="2"/>
      <c r="AN544" s="2"/>
      <c r="AO544" s="2"/>
      <c r="AP544" s="2"/>
      <c r="AQ544" s="2"/>
      <c r="AR544" s="2"/>
      <c r="AS544" s="2"/>
      <c r="AT544" s="2"/>
    </row>
    <row r="545" ht="15.75" customHeight="1">
      <c r="K545" s="2"/>
      <c r="M545" s="2"/>
      <c r="AN545" s="2"/>
      <c r="AO545" s="2"/>
      <c r="AP545" s="2"/>
      <c r="AQ545" s="2"/>
      <c r="AR545" s="2"/>
      <c r="AS545" s="2"/>
      <c r="AT545" s="2"/>
    </row>
    <row r="546" ht="15.75" customHeight="1">
      <c r="K546" s="2"/>
      <c r="M546" s="2"/>
      <c r="AN546" s="2"/>
      <c r="AO546" s="2"/>
      <c r="AP546" s="2"/>
      <c r="AQ546" s="2"/>
      <c r="AR546" s="2"/>
      <c r="AS546" s="2"/>
      <c r="AT546" s="2"/>
    </row>
    <row r="547" ht="15.75" customHeight="1">
      <c r="K547" s="2"/>
      <c r="M547" s="2"/>
      <c r="AN547" s="2"/>
      <c r="AO547" s="2"/>
      <c r="AP547" s="2"/>
      <c r="AQ547" s="2"/>
      <c r="AR547" s="2"/>
      <c r="AS547" s="2"/>
      <c r="AT547" s="2"/>
    </row>
    <row r="548" ht="15.75" customHeight="1">
      <c r="K548" s="2"/>
      <c r="M548" s="2"/>
      <c r="AN548" s="2"/>
      <c r="AO548" s="2"/>
      <c r="AP548" s="2"/>
      <c r="AQ548" s="2"/>
      <c r="AR548" s="2"/>
      <c r="AS548" s="2"/>
      <c r="AT548" s="2"/>
    </row>
    <row r="549" ht="15.75" customHeight="1">
      <c r="K549" s="2"/>
      <c r="M549" s="2"/>
      <c r="AN549" s="2"/>
      <c r="AO549" s="2"/>
      <c r="AP549" s="2"/>
      <c r="AQ549" s="2"/>
      <c r="AR549" s="2"/>
      <c r="AS549" s="2"/>
      <c r="AT549" s="2"/>
    </row>
    <row r="550" ht="15.75" customHeight="1">
      <c r="K550" s="2"/>
      <c r="M550" s="2"/>
      <c r="AN550" s="2"/>
      <c r="AO550" s="2"/>
      <c r="AP550" s="2"/>
      <c r="AQ550" s="2"/>
      <c r="AR550" s="2"/>
      <c r="AS550" s="2"/>
      <c r="AT550" s="2"/>
    </row>
    <row r="551" ht="15.75" customHeight="1">
      <c r="K551" s="2"/>
      <c r="M551" s="2"/>
      <c r="AN551" s="2"/>
      <c r="AO551" s="2"/>
      <c r="AP551" s="2"/>
      <c r="AQ551" s="2"/>
      <c r="AR551" s="2"/>
      <c r="AS551" s="2"/>
      <c r="AT551" s="2"/>
    </row>
    <row r="552" ht="15.75" customHeight="1">
      <c r="K552" s="2"/>
      <c r="M552" s="2"/>
      <c r="AN552" s="2"/>
      <c r="AO552" s="2"/>
      <c r="AP552" s="2"/>
      <c r="AQ552" s="2"/>
      <c r="AR552" s="2"/>
      <c r="AS552" s="2"/>
      <c r="AT552" s="2"/>
    </row>
    <row r="553" ht="15.75" customHeight="1">
      <c r="K553" s="2"/>
      <c r="M553" s="2"/>
      <c r="AN553" s="2"/>
      <c r="AO553" s="2"/>
      <c r="AP553" s="2"/>
      <c r="AQ553" s="2"/>
      <c r="AR553" s="2"/>
      <c r="AS553" s="2"/>
      <c r="AT553" s="2"/>
    </row>
    <row r="554" ht="15.75" customHeight="1">
      <c r="K554" s="2"/>
      <c r="M554" s="2"/>
      <c r="AN554" s="2"/>
      <c r="AO554" s="2"/>
      <c r="AP554" s="2"/>
      <c r="AQ554" s="2"/>
      <c r="AR554" s="2"/>
      <c r="AS554" s="2"/>
      <c r="AT554" s="2"/>
    </row>
    <row r="555" ht="15.75" customHeight="1">
      <c r="K555" s="2"/>
      <c r="M555" s="2"/>
      <c r="AN555" s="2"/>
      <c r="AO555" s="2"/>
      <c r="AP555" s="2"/>
      <c r="AQ555" s="2"/>
      <c r="AR555" s="2"/>
      <c r="AS555" s="2"/>
      <c r="AT555" s="2"/>
    </row>
    <row r="556" ht="15.75" customHeight="1">
      <c r="K556" s="2"/>
      <c r="M556" s="2"/>
      <c r="AN556" s="2"/>
      <c r="AO556" s="2"/>
      <c r="AP556" s="2"/>
      <c r="AQ556" s="2"/>
      <c r="AR556" s="2"/>
      <c r="AS556" s="2"/>
      <c r="AT556" s="2"/>
    </row>
    <row r="557" ht="15.75" customHeight="1">
      <c r="K557" s="2"/>
      <c r="M557" s="2"/>
      <c r="AN557" s="2"/>
      <c r="AO557" s="2"/>
      <c r="AP557" s="2"/>
      <c r="AQ557" s="2"/>
      <c r="AR557" s="2"/>
      <c r="AS557" s="2"/>
      <c r="AT557" s="2"/>
    </row>
    <row r="558" ht="15.75" customHeight="1">
      <c r="K558" s="2"/>
      <c r="M558" s="2"/>
      <c r="AN558" s="2"/>
      <c r="AO558" s="2"/>
      <c r="AP558" s="2"/>
      <c r="AQ558" s="2"/>
      <c r="AR558" s="2"/>
      <c r="AS558" s="2"/>
      <c r="AT558" s="2"/>
    </row>
    <row r="559" ht="15.75" customHeight="1">
      <c r="K559" s="2"/>
      <c r="M559" s="2"/>
      <c r="AN559" s="2"/>
      <c r="AO559" s="2"/>
      <c r="AP559" s="2"/>
      <c r="AQ559" s="2"/>
      <c r="AR559" s="2"/>
      <c r="AS559" s="2"/>
      <c r="AT559" s="2"/>
    </row>
    <row r="560" ht="15.75" customHeight="1">
      <c r="K560" s="2"/>
      <c r="M560" s="2"/>
      <c r="AN560" s="2"/>
      <c r="AO560" s="2"/>
      <c r="AP560" s="2"/>
      <c r="AQ560" s="2"/>
      <c r="AR560" s="2"/>
      <c r="AS560" s="2"/>
      <c r="AT560" s="2"/>
    </row>
    <row r="561" ht="15.75" customHeight="1">
      <c r="K561" s="2"/>
      <c r="M561" s="2"/>
      <c r="AN561" s="2"/>
      <c r="AO561" s="2"/>
      <c r="AP561" s="2"/>
      <c r="AQ561" s="2"/>
      <c r="AR561" s="2"/>
      <c r="AS561" s="2"/>
      <c r="AT561" s="2"/>
    </row>
    <row r="562" ht="15.75" customHeight="1">
      <c r="K562" s="2"/>
      <c r="M562" s="2"/>
      <c r="AN562" s="2"/>
      <c r="AO562" s="2"/>
      <c r="AP562" s="2"/>
      <c r="AQ562" s="2"/>
      <c r="AR562" s="2"/>
      <c r="AS562" s="2"/>
      <c r="AT562" s="2"/>
    </row>
    <row r="563" ht="15.75" customHeight="1">
      <c r="K563" s="2"/>
      <c r="M563" s="2"/>
      <c r="AN563" s="2"/>
      <c r="AO563" s="2"/>
      <c r="AP563" s="2"/>
      <c r="AQ563" s="2"/>
      <c r="AR563" s="2"/>
      <c r="AS563" s="2"/>
      <c r="AT563" s="2"/>
    </row>
    <row r="564" ht="15.75" customHeight="1">
      <c r="K564" s="2"/>
      <c r="M564" s="2"/>
      <c r="AN564" s="2"/>
      <c r="AO564" s="2"/>
      <c r="AP564" s="2"/>
      <c r="AQ564" s="2"/>
      <c r="AR564" s="2"/>
      <c r="AS564" s="2"/>
      <c r="AT564" s="2"/>
    </row>
    <row r="565" ht="15.75" customHeight="1">
      <c r="K565" s="2"/>
      <c r="M565" s="2"/>
      <c r="AN565" s="2"/>
      <c r="AO565" s="2"/>
      <c r="AP565" s="2"/>
      <c r="AQ565" s="2"/>
      <c r="AR565" s="2"/>
      <c r="AS565" s="2"/>
      <c r="AT565" s="2"/>
    </row>
    <row r="566" ht="15.75" customHeight="1">
      <c r="K566" s="2"/>
      <c r="M566" s="2"/>
      <c r="AN566" s="2"/>
      <c r="AO566" s="2"/>
      <c r="AP566" s="2"/>
      <c r="AQ566" s="2"/>
      <c r="AR566" s="2"/>
      <c r="AS566" s="2"/>
      <c r="AT566" s="2"/>
    </row>
    <row r="567" ht="15.75" customHeight="1">
      <c r="K567" s="2"/>
      <c r="M567" s="2"/>
      <c r="AN567" s="2"/>
      <c r="AO567" s="2"/>
      <c r="AP567" s="2"/>
      <c r="AQ567" s="2"/>
      <c r="AR567" s="2"/>
      <c r="AS567" s="2"/>
      <c r="AT567" s="2"/>
    </row>
    <row r="568" ht="15.75" customHeight="1">
      <c r="K568" s="2"/>
      <c r="M568" s="2"/>
      <c r="AN568" s="2"/>
      <c r="AO568" s="2"/>
      <c r="AP568" s="2"/>
      <c r="AQ568" s="2"/>
      <c r="AR568" s="2"/>
      <c r="AS568" s="2"/>
      <c r="AT568" s="2"/>
    </row>
    <row r="569" ht="15.75" customHeight="1">
      <c r="K569" s="2"/>
      <c r="M569" s="2"/>
      <c r="AN569" s="2"/>
      <c r="AO569" s="2"/>
      <c r="AP569" s="2"/>
      <c r="AQ569" s="2"/>
      <c r="AR569" s="2"/>
      <c r="AS569" s="2"/>
      <c r="AT569" s="2"/>
    </row>
    <row r="570" ht="15.75" customHeight="1">
      <c r="K570" s="2"/>
      <c r="M570" s="2"/>
      <c r="AN570" s="2"/>
      <c r="AO570" s="2"/>
      <c r="AP570" s="2"/>
      <c r="AQ570" s="2"/>
      <c r="AR570" s="2"/>
      <c r="AS570" s="2"/>
      <c r="AT570" s="2"/>
    </row>
    <row r="571" ht="15.75" customHeight="1">
      <c r="K571" s="2"/>
      <c r="M571" s="2"/>
      <c r="AN571" s="2"/>
      <c r="AO571" s="2"/>
      <c r="AP571" s="2"/>
      <c r="AQ571" s="2"/>
      <c r="AR571" s="2"/>
      <c r="AS571" s="2"/>
      <c r="AT571" s="2"/>
    </row>
    <row r="572" ht="15.75" customHeight="1">
      <c r="K572" s="2"/>
      <c r="M572" s="2"/>
      <c r="AN572" s="2"/>
      <c r="AO572" s="2"/>
      <c r="AP572" s="2"/>
      <c r="AQ572" s="2"/>
      <c r="AR572" s="2"/>
      <c r="AS572" s="2"/>
      <c r="AT572" s="2"/>
    </row>
    <row r="573" ht="15.75" customHeight="1">
      <c r="K573" s="2"/>
      <c r="M573" s="2"/>
      <c r="AN573" s="2"/>
      <c r="AO573" s="2"/>
      <c r="AP573" s="2"/>
      <c r="AQ573" s="2"/>
      <c r="AR573" s="2"/>
      <c r="AS573" s="2"/>
      <c r="AT573" s="2"/>
    </row>
    <row r="574" ht="15.75" customHeight="1">
      <c r="K574" s="2"/>
      <c r="M574" s="2"/>
      <c r="AN574" s="2"/>
      <c r="AO574" s="2"/>
      <c r="AP574" s="2"/>
      <c r="AQ574" s="2"/>
      <c r="AR574" s="2"/>
      <c r="AS574" s="2"/>
      <c r="AT574" s="2"/>
    </row>
    <row r="575" ht="15.75" customHeight="1">
      <c r="K575" s="2"/>
      <c r="M575" s="2"/>
      <c r="AN575" s="2"/>
      <c r="AO575" s="2"/>
      <c r="AP575" s="2"/>
      <c r="AQ575" s="2"/>
      <c r="AR575" s="2"/>
      <c r="AS575" s="2"/>
      <c r="AT575" s="2"/>
    </row>
    <row r="576" ht="15.75" customHeight="1">
      <c r="K576" s="2"/>
      <c r="M576" s="2"/>
      <c r="AN576" s="2"/>
      <c r="AO576" s="2"/>
      <c r="AP576" s="2"/>
      <c r="AQ576" s="2"/>
      <c r="AR576" s="2"/>
      <c r="AS576" s="2"/>
      <c r="AT576" s="2"/>
    </row>
    <row r="577" ht="15.75" customHeight="1">
      <c r="K577" s="2"/>
      <c r="M577" s="2"/>
      <c r="AN577" s="2"/>
      <c r="AO577" s="2"/>
      <c r="AP577" s="2"/>
      <c r="AQ577" s="2"/>
      <c r="AR577" s="2"/>
      <c r="AS577" s="2"/>
      <c r="AT577" s="2"/>
    </row>
    <row r="578" ht="15.75" customHeight="1">
      <c r="K578" s="2"/>
      <c r="M578" s="2"/>
      <c r="AN578" s="2"/>
      <c r="AO578" s="2"/>
      <c r="AP578" s="2"/>
      <c r="AQ578" s="2"/>
      <c r="AR578" s="2"/>
      <c r="AS578" s="2"/>
      <c r="AT578" s="2"/>
    </row>
    <row r="579" ht="15.75" customHeight="1">
      <c r="K579" s="2"/>
      <c r="M579" s="2"/>
      <c r="AN579" s="2"/>
      <c r="AO579" s="2"/>
      <c r="AP579" s="2"/>
      <c r="AQ579" s="2"/>
      <c r="AR579" s="2"/>
      <c r="AS579" s="2"/>
      <c r="AT579" s="2"/>
    </row>
    <row r="580" ht="15.75" customHeight="1">
      <c r="K580" s="2"/>
      <c r="M580" s="2"/>
      <c r="AN580" s="2"/>
      <c r="AO580" s="2"/>
      <c r="AP580" s="2"/>
      <c r="AQ580" s="2"/>
      <c r="AR580" s="2"/>
      <c r="AS580" s="2"/>
      <c r="AT580" s="2"/>
    </row>
    <row r="581" ht="15.75" customHeight="1">
      <c r="K581" s="2"/>
      <c r="M581" s="2"/>
      <c r="AN581" s="2"/>
      <c r="AO581" s="2"/>
      <c r="AP581" s="2"/>
      <c r="AQ581" s="2"/>
      <c r="AR581" s="2"/>
      <c r="AS581" s="2"/>
      <c r="AT581" s="2"/>
    </row>
    <row r="582" ht="15.75" customHeight="1">
      <c r="K582" s="2"/>
      <c r="M582" s="2"/>
      <c r="AN582" s="2"/>
      <c r="AO582" s="2"/>
      <c r="AP582" s="2"/>
      <c r="AQ582" s="2"/>
      <c r="AR582" s="2"/>
      <c r="AS582" s="2"/>
      <c r="AT582" s="2"/>
    </row>
    <row r="583" ht="15.75" customHeight="1">
      <c r="K583" s="2"/>
      <c r="M583" s="2"/>
      <c r="AN583" s="2"/>
      <c r="AO583" s="2"/>
      <c r="AP583" s="2"/>
      <c r="AQ583" s="2"/>
      <c r="AR583" s="2"/>
      <c r="AS583" s="2"/>
      <c r="AT583" s="2"/>
    </row>
    <row r="584" ht="15.75" customHeight="1">
      <c r="K584" s="2"/>
      <c r="M584" s="2"/>
      <c r="AN584" s="2"/>
      <c r="AO584" s="2"/>
      <c r="AP584" s="2"/>
      <c r="AQ584" s="2"/>
      <c r="AR584" s="2"/>
      <c r="AS584" s="2"/>
      <c r="AT584" s="2"/>
    </row>
    <row r="585" ht="15.75" customHeight="1">
      <c r="K585" s="2"/>
      <c r="M585" s="2"/>
      <c r="AN585" s="2"/>
      <c r="AO585" s="2"/>
      <c r="AP585" s="2"/>
      <c r="AQ585" s="2"/>
      <c r="AR585" s="2"/>
      <c r="AS585" s="2"/>
      <c r="AT585" s="2"/>
    </row>
    <row r="586" ht="15.75" customHeight="1">
      <c r="K586" s="2"/>
      <c r="M586" s="2"/>
      <c r="AN586" s="2"/>
      <c r="AO586" s="2"/>
      <c r="AP586" s="2"/>
      <c r="AQ586" s="2"/>
      <c r="AR586" s="2"/>
      <c r="AS586" s="2"/>
      <c r="AT586" s="2"/>
    </row>
    <row r="587" ht="15.75" customHeight="1">
      <c r="K587" s="2"/>
      <c r="M587" s="2"/>
      <c r="AN587" s="2"/>
      <c r="AO587" s="2"/>
      <c r="AP587" s="2"/>
      <c r="AQ587" s="2"/>
      <c r="AR587" s="2"/>
      <c r="AS587" s="2"/>
      <c r="AT587" s="2"/>
    </row>
    <row r="588" ht="15.75" customHeight="1">
      <c r="K588" s="2"/>
      <c r="M588" s="2"/>
      <c r="AN588" s="2"/>
      <c r="AO588" s="2"/>
      <c r="AP588" s="2"/>
      <c r="AQ588" s="2"/>
      <c r="AR588" s="2"/>
      <c r="AS588" s="2"/>
      <c r="AT588" s="2"/>
    </row>
    <row r="589" ht="15.75" customHeight="1">
      <c r="K589" s="2"/>
      <c r="M589" s="2"/>
      <c r="AN589" s="2"/>
      <c r="AO589" s="2"/>
      <c r="AP589" s="2"/>
      <c r="AQ589" s="2"/>
      <c r="AR589" s="2"/>
      <c r="AS589" s="2"/>
      <c r="AT589" s="2"/>
    </row>
    <row r="590" ht="15.75" customHeight="1">
      <c r="K590" s="2"/>
      <c r="M590" s="2"/>
      <c r="AN590" s="2"/>
      <c r="AO590" s="2"/>
      <c r="AP590" s="2"/>
      <c r="AQ590" s="2"/>
      <c r="AR590" s="2"/>
      <c r="AS590" s="2"/>
      <c r="AT590" s="2"/>
    </row>
    <row r="591" ht="15.75" customHeight="1">
      <c r="K591" s="2"/>
      <c r="M591" s="2"/>
      <c r="AN591" s="2"/>
      <c r="AO591" s="2"/>
      <c r="AP591" s="2"/>
      <c r="AQ591" s="2"/>
      <c r="AR591" s="2"/>
      <c r="AS591" s="2"/>
      <c r="AT591" s="2"/>
    </row>
    <row r="592" ht="15.75" customHeight="1">
      <c r="K592" s="2"/>
      <c r="M592" s="2"/>
      <c r="AN592" s="2"/>
      <c r="AO592" s="2"/>
      <c r="AP592" s="2"/>
      <c r="AQ592" s="2"/>
      <c r="AR592" s="2"/>
      <c r="AS592" s="2"/>
      <c r="AT592" s="2"/>
    </row>
    <row r="593" ht="15.75" customHeight="1">
      <c r="K593" s="2"/>
      <c r="M593" s="2"/>
      <c r="AN593" s="2"/>
      <c r="AO593" s="2"/>
      <c r="AP593" s="2"/>
      <c r="AQ593" s="2"/>
      <c r="AR593" s="2"/>
      <c r="AS593" s="2"/>
      <c r="AT593" s="2"/>
    </row>
    <row r="594" ht="15.75" customHeight="1">
      <c r="K594" s="2"/>
      <c r="M594" s="2"/>
      <c r="AN594" s="2"/>
      <c r="AO594" s="2"/>
      <c r="AP594" s="2"/>
      <c r="AQ594" s="2"/>
      <c r="AR594" s="2"/>
      <c r="AS594" s="2"/>
      <c r="AT594" s="2"/>
    </row>
    <row r="595" ht="15.75" customHeight="1">
      <c r="K595" s="2"/>
      <c r="M595" s="2"/>
      <c r="AN595" s="2"/>
      <c r="AO595" s="2"/>
      <c r="AP595" s="2"/>
      <c r="AQ595" s="2"/>
      <c r="AR595" s="2"/>
      <c r="AS595" s="2"/>
      <c r="AT595" s="2"/>
    </row>
    <row r="596" ht="15.75" customHeight="1">
      <c r="K596" s="2"/>
      <c r="M596" s="2"/>
      <c r="AN596" s="2"/>
      <c r="AO596" s="2"/>
      <c r="AP596" s="2"/>
      <c r="AQ596" s="2"/>
      <c r="AR596" s="2"/>
      <c r="AS596" s="2"/>
      <c r="AT596" s="2"/>
    </row>
    <row r="597" ht="15.75" customHeight="1">
      <c r="K597" s="2"/>
      <c r="M597" s="2"/>
      <c r="AN597" s="2"/>
      <c r="AO597" s="2"/>
      <c r="AP597" s="2"/>
      <c r="AQ597" s="2"/>
      <c r="AR597" s="2"/>
      <c r="AS597" s="2"/>
      <c r="AT597" s="2"/>
    </row>
    <row r="598" ht="15.75" customHeight="1">
      <c r="K598" s="2"/>
      <c r="M598" s="2"/>
      <c r="AN598" s="2"/>
      <c r="AO598" s="2"/>
      <c r="AP598" s="2"/>
      <c r="AQ598" s="2"/>
      <c r="AR598" s="2"/>
      <c r="AS598" s="2"/>
      <c r="AT598" s="2"/>
    </row>
    <row r="599" ht="15.75" customHeight="1">
      <c r="K599" s="2"/>
      <c r="M599" s="2"/>
      <c r="AN599" s="2"/>
      <c r="AO599" s="2"/>
      <c r="AP599" s="2"/>
      <c r="AQ599" s="2"/>
      <c r="AR599" s="2"/>
      <c r="AS599" s="2"/>
      <c r="AT599" s="2"/>
    </row>
    <row r="600" ht="15.75" customHeight="1">
      <c r="K600" s="2"/>
      <c r="M600" s="2"/>
      <c r="AN600" s="2"/>
      <c r="AO600" s="2"/>
      <c r="AP600" s="2"/>
      <c r="AQ600" s="2"/>
      <c r="AR600" s="2"/>
      <c r="AS600" s="2"/>
      <c r="AT600" s="2"/>
    </row>
    <row r="601" ht="15.75" customHeight="1">
      <c r="K601" s="2"/>
      <c r="M601" s="2"/>
      <c r="AN601" s="2"/>
      <c r="AO601" s="2"/>
      <c r="AP601" s="2"/>
      <c r="AQ601" s="2"/>
      <c r="AR601" s="2"/>
      <c r="AS601" s="2"/>
      <c r="AT601" s="2"/>
    </row>
    <row r="602" ht="15.75" customHeight="1">
      <c r="K602" s="2"/>
      <c r="M602" s="2"/>
      <c r="AN602" s="2"/>
      <c r="AO602" s="2"/>
      <c r="AP602" s="2"/>
      <c r="AQ602" s="2"/>
      <c r="AR602" s="2"/>
      <c r="AS602" s="2"/>
      <c r="AT602" s="2"/>
    </row>
    <row r="603" ht="15.75" customHeight="1">
      <c r="K603" s="2"/>
      <c r="M603" s="2"/>
      <c r="AN603" s="2"/>
      <c r="AO603" s="2"/>
      <c r="AP603" s="2"/>
      <c r="AQ603" s="2"/>
      <c r="AR603" s="2"/>
      <c r="AS603" s="2"/>
      <c r="AT603" s="2"/>
    </row>
    <row r="604" ht="15.75" customHeight="1">
      <c r="K604" s="2"/>
      <c r="M604" s="2"/>
      <c r="AN604" s="2"/>
      <c r="AO604" s="2"/>
      <c r="AP604" s="2"/>
      <c r="AQ604" s="2"/>
      <c r="AR604" s="2"/>
      <c r="AS604" s="2"/>
      <c r="AT604" s="2"/>
    </row>
    <row r="605" ht="15.75" customHeight="1">
      <c r="K605" s="2"/>
      <c r="M605" s="2"/>
      <c r="AN605" s="2"/>
      <c r="AO605" s="2"/>
      <c r="AP605" s="2"/>
      <c r="AQ605" s="2"/>
      <c r="AR605" s="2"/>
      <c r="AS605" s="2"/>
      <c r="AT605" s="2"/>
    </row>
    <row r="606" ht="15.75" customHeight="1">
      <c r="K606" s="2"/>
      <c r="M606" s="2"/>
      <c r="AN606" s="2"/>
      <c r="AO606" s="2"/>
      <c r="AP606" s="2"/>
      <c r="AQ606" s="2"/>
      <c r="AR606" s="2"/>
      <c r="AS606" s="2"/>
      <c r="AT606" s="2"/>
    </row>
    <row r="607" ht="15.75" customHeight="1">
      <c r="K607" s="2"/>
      <c r="M607" s="2"/>
      <c r="AN607" s="2"/>
      <c r="AO607" s="2"/>
      <c r="AP607" s="2"/>
      <c r="AQ607" s="2"/>
      <c r="AR607" s="2"/>
      <c r="AS607" s="2"/>
      <c r="AT607" s="2"/>
    </row>
    <row r="608" ht="15.75" customHeight="1">
      <c r="K608" s="2"/>
      <c r="M608" s="2"/>
      <c r="AN608" s="2"/>
      <c r="AO608" s="2"/>
      <c r="AP608" s="2"/>
      <c r="AQ608" s="2"/>
      <c r="AR608" s="2"/>
      <c r="AS608" s="2"/>
      <c r="AT608" s="2"/>
    </row>
    <row r="609" ht="15.75" customHeight="1">
      <c r="K609" s="2"/>
      <c r="M609" s="2"/>
      <c r="AN609" s="2"/>
      <c r="AO609" s="2"/>
      <c r="AP609" s="2"/>
      <c r="AQ609" s="2"/>
      <c r="AR609" s="2"/>
      <c r="AS609" s="2"/>
      <c r="AT609" s="2"/>
    </row>
    <row r="610" ht="15.75" customHeight="1">
      <c r="K610" s="2"/>
      <c r="M610" s="2"/>
      <c r="AN610" s="2"/>
      <c r="AO610" s="2"/>
      <c r="AP610" s="2"/>
      <c r="AQ610" s="2"/>
      <c r="AR610" s="2"/>
      <c r="AS610" s="2"/>
      <c r="AT610" s="2"/>
    </row>
    <row r="611" ht="15.75" customHeight="1">
      <c r="K611" s="2"/>
      <c r="M611" s="2"/>
      <c r="AN611" s="2"/>
      <c r="AO611" s="2"/>
      <c r="AP611" s="2"/>
      <c r="AQ611" s="2"/>
      <c r="AR611" s="2"/>
      <c r="AS611" s="2"/>
      <c r="AT611" s="2"/>
    </row>
    <row r="612" ht="15.75" customHeight="1">
      <c r="K612" s="2"/>
      <c r="M612" s="2"/>
      <c r="AN612" s="2"/>
      <c r="AO612" s="2"/>
      <c r="AP612" s="2"/>
      <c r="AQ612" s="2"/>
      <c r="AR612" s="2"/>
      <c r="AS612" s="2"/>
      <c r="AT612" s="2"/>
    </row>
    <row r="613" ht="15.75" customHeight="1">
      <c r="K613" s="2"/>
      <c r="M613" s="2"/>
      <c r="AN613" s="2"/>
      <c r="AO613" s="2"/>
      <c r="AP613" s="2"/>
      <c r="AQ613" s="2"/>
      <c r="AR613" s="2"/>
      <c r="AS613" s="2"/>
      <c r="AT613" s="2"/>
    </row>
    <row r="614" ht="15.75" customHeight="1">
      <c r="K614" s="2"/>
      <c r="M614" s="2"/>
      <c r="AN614" s="2"/>
      <c r="AO614" s="2"/>
      <c r="AP614" s="2"/>
      <c r="AQ614" s="2"/>
      <c r="AR614" s="2"/>
      <c r="AS614" s="2"/>
      <c r="AT614" s="2"/>
    </row>
    <row r="615" ht="15.75" customHeight="1">
      <c r="K615" s="2"/>
      <c r="M615" s="2"/>
      <c r="AN615" s="2"/>
      <c r="AO615" s="2"/>
      <c r="AP615" s="2"/>
      <c r="AQ615" s="2"/>
      <c r="AR615" s="2"/>
      <c r="AS615" s="2"/>
      <c r="AT615" s="2"/>
    </row>
    <row r="616" ht="15.75" customHeight="1">
      <c r="K616" s="2"/>
      <c r="M616" s="2"/>
      <c r="AN616" s="2"/>
      <c r="AO616" s="2"/>
      <c r="AP616" s="2"/>
      <c r="AQ616" s="2"/>
      <c r="AR616" s="2"/>
      <c r="AS616" s="2"/>
      <c r="AT616" s="2"/>
    </row>
    <row r="617" ht="15.75" customHeight="1">
      <c r="K617" s="2"/>
      <c r="M617" s="2"/>
      <c r="AN617" s="2"/>
      <c r="AO617" s="2"/>
      <c r="AP617" s="2"/>
      <c r="AQ617" s="2"/>
      <c r="AR617" s="2"/>
      <c r="AS617" s="2"/>
      <c r="AT617" s="2"/>
    </row>
    <row r="618" ht="15.75" customHeight="1">
      <c r="K618" s="2"/>
      <c r="M618" s="2"/>
      <c r="AN618" s="2"/>
      <c r="AO618" s="2"/>
      <c r="AP618" s="2"/>
      <c r="AQ618" s="2"/>
      <c r="AR618" s="2"/>
      <c r="AS618" s="2"/>
      <c r="AT618" s="2"/>
    </row>
    <row r="619" ht="15.75" customHeight="1">
      <c r="K619" s="2"/>
      <c r="M619" s="2"/>
      <c r="AN619" s="2"/>
      <c r="AO619" s="2"/>
      <c r="AP619" s="2"/>
      <c r="AQ619" s="2"/>
      <c r="AR619" s="2"/>
      <c r="AS619" s="2"/>
      <c r="AT619" s="2"/>
    </row>
    <row r="620" ht="15.75" customHeight="1">
      <c r="K620" s="2"/>
      <c r="M620" s="2"/>
      <c r="AN620" s="2"/>
      <c r="AO620" s="2"/>
      <c r="AP620" s="2"/>
      <c r="AQ620" s="2"/>
      <c r="AR620" s="2"/>
      <c r="AS620" s="2"/>
      <c r="AT620" s="2"/>
    </row>
    <row r="621" ht="15.75" customHeight="1">
      <c r="K621" s="2"/>
      <c r="M621" s="2"/>
      <c r="AN621" s="2"/>
      <c r="AO621" s="2"/>
      <c r="AP621" s="2"/>
      <c r="AQ621" s="2"/>
      <c r="AR621" s="2"/>
      <c r="AS621" s="2"/>
      <c r="AT621" s="2"/>
    </row>
    <row r="622" ht="15.75" customHeight="1">
      <c r="K622" s="2"/>
      <c r="M622" s="2"/>
      <c r="AN622" s="2"/>
      <c r="AO622" s="2"/>
      <c r="AP622" s="2"/>
      <c r="AQ622" s="2"/>
      <c r="AR622" s="2"/>
      <c r="AS622" s="2"/>
      <c r="AT622" s="2"/>
    </row>
    <row r="623" ht="15.75" customHeight="1">
      <c r="K623" s="2"/>
      <c r="M623" s="2"/>
      <c r="AN623" s="2"/>
      <c r="AO623" s="2"/>
      <c r="AP623" s="2"/>
      <c r="AQ623" s="2"/>
      <c r="AR623" s="2"/>
      <c r="AS623" s="2"/>
      <c r="AT623" s="2"/>
    </row>
    <row r="624" ht="15.75" customHeight="1">
      <c r="K624" s="2"/>
      <c r="M624" s="2"/>
      <c r="AN624" s="2"/>
      <c r="AO624" s="2"/>
      <c r="AP624" s="2"/>
      <c r="AQ624" s="2"/>
      <c r="AR624" s="2"/>
      <c r="AS624" s="2"/>
      <c r="AT624" s="2"/>
    </row>
    <row r="625" ht="15.75" customHeight="1">
      <c r="K625" s="2"/>
      <c r="M625" s="2"/>
      <c r="AN625" s="2"/>
      <c r="AO625" s="2"/>
      <c r="AP625" s="2"/>
      <c r="AQ625" s="2"/>
      <c r="AR625" s="2"/>
      <c r="AS625" s="2"/>
      <c r="AT625" s="2"/>
    </row>
    <row r="626" ht="15.75" customHeight="1">
      <c r="K626" s="2"/>
      <c r="M626" s="2"/>
      <c r="AN626" s="2"/>
      <c r="AO626" s="2"/>
      <c r="AP626" s="2"/>
      <c r="AQ626" s="2"/>
      <c r="AR626" s="2"/>
      <c r="AS626" s="2"/>
      <c r="AT626" s="2"/>
    </row>
    <row r="627" ht="15.75" customHeight="1">
      <c r="K627" s="2"/>
      <c r="M627" s="2"/>
      <c r="AN627" s="2"/>
      <c r="AO627" s="2"/>
      <c r="AP627" s="2"/>
      <c r="AQ627" s="2"/>
      <c r="AR627" s="2"/>
      <c r="AS627" s="2"/>
      <c r="AT627" s="2"/>
    </row>
    <row r="628" ht="15.75" customHeight="1">
      <c r="K628" s="2"/>
      <c r="M628" s="2"/>
      <c r="AN628" s="2"/>
      <c r="AO628" s="2"/>
      <c r="AP628" s="2"/>
      <c r="AQ628" s="2"/>
      <c r="AR628" s="2"/>
      <c r="AS628" s="2"/>
      <c r="AT628" s="2"/>
    </row>
    <row r="629" ht="15.75" customHeight="1">
      <c r="K629" s="2"/>
      <c r="M629" s="2"/>
      <c r="AN629" s="2"/>
      <c r="AO629" s="2"/>
      <c r="AP629" s="2"/>
      <c r="AQ629" s="2"/>
      <c r="AR629" s="2"/>
      <c r="AS629" s="2"/>
      <c r="AT629" s="2"/>
    </row>
    <row r="630" ht="15.75" customHeight="1">
      <c r="K630" s="2"/>
      <c r="M630" s="2"/>
      <c r="AN630" s="2"/>
      <c r="AO630" s="2"/>
      <c r="AP630" s="2"/>
      <c r="AQ630" s="2"/>
      <c r="AR630" s="2"/>
      <c r="AS630" s="2"/>
      <c r="AT630" s="2"/>
    </row>
    <row r="631" ht="15.75" customHeight="1">
      <c r="K631" s="2"/>
      <c r="M631" s="2"/>
      <c r="AN631" s="2"/>
      <c r="AO631" s="2"/>
      <c r="AP631" s="2"/>
      <c r="AQ631" s="2"/>
      <c r="AR631" s="2"/>
      <c r="AS631" s="2"/>
      <c r="AT631" s="2"/>
    </row>
    <row r="632" ht="15.75" customHeight="1">
      <c r="K632" s="2"/>
      <c r="M632" s="2"/>
      <c r="AN632" s="2"/>
      <c r="AO632" s="2"/>
      <c r="AP632" s="2"/>
      <c r="AQ632" s="2"/>
      <c r="AR632" s="2"/>
      <c r="AS632" s="2"/>
      <c r="AT632" s="2"/>
    </row>
    <row r="633" ht="15.75" customHeight="1">
      <c r="K633" s="2"/>
      <c r="M633" s="2"/>
      <c r="AN633" s="2"/>
      <c r="AO633" s="2"/>
      <c r="AP633" s="2"/>
      <c r="AQ633" s="2"/>
      <c r="AR633" s="2"/>
      <c r="AS633" s="2"/>
      <c r="AT633" s="2"/>
    </row>
    <row r="634" ht="15.75" customHeight="1">
      <c r="K634" s="2"/>
      <c r="M634" s="2"/>
      <c r="AN634" s="2"/>
      <c r="AO634" s="2"/>
      <c r="AP634" s="2"/>
      <c r="AQ634" s="2"/>
      <c r="AR634" s="2"/>
      <c r="AS634" s="2"/>
      <c r="AT634" s="2"/>
    </row>
    <row r="635" ht="15.75" customHeight="1">
      <c r="K635" s="2"/>
      <c r="M635" s="2"/>
      <c r="AN635" s="2"/>
      <c r="AO635" s="2"/>
      <c r="AP635" s="2"/>
      <c r="AQ635" s="2"/>
      <c r="AR635" s="2"/>
      <c r="AS635" s="2"/>
      <c r="AT635" s="2"/>
    </row>
    <row r="636" ht="15.75" customHeight="1">
      <c r="K636" s="2"/>
      <c r="M636" s="2"/>
      <c r="AN636" s="2"/>
      <c r="AO636" s="2"/>
      <c r="AP636" s="2"/>
      <c r="AQ636" s="2"/>
      <c r="AR636" s="2"/>
      <c r="AS636" s="2"/>
      <c r="AT636" s="2"/>
    </row>
    <row r="637" ht="15.75" customHeight="1">
      <c r="K637" s="2"/>
      <c r="M637" s="2"/>
      <c r="AN637" s="2"/>
      <c r="AO637" s="2"/>
      <c r="AP637" s="2"/>
      <c r="AQ637" s="2"/>
      <c r="AR637" s="2"/>
      <c r="AS637" s="2"/>
      <c r="AT637" s="2"/>
    </row>
    <row r="638" ht="15.75" customHeight="1">
      <c r="K638" s="2"/>
      <c r="M638" s="2"/>
      <c r="AN638" s="2"/>
      <c r="AO638" s="2"/>
      <c r="AP638" s="2"/>
      <c r="AQ638" s="2"/>
      <c r="AR638" s="2"/>
      <c r="AS638" s="2"/>
      <c r="AT638" s="2"/>
    </row>
    <row r="639" ht="15.75" customHeight="1">
      <c r="K639" s="2"/>
      <c r="M639" s="2"/>
      <c r="AN639" s="2"/>
      <c r="AO639" s="2"/>
      <c r="AP639" s="2"/>
      <c r="AQ639" s="2"/>
      <c r="AR639" s="2"/>
      <c r="AS639" s="2"/>
      <c r="AT639" s="2"/>
    </row>
    <row r="640" ht="15.75" customHeight="1">
      <c r="K640" s="2"/>
      <c r="M640" s="2"/>
      <c r="AN640" s="2"/>
      <c r="AO640" s="2"/>
      <c r="AP640" s="2"/>
      <c r="AQ640" s="2"/>
      <c r="AR640" s="2"/>
      <c r="AS640" s="2"/>
      <c r="AT640" s="2"/>
    </row>
    <row r="641" ht="15.75" customHeight="1">
      <c r="K641" s="2"/>
      <c r="M641" s="2"/>
      <c r="AN641" s="2"/>
      <c r="AO641" s="2"/>
      <c r="AP641" s="2"/>
      <c r="AQ641" s="2"/>
      <c r="AR641" s="2"/>
      <c r="AS641" s="2"/>
      <c r="AT641" s="2"/>
    </row>
    <row r="642" ht="15.75" customHeight="1">
      <c r="K642" s="2"/>
      <c r="M642" s="2"/>
      <c r="AN642" s="2"/>
      <c r="AO642" s="2"/>
      <c r="AP642" s="2"/>
      <c r="AQ642" s="2"/>
      <c r="AR642" s="2"/>
      <c r="AS642" s="2"/>
      <c r="AT642" s="2"/>
    </row>
    <row r="643" ht="15.75" customHeight="1">
      <c r="K643" s="2"/>
      <c r="M643" s="2"/>
      <c r="AN643" s="2"/>
      <c r="AO643" s="2"/>
      <c r="AP643" s="2"/>
      <c r="AQ643" s="2"/>
      <c r="AR643" s="2"/>
      <c r="AS643" s="2"/>
      <c r="AT643" s="2"/>
    </row>
    <row r="644" ht="15.75" customHeight="1">
      <c r="K644" s="2"/>
      <c r="M644" s="2"/>
      <c r="AN644" s="2"/>
      <c r="AO644" s="2"/>
      <c r="AP644" s="2"/>
      <c r="AQ644" s="2"/>
      <c r="AR644" s="2"/>
      <c r="AS644" s="2"/>
      <c r="AT644" s="2"/>
    </row>
    <row r="645" ht="15.75" customHeight="1">
      <c r="K645" s="2"/>
      <c r="M645" s="2"/>
      <c r="AN645" s="2"/>
      <c r="AO645" s="2"/>
      <c r="AP645" s="2"/>
      <c r="AQ645" s="2"/>
      <c r="AR645" s="2"/>
      <c r="AS645" s="2"/>
      <c r="AT645" s="2"/>
    </row>
    <row r="646" ht="15.75" customHeight="1">
      <c r="K646" s="2"/>
      <c r="M646" s="2"/>
      <c r="AN646" s="2"/>
      <c r="AO646" s="2"/>
      <c r="AP646" s="2"/>
      <c r="AQ646" s="2"/>
      <c r="AR646" s="2"/>
      <c r="AS646" s="2"/>
      <c r="AT646" s="2"/>
    </row>
    <row r="647" ht="15.75" customHeight="1">
      <c r="K647" s="2"/>
      <c r="M647" s="2"/>
      <c r="AN647" s="2"/>
      <c r="AO647" s="2"/>
      <c r="AP647" s="2"/>
      <c r="AQ647" s="2"/>
      <c r="AR647" s="2"/>
      <c r="AS647" s="2"/>
      <c r="AT647" s="2"/>
    </row>
    <row r="648" ht="15.75" customHeight="1">
      <c r="K648" s="2"/>
      <c r="M648" s="2"/>
      <c r="AN648" s="2"/>
      <c r="AO648" s="2"/>
      <c r="AP648" s="2"/>
      <c r="AQ648" s="2"/>
      <c r="AR648" s="2"/>
      <c r="AS648" s="2"/>
      <c r="AT648" s="2"/>
    </row>
    <row r="649" ht="15.75" customHeight="1">
      <c r="K649" s="2"/>
      <c r="M649" s="2"/>
      <c r="AN649" s="2"/>
      <c r="AO649" s="2"/>
      <c r="AP649" s="2"/>
      <c r="AQ649" s="2"/>
      <c r="AR649" s="2"/>
      <c r="AS649" s="2"/>
      <c r="AT649" s="2"/>
    </row>
    <row r="650" ht="15.75" customHeight="1">
      <c r="K650" s="2"/>
      <c r="M650" s="2"/>
      <c r="AN650" s="2"/>
      <c r="AO650" s="2"/>
      <c r="AP650" s="2"/>
      <c r="AQ650" s="2"/>
      <c r="AR650" s="2"/>
      <c r="AS650" s="2"/>
      <c r="AT650" s="2"/>
    </row>
    <row r="651" ht="15.75" customHeight="1">
      <c r="K651" s="2"/>
      <c r="M651" s="2"/>
      <c r="AN651" s="2"/>
      <c r="AO651" s="2"/>
      <c r="AP651" s="2"/>
      <c r="AQ651" s="2"/>
      <c r="AR651" s="2"/>
      <c r="AS651" s="2"/>
      <c r="AT651" s="2"/>
    </row>
    <row r="652" ht="15.75" customHeight="1">
      <c r="K652" s="2"/>
      <c r="M652" s="2"/>
      <c r="AN652" s="2"/>
      <c r="AO652" s="2"/>
      <c r="AP652" s="2"/>
      <c r="AQ652" s="2"/>
      <c r="AR652" s="2"/>
      <c r="AS652" s="2"/>
      <c r="AT652" s="2"/>
    </row>
    <row r="653" ht="15.75" customHeight="1">
      <c r="K653" s="2"/>
      <c r="M653" s="2"/>
      <c r="AN653" s="2"/>
      <c r="AO653" s="2"/>
      <c r="AP653" s="2"/>
      <c r="AQ653" s="2"/>
      <c r="AR653" s="2"/>
      <c r="AS653" s="2"/>
      <c r="AT653" s="2"/>
    </row>
    <row r="654" ht="15.75" customHeight="1">
      <c r="K654" s="2"/>
      <c r="M654" s="2"/>
      <c r="AN654" s="2"/>
      <c r="AO654" s="2"/>
      <c r="AP654" s="2"/>
      <c r="AQ654" s="2"/>
      <c r="AR654" s="2"/>
      <c r="AS654" s="2"/>
      <c r="AT654" s="2"/>
    </row>
    <row r="655" ht="15.75" customHeight="1">
      <c r="K655" s="2"/>
      <c r="M655" s="2"/>
      <c r="AN655" s="2"/>
      <c r="AO655" s="2"/>
      <c r="AP655" s="2"/>
      <c r="AQ655" s="2"/>
      <c r="AR655" s="2"/>
      <c r="AS655" s="2"/>
      <c r="AT655" s="2"/>
    </row>
    <row r="656" ht="15.75" customHeight="1">
      <c r="K656" s="2"/>
      <c r="M656" s="2"/>
      <c r="AN656" s="2"/>
      <c r="AO656" s="2"/>
      <c r="AP656" s="2"/>
      <c r="AQ656" s="2"/>
      <c r="AR656" s="2"/>
      <c r="AS656" s="2"/>
      <c r="AT656" s="2"/>
    </row>
    <row r="657" ht="15.75" customHeight="1">
      <c r="K657" s="2"/>
      <c r="M657" s="2"/>
      <c r="AN657" s="2"/>
      <c r="AO657" s="2"/>
      <c r="AP657" s="2"/>
      <c r="AQ657" s="2"/>
      <c r="AR657" s="2"/>
      <c r="AS657" s="2"/>
      <c r="AT657" s="2"/>
    </row>
    <row r="658" ht="15.75" customHeight="1">
      <c r="K658" s="2"/>
      <c r="M658" s="2"/>
      <c r="AN658" s="2"/>
      <c r="AO658" s="2"/>
      <c r="AP658" s="2"/>
      <c r="AQ658" s="2"/>
      <c r="AR658" s="2"/>
      <c r="AS658" s="2"/>
      <c r="AT658" s="2"/>
    </row>
    <row r="659" ht="15.75" customHeight="1">
      <c r="K659" s="2"/>
      <c r="M659" s="2"/>
      <c r="AN659" s="2"/>
      <c r="AO659" s="2"/>
      <c r="AP659" s="2"/>
      <c r="AQ659" s="2"/>
      <c r="AR659" s="2"/>
      <c r="AS659" s="2"/>
      <c r="AT659" s="2"/>
    </row>
    <row r="660" ht="15.75" customHeight="1">
      <c r="K660" s="2"/>
      <c r="M660" s="2"/>
      <c r="AN660" s="2"/>
      <c r="AO660" s="2"/>
      <c r="AP660" s="2"/>
      <c r="AQ660" s="2"/>
      <c r="AR660" s="2"/>
      <c r="AS660" s="2"/>
      <c r="AT660" s="2"/>
    </row>
    <row r="661" ht="15.75" customHeight="1">
      <c r="K661" s="2"/>
      <c r="M661" s="2"/>
      <c r="AN661" s="2"/>
      <c r="AO661" s="2"/>
      <c r="AP661" s="2"/>
      <c r="AQ661" s="2"/>
      <c r="AR661" s="2"/>
      <c r="AS661" s="2"/>
      <c r="AT661" s="2"/>
    </row>
    <row r="662" ht="15.75" customHeight="1">
      <c r="K662" s="2"/>
      <c r="M662" s="2"/>
      <c r="AN662" s="2"/>
      <c r="AO662" s="2"/>
      <c r="AP662" s="2"/>
      <c r="AQ662" s="2"/>
      <c r="AR662" s="2"/>
      <c r="AS662" s="2"/>
      <c r="AT662" s="2"/>
    </row>
    <row r="663" ht="15.75" customHeight="1">
      <c r="K663" s="2"/>
      <c r="M663" s="2"/>
      <c r="AN663" s="2"/>
      <c r="AO663" s="2"/>
      <c r="AP663" s="2"/>
      <c r="AQ663" s="2"/>
      <c r="AR663" s="2"/>
      <c r="AS663" s="2"/>
      <c r="AT663" s="2"/>
    </row>
    <row r="664" ht="15.75" customHeight="1">
      <c r="K664" s="2"/>
      <c r="M664" s="2"/>
      <c r="AN664" s="2"/>
      <c r="AO664" s="2"/>
      <c r="AP664" s="2"/>
      <c r="AQ664" s="2"/>
      <c r="AR664" s="2"/>
      <c r="AS664" s="2"/>
      <c r="AT664" s="2"/>
    </row>
    <row r="665" ht="15.75" customHeight="1">
      <c r="K665" s="2"/>
      <c r="M665" s="2"/>
      <c r="AN665" s="2"/>
      <c r="AO665" s="2"/>
      <c r="AP665" s="2"/>
      <c r="AQ665" s="2"/>
      <c r="AR665" s="2"/>
      <c r="AS665" s="2"/>
      <c r="AT665" s="2"/>
    </row>
    <row r="666" ht="15.75" customHeight="1">
      <c r="K666" s="2"/>
      <c r="M666" s="2"/>
      <c r="AN666" s="2"/>
      <c r="AO666" s="2"/>
      <c r="AP666" s="2"/>
      <c r="AQ666" s="2"/>
      <c r="AR666" s="2"/>
      <c r="AS666" s="2"/>
      <c r="AT666" s="2"/>
    </row>
    <row r="667" ht="15.75" customHeight="1">
      <c r="K667" s="2"/>
      <c r="M667" s="2"/>
      <c r="AN667" s="2"/>
      <c r="AO667" s="2"/>
      <c r="AP667" s="2"/>
      <c r="AQ667" s="2"/>
      <c r="AR667" s="2"/>
      <c r="AS667" s="2"/>
      <c r="AT667" s="2"/>
    </row>
    <row r="668" ht="15.75" customHeight="1">
      <c r="K668" s="2"/>
      <c r="M668" s="2"/>
      <c r="AN668" s="2"/>
      <c r="AO668" s="2"/>
      <c r="AP668" s="2"/>
      <c r="AQ668" s="2"/>
      <c r="AR668" s="2"/>
      <c r="AS668" s="2"/>
      <c r="AT668" s="2"/>
    </row>
    <row r="669" ht="15.75" customHeight="1">
      <c r="K669" s="2"/>
      <c r="M669" s="2"/>
      <c r="AN669" s="2"/>
      <c r="AO669" s="2"/>
      <c r="AP669" s="2"/>
      <c r="AQ669" s="2"/>
      <c r="AR669" s="2"/>
      <c r="AS669" s="2"/>
      <c r="AT669" s="2"/>
    </row>
    <row r="670" ht="15.75" customHeight="1">
      <c r="K670" s="2"/>
      <c r="M670" s="2"/>
      <c r="AN670" s="2"/>
      <c r="AO670" s="2"/>
      <c r="AP670" s="2"/>
      <c r="AQ670" s="2"/>
      <c r="AR670" s="2"/>
      <c r="AS670" s="2"/>
      <c r="AT670" s="2"/>
    </row>
    <row r="671" ht="15.75" customHeight="1">
      <c r="K671" s="2"/>
      <c r="M671" s="2"/>
      <c r="AN671" s="2"/>
      <c r="AO671" s="2"/>
      <c r="AP671" s="2"/>
      <c r="AQ671" s="2"/>
      <c r="AR671" s="2"/>
      <c r="AS671" s="2"/>
      <c r="AT671" s="2"/>
    </row>
    <row r="672" ht="15.75" customHeight="1">
      <c r="K672" s="2"/>
      <c r="M672" s="2"/>
      <c r="AN672" s="2"/>
      <c r="AO672" s="2"/>
      <c r="AP672" s="2"/>
      <c r="AQ672" s="2"/>
      <c r="AR672" s="2"/>
      <c r="AS672" s="2"/>
      <c r="AT672" s="2"/>
    </row>
    <row r="673" ht="15.75" customHeight="1">
      <c r="K673" s="2"/>
      <c r="M673" s="2"/>
      <c r="AN673" s="2"/>
      <c r="AO673" s="2"/>
      <c r="AP673" s="2"/>
      <c r="AQ673" s="2"/>
      <c r="AR673" s="2"/>
      <c r="AS673" s="2"/>
      <c r="AT673" s="2"/>
    </row>
    <row r="674" ht="15.75" customHeight="1">
      <c r="K674" s="2"/>
      <c r="M674" s="2"/>
      <c r="AN674" s="2"/>
      <c r="AO674" s="2"/>
      <c r="AP674" s="2"/>
      <c r="AQ674" s="2"/>
      <c r="AR674" s="2"/>
      <c r="AS674" s="2"/>
      <c r="AT674" s="2"/>
    </row>
    <row r="675" ht="15.75" customHeight="1">
      <c r="K675" s="2"/>
      <c r="M675" s="2"/>
      <c r="AN675" s="2"/>
      <c r="AO675" s="2"/>
      <c r="AP675" s="2"/>
      <c r="AQ675" s="2"/>
      <c r="AR675" s="2"/>
      <c r="AS675" s="2"/>
      <c r="AT675" s="2"/>
    </row>
    <row r="676" ht="15.75" customHeight="1">
      <c r="K676" s="2"/>
      <c r="M676" s="2"/>
      <c r="AN676" s="2"/>
      <c r="AO676" s="2"/>
      <c r="AP676" s="2"/>
      <c r="AQ676" s="2"/>
      <c r="AR676" s="2"/>
      <c r="AS676" s="2"/>
      <c r="AT676" s="2"/>
    </row>
    <row r="677" ht="15.75" customHeight="1">
      <c r="K677" s="2"/>
      <c r="M677" s="2"/>
      <c r="AN677" s="2"/>
      <c r="AO677" s="2"/>
      <c r="AP677" s="2"/>
      <c r="AQ677" s="2"/>
      <c r="AR677" s="2"/>
      <c r="AS677" s="2"/>
      <c r="AT677" s="2"/>
    </row>
    <row r="678" ht="15.75" customHeight="1">
      <c r="K678" s="2"/>
      <c r="M678" s="2"/>
      <c r="AN678" s="2"/>
      <c r="AO678" s="2"/>
      <c r="AP678" s="2"/>
      <c r="AQ678" s="2"/>
      <c r="AR678" s="2"/>
      <c r="AS678" s="2"/>
      <c r="AT678" s="2"/>
    </row>
    <row r="679" ht="15.75" customHeight="1">
      <c r="K679" s="2"/>
      <c r="M679" s="2"/>
      <c r="AN679" s="2"/>
      <c r="AO679" s="2"/>
      <c r="AP679" s="2"/>
      <c r="AQ679" s="2"/>
      <c r="AR679" s="2"/>
      <c r="AS679" s="2"/>
      <c r="AT679" s="2"/>
    </row>
    <row r="680" ht="15.75" customHeight="1">
      <c r="K680" s="2"/>
      <c r="M680" s="2"/>
      <c r="AN680" s="2"/>
      <c r="AO680" s="2"/>
      <c r="AP680" s="2"/>
      <c r="AQ680" s="2"/>
      <c r="AR680" s="2"/>
      <c r="AS680" s="2"/>
      <c r="AT680" s="2"/>
    </row>
    <row r="681" ht="15.75" customHeight="1">
      <c r="K681" s="2"/>
      <c r="M681" s="2"/>
      <c r="AN681" s="2"/>
      <c r="AO681" s="2"/>
      <c r="AP681" s="2"/>
      <c r="AQ681" s="2"/>
      <c r="AR681" s="2"/>
      <c r="AS681" s="2"/>
      <c r="AT681" s="2"/>
    </row>
    <row r="682" ht="15.75" customHeight="1">
      <c r="K682" s="2"/>
      <c r="M682" s="2"/>
      <c r="AN682" s="2"/>
      <c r="AO682" s="2"/>
      <c r="AP682" s="2"/>
      <c r="AQ682" s="2"/>
      <c r="AR682" s="2"/>
      <c r="AS682" s="2"/>
      <c r="AT682" s="2"/>
    </row>
    <row r="683" ht="15.75" customHeight="1">
      <c r="K683" s="2"/>
      <c r="M683" s="2"/>
      <c r="AN683" s="2"/>
      <c r="AO683" s="2"/>
      <c r="AP683" s="2"/>
      <c r="AQ683" s="2"/>
      <c r="AR683" s="2"/>
      <c r="AS683" s="2"/>
      <c r="AT683" s="2"/>
    </row>
    <row r="684" ht="15.75" customHeight="1">
      <c r="K684" s="2"/>
      <c r="M684" s="2"/>
      <c r="AN684" s="2"/>
      <c r="AO684" s="2"/>
      <c r="AP684" s="2"/>
      <c r="AQ684" s="2"/>
      <c r="AR684" s="2"/>
      <c r="AS684" s="2"/>
      <c r="AT684" s="2"/>
    </row>
    <row r="685" ht="15.75" customHeight="1">
      <c r="K685" s="2"/>
      <c r="M685" s="2"/>
      <c r="AN685" s="2"/>
      <c r="AO685" s="2"/>
      <c r="AP685" s="2"/>
      <c r="AQ685" s="2"/>
      <c r="AR685" s="2"/>
      <c r="AS685" s="2"/>
      <c r="AT685" s="2"/>
    </row>
    <row r="686" ht="15.75" customHeight="1">
      <c r="K686" s="2"/>
      <c r="M686" s="2"/>
      <c r="AN686" s="2"/>
      <c r="AO686" s="2"/>
      <c r="AP686" s="2"/>
      <c r="AQ686" s="2"/>
      <c r="AR686" s="2"/>
      <c r="AS686" s="2"/>
      <c r="AT686" s="2"/>
    </row>
    <row r="687" ht="15.75" customHeight="1">
      <c r="K687" s="2"/>
      <c r="M687" s="2"/>
      <c r="AN687" s="2"/>
      <c r="AO687" s="2"/>
      <c r="AP687" s="2"/>
      <c r="AQ687" s="2"/>
      <c r="AR687" s="2"/>
      <c r="AS687" s="2"/>
      <c r="AT687" s="2"/>
    </row>
    <row r="688" ht="15.75" customHeight="1">
      <c r="K688" s="2"/>
      <c r="M688" s="2"/>
      <c r="AN688" s="2"/>
      <c r="AO688" s="2"/>
      <c r="AP688" s="2"/>
      <c r="AQ688" s="2"/>
      <c r="AR688" s="2"/>
      <c r="AS688" s="2"/>
      <c r="AT688" s="2"/>
    </row>
    <row r="689" ht="15.75" customHeight="1">
      <c r="K689" s="2"/>
      <c r="M689" s="2"/>
      <c r="AN689" s="2"/>
      <c r="AO689" s="2"/>
      <c r="AP689" s="2"/>
      <c r="AQ689" s="2"/>
      <c r="AR689" s="2"/>
      <c r="AS689" s="2"/>
      <c r="AT689" s="2"/>
    </row>
    <row r="690" ht="15.75" customHeight="1">
      <c r="K690" s="2"/>
      <c r="M690" s="2"/>
      <c r="AN690" s="2"/>
      <c r="AO690" s="2"/>
      <c r="AP690" s="2"/>
      <c r="AQ690" s="2"/>
      <c r="AR690" s="2"/>
      <c r="AS690" s="2"/>
      <c r="AT690" s="2"/>
    </row>
    <row r="691" ht="15.75" customHeight="1">
      <c r="K691" s="2"/>
      <c r="M691" s="2"/>
      <c r="AN691" s="2"/>
      <c r="AO691" s="2"/>
      <c r="AP691" s="2"/>
      <c r="AQ691" s="2"/>
      <c r="AR691" s="2"/>
      <c r="AS691" s="2"/>
      <c r="AT691" s="2"/>
    </row>
    <row r="692" ht="15.75" customHeight="1">
      <c r="K692" s="2"/>
      <c r="M692" s="2"/>
      <c r="AN692" s="2"/>
      <c r="AO692" s="2"/>
      <c r="AP692" s="2"/>
      <c r="AQ692" s="2"/>
      <c r="AR692" s="2"/>
      <c r="AS692" s="2"/>
      <c r="AT692" s="2"/>
    </row>
    <row r="693" ht="15.75" customHeight="1">
      <c r="K693" s="2"/>
      <c r="M693" s="2"/>
      <c r="AN693" s="2"/>
      <c r="AO693" s="2"/>
      <c r="AP693" s="2"/>
      <c r="AQ693" s="2"/>
      <c r="AR693" s="2"/>
      <c r="AS693" s="2"/>
      <c r="AT693" s="2"/>
    </row>
    <row r="694" ht="15.75" customHeight="1">
      <c r="K694" s="2"/>
      <c r="M694" s="2"/>
      <c r="AN694" s="2"/>
      <c r="AO694" s="2"/>
      <c r="AP694" s="2"/>
      <c r="AQ694" s="2"/>
      <c r="AR694" s="2"/>
      <c r="AS694" s="2"/>
      <c r="AT694" s="2"/>
    </row>
    <row r="695" ht="15.75" customHeight="1">
      <c r="K695" s="2"/>
      <c r="M695" s="2"/>
      <c r="AN695" s="2"/>
      <c r="AO695" s="2"/>
      <c r="AP695" s="2"/>
      <c r="AQ695" s="2"/>
      <c r="AR695" s="2"/>
      <c r="AS695" s="2"/>
      <c r="AT695" s="2"/>
    </row>
    <row r="696" ht="15.75" customHeight="1">
      <c r="K696" s="2"/>
      <c r="M696" s="2"/>
      <c r="AN696" s="2"/>
      <c r="AO696" s="2"/>
      <c r="AP696" s="2"/>
      <c r="AQ696" s="2"/>
      <c r="AR696" s="2"/>
      <c r="AS696" s="2"/>
      <c r="AT696" s="2"/>
    </row>
    <row r="697" ht="15.75" customHeight="1">
      <c r="K697" s="2"/>
      <c r="M697" s="2"/>
      <c r="AN697" s="2"/>
      <c r="AO697" s="2"/>
      <c r="AP697" s="2"/>
      <c r="AQ697" s="2"/>
      <c r="AR697" s="2"/>
      <c r="AS697" s="2"/>
      <c r="AT697" s="2"/>
    </row>
    <row r="698" ht="15.75" customHeight="1">
      <c r="K698" s="2"/>
      <c r="M698" s="2"/>
      <c r="AN698" s="2"/>
      <c r="AO698" s="2"/>
      <c r="AP698" s="2"/>
      <c r="AQ698" s="2"/>
      <c r="AR698" s="2"/>
      <c r="AS698" s="2"/>
      <c r="AT698" s="2"/>
    </row>
    <row r="699" ht="15.75" customHeight="1">
      <c r="K699" s="2"/>
      <c r="M699" s="2"/>
      <c r="AN699" s="2"/>
      <c r="AO699" s="2"/>
      <c r="AP699" s="2"/>
      <c r="AQ699" s="2"/>
      <c r="AR699" s="2"/>
      <c r="AS699" s="2"/>
      <c r="AT699" s="2"/>
    </row>
    <row r="700" ht="15.75" customHeight="1">
      <c r="K700" s="2"/>
      <c r="M700" s="2"/>
      <c r="AN700" s="2"/>
      <c r="AO700" s="2"/>
      <c r="AP700" s="2"/>
      <c r="AQ700" s="2"/>
      <c r="AR700" s="2"/>
      <c r="AS700" s="2"/>
      <c r="AT700" s="2"/>
    </row>
    <row r="701" ht="15.75" customHeight="1">
      <c r="K701" s="2"/>
      <c r="M701" s="2"/>
      <c r="AN701" s="2"/>
      <c r="AO701" s="2"/>
      <c r="AP701" s="2"/>
      <c r="AQ701" s="2"/>
      <c r="AR701" s="2"/>
      <c r="AS701" s="2"/>
      <c r="AT701" s="2"/>
    </row>
    <row r="702" ht="15.75" customHeight="1">
      <c r="K702" s="2"/>
      <c r="M702" s="2"/>
      <c r="AN702" s="2"/>
      <c r="AO702" s="2"/>
      <c r="AP702" s="2"/>
      <c r="AQ702" s="2"/>
      <c r="AR702" s="2"/>
      <c r="AS702" s="2"/>
      <c r="AT702" s="2"/>
    </row>
    <row r="703" ht="15.75" customHeight="1">
      <c r="K703" s="2"/>
      <c r="M703" s="2"/>
      <c r="AN703" s="2"/>
      <c r="AO703" s="2"/>
      <c r="AP703" s="2"/>
      <c r="AQ703" s="2"/>
      <c r="AR703" s="2"/>
      <c r="AS703" s="2"/>
      <c r="AT703" s="2"/>
    </row>
    <row r="704" ht="15.75" customHeight="1">
      <c r="K704" s="2"/>
      <c r="M704" s="2"/>
      <c r="AN704" s="2"/>
      <c r="AO704" s="2"/>
      <c r="AP704" s="2"/>
      <c r="AQ704" s="2"/>
      <c r="AR704" s="2"/>
      <c r="AS704" s="2"/>
      <c r="AT704" s="2"/>
    </row>
    <row r="705" ht="15.75" customHeight="1">
      <c r="K705" s="2"/>
      <c r="M705" s="2"/>
      <c r="AN705" s="2"/>
      <c r="AO705" s="2"/>
      <c r="AP705" s="2"/>
      <c r="AQ705" s="2"/>
      <c r="AR705" s="2"/>
      <c r="AS705" s="2"/>
      <c r="AT705" s="2"/>
    </row>
    <row r="706" ht="15.75" customHeight="1">
      <c r="K706" s="2"/>
      <c r="M706" s="2"/>
      <c r="AN706" s="2"/>
      <c r="AO706" s="2"/>
      <c r="AP706" s="2"/>
      <c r="AQ706" s="2"/>
      <c r="AR706" s="2"/>
      <c r="AS706" s="2"/>
      <c r="AT706" s="2"/>
    </row>
    <row r="707" ht="15.75" customHeight="1">
      <c r="K707" s="2"/>
      <c r="M707" s="2"/>
      <c r="AN707" s="2"/>
      <c r="AO707" s="2"/>
      <c r="AP707" s="2"/>
      <c r="AQ707" s="2"/>
      <c r="AR707" s="2"/>
      <c r="AS707" s="2"/>
      <c r="AT707" s="2"/>
    </row>
    <row r="708" ht="15.75" customHeight="1">
      <c r="K708" s="2"/>
      <c r="M708" s="2"/>
      <c r="AN708" s="2"/>
      <c r="AO708" s="2"/>
      <c r="AP708" s="2"/>
      <c r="AQ708" s="2"/>
      <c r="AR708" s="2"/>
      <c r="AS708" s="2"/>
      <c r="AT708" s="2"/>
    </row>
    <row r="709" ht="15.75" customHeight="1">
      <c r="K709" s="2"/>
      <c r="M709" s="2"/>
      <c r="AN709" s="2"/>
      <c r="AO709" s="2"/>
      <c r="AP709" s="2"/>
      <c r="AQ709" s="2"/>
      <c r="AR709" s="2"/>
      <c r="AS709" s="2"/>
      <c r="AT709" s="2"/>
    </row>
    <row r="710" ht="15.75" customHeight="1">
      <c r="K710" s="2"/>
      <c r="M710" s="2"/>
      <c r="AN710" s="2"/>
      <c r="AO710" s="2"/>
      <c r="AP710" s="2"/>
      <c r="AQ710" s="2"/>
      <c r="AR710" s="2"/>
      <c r="AS710" s="2"/>
      <c r="AT710" s="2"/>
    </row>
    <row r="711" ht="15.75" customHeight="1">
      <c r="K711" s="2"/>
      <c r="M711" s="2"/>
      <c r="AN711" s="2"/>
      <c r="AO711" s="2"/>
      <c r="AP711" s="2"/>
      <c r="AQ711" s="2"/>
      <c r="AR711" s="2"/>
      <c r="AS711" s="2"/>
      <c r="AT711" s="2"/>
    </row>
    <row r="712" ht="15.75" customHeight="1">
      <c r="K712" s="2"/>
      <c r="M712" s="2"/>
      <c r="AN712" s="2"/>
      <c r="AO712" s="2"/>
      <c r="AP712" s="2"/>
      <c r="AQ712" s="2"/>
      <c r="AR712" s="2"/>
      <c r="AS712" s="2"/>
      <c r="AT712" s="2"/>
    </row>
    <row r="713" ht="15.75" customHeight="1">
      <c r="K713" s="2"/>
      <c r="M713" s="2"/>
      <c r="AN713" s="2"/>
      <c r="AO713" s="2"/>
      <c r="AP713" s="2"/>
      <c r="AQ713" s="2"/>
      <c r="AR713" s="2"/>
      <c r="AS713" s="2"/>
      <c r="AT713" s="2"/>
    </row>
    <row r="714" ht="15.75" customHeight="1">
      <c r="K714" s="2"/>
      <c r="M714" s="2"/>
      <c r="AN714" s="2"/>
      <c r="AO714" s="2"/>
      <c r="AP714" s="2"/>
      <c r="AQ714" s="2"/>
      <c r="AR714" s="2"/>
      <c r="AS714" s="2"/>
      <c r="AT714" s="2"/>
    </row>
    <row r="715" ht="15.75" customHeight="1">
      <c r="K715" s="2"/>
      <c r="M715" s="2"/>
      <c r="AN715" s="2"/>
      <c r="AO715" s="2"/>
      <c r="AP715" s="2"/>
      <c r="AQ715" s="2"/>
      <c r="AR715" s="2"/>
      <c r="AS715" s="2"/>
      <c r="AT715" s="2"/>
    </row>
    <row r="716" ht="15.75" customHeight="1">
      <c r="K716" s="2"/>
      <c r="M716" s="2"/>
      <c r="AN716" s="2"/>
      <c r="AO716" s="2"/>
      <c r="AP716" s="2"/>
      <c r="AQ716" s="2"/>
      <c r="AR716" s="2"/>
      <c r="AS716" s="2"/>
      <c r="AT716" s="2"/>
    </row>
    <row r="717" ht="15.75" customHeight="1">
      <c r="K717" s="2"/>
      <c r="M717" s="2"/>
      <c r="AN717" s="2"/>
      <c r="AO717" s="2"/>
      <c r="AP717" s="2"/>
      <c r="AQ717" s="2"/>
      <c r="AR717" s="2"/>
      <c r="AS717" s="2"/>
      <c r="AT717" s="2"/>
    </row>
    <row r="718" ht="15.75" customHeight="1">
      <c r="K718" s="2"/>
      <c r="M718" s="2"/>
      <c r="AN718" s="2"/>
      <c r="AO718" s="2"/>
      <c r="AP718" s="2"/>
      <c r="AQ718" s="2"/>
      <c r="AR718" s="2"/>
      <c r="AS718" s="2"/>
      <c r="AT718" s="2"/>
    </row>
    <row r="719" ht="15.75" customHeight="1">
      <c r="K719" s="2"/>
      <c r="M719" s="2"/>
      <c r="AN719" s="2"/>
      <c r="AO719" s="2"/>
      <c r="AP719" s="2"/>
      <c r="AQ719" s="2"/>
      <c r="AR719" s="2"/>
      <c r="AS719" s="2"/>
      <c r="AT719" s="2"/>
    </row>
    <row r="720" ht="15.75" customHeight="1">
      <c r="K720" s="2"/>
      <c r="M720" s="2"/>
      <c r="AN720" s="2"/>
      <c r="AO720" s="2"/>
      <c r="AP720" s="2"/>
      <c r="AQ720" s="2"/>
      <c r="AR720" s="2"/>
      <c r="AS720" s="2"/>
      <c r="AT720" s="2"/>
    </row>
    <row r="721" ht="15.75" customHeight="1">
      <c r="K721" s="2"/>
      <c r="M721" s="2"/>
      <c r="AN721" s="2"/>
      <c r="AO721" s="2"/>
      <c r="AP721" s="2"/>
      <c r="AQ721" s="2"/>
      <c r="AR721" s="2"/>
      <c r="AS721" s="2"/>
      <c r="AT721" s="2"/>
    </row>
    <row r="722" ht="15.75" customHeight="1">
      <c r="K722" s="2"/>
      <c r="M722" s="2"/>
      <c r="AN722" s="2"/>
      <c r="AO722" s="2"/>
      <c r="AP722" s="2"/>
      <c r="AQ722" s="2"/>
      <c r="AR722" s="2"/>
      <c r="AS722" s="2"/>
      <c r="AT722" s="2"/>
    </row>
    <row r="723" ht="15.75" customHeight="1">
      <c r="K723" s="2"/>
      <c r="M723" s="2"/>
      <c r="AN723" s="2"/>
      <c r="AO723" s="2"/>
      <c r="AP723" s="2"/>
      <c r="AQ723" s="2"/>
      <c r="AR723" s="2"/>
      <c r="AS723" s="2"/>
      <c r="AT723" s="2"/>
    </row>
    <row r="724" ht="15.75" customHeight="1">
      <c r="K724" s="2"/>
      <c r="M724" s="2"/>
      <c r="AN724" s="2"/>
      <c r="AO724" s="2"/>
      <c r="AP724" s="2"/>
      <c r="AQ724" s="2"/>
      <c r="AR724" s="2"/>
      <c r="AS724" s="2"/>
      <c r="AT724" s="2"/>
    </row>
    <row r="725" ht="15.75" customHeight="1">
      <c r="K725" s="2"/>
      <c r="M725" s="2"/>
      <c r="AN725" s="2"/>
      <c r="AO725" s="2"/>
      <c r="AP725" s="2"/>
      <c r="AQ725" s="2"/>
      <c r="AR725" s="2"/>
      <c r="AS725" s="2"/>
      <c r="AT725" s="2"/>
    </row>
    <row r="726" ht="15.75" customHeight="1">
      <c r="K726" s="2"/>
      <c r="M726" s="2"/>
      <c r="AN726" s="2"/>
      <c r="AO726" s="2"/>
      <c r="AP726" s="2"/>
      <c r="AQ726" s="2"/>
      <c r="AR726" s="2"/>
      <c r="AS726" s="2"/>
      <c r="AT726" s="2"/>
    </row>
    <row r="727" ht="15.75" customHeight="1">
      <c r="K727" s="2"/>
      <c r="M727" s="2"/>
      <c r="AN727" s="2"/>
      <c r="AO727" s="2"/>
      <c r="AP727" s="2"/>
      <c r="AQ727" s="2"/>
      <c r="AR727" s="2"/>
      <c r="AS727" s="2"/>
      <c r="AT727" s="2"/>
    </row>
    <row r="728" ht="15.75" customHeight="1">
      <c r="K728" s="2"/>
      <c r="M728" s="2"/>
      <c r="AN728" s="2"/>
      <c r="AO728" s="2"/>
      <c r="AP728" s="2"/>
      <c r="AQ728" s="2"/>
      <c r="AR728" s="2"/>
      <c r="AS728" s="2"/>
      <c r="AT728" s="2"/>
    </row>
    <row r="729" ht="15.75" customHeight="1">
      <c r="K729" s="2"/>
      <c r="M729" s="2"/>
      <c r="AN729" s="2"/>
      <c r="AO729" s="2"/>
      <c r="AP729" s="2"/>
      <c r="AQ729" s="2"/>
      <c r="AR729" s="2"/>
      <c r="AS729" s="2"/>
      <c r="AT729" s="2"/>
    </row>
    <row r="730" ht="15.75" customHeight="1">
      <c r="K730" s="2"/>
      <c r="M730" s="2"/>
      <c r="AN730" s="2"/>
      <c r="AO730" s="2"/>
      <c r="AP730" s="2"/>
      <c r="AQ730" s="2"/>
      <c r="AR730" s="2"/>
      <c r="AS730" s="2"/>
      <c r="AT730" s="2"/>
    </row>
    <row r="731" ht="15.75" customHeight="1">
      <c r="K731" s="2"/>
      <c r="M731" s="2"/>
      <c r="AN731" s="2"/>
      <c r="AO731" s="2"/>
      <c r="AP731" s="2"/>
      <c r="AQ731" s="2"/>
      <c r="AR731" s="2"/>
      <c r="AS731" s="2"/>
      <c r="AT731" s="2"/>
    </row>
    <row r="732" ht="15.75" customHeight="1">
      <c r="K732" s="2"/>
      <c r="M732" s="2"/>
      <c r="AN732" s="2"/>
      <c r="AO732" s="2"/>
      <c r="AP732" s="2"/>
      <c r="AQ732" s="2"/>
      <c r="AR732" s="2"/>
      <c r="AS732" s="2"/>
      <c r="AT732" s="2"/>
    </row>
    <row r="733" ht="15.75" customHeight="1">
      <c r="K733" s="2"/>
      <c r="M733" s="2"/>
      <c r="AN733" s="2"/>
      <c r="AO733" s="2"/>
      <c r="AP733" s="2"/>
      <c r="AQ733" s="2"/>
      <c r="AR733" s="2"/>
      <c r="AS733" s="2"/>
      <c r="AT733" s="2"/>
    </row>
    <row r="734" ht="15.75" customHeight="1">
      <c r="K734" s="2"/>
      <c r="M734" s="2"/>
      <c r="AN734" s="2"/>
      <c r="AO734" s="2"/>
      <c r="AP734" s="2"/>
      <c r="AQ734" s="2"/>
      <c r="AR734" s="2"/>
      <c r="AS734" s="2"/>
      <c r="AT734" s="2"/>
    </row>
    <row r="735" ht="15.75" customHeight="1">
      <c r="K735" s="2"/>
      <c r="M735" s="2"/>
      <c r="AN735" s="2"/>
      <c r="AO735" s="2"/>
      <c r="AP735" s="2"/>
      <c r="AQ735" s="2"/>
      <c r="AR735" s="2"/>
      <c r="AS735" s="2"/>
      <c r="AT735" s="2"/>
    </row>
    <row r="736" ht="15.75" customHeight="1">
      <c r="K736" s="2"/>
      <c r="M736" s="2"/>
      <c r="AN736" s="2"/>
      <c r="AO736" s="2"/>
      <c r="AP736" s="2"/>
      <c r="AQ736" s="2"/>
      <c r="AR736" s="2"/>
      <c r="AS736" s="2"/>
      <c r="AT736" s="2"/>
    </row>
    <row r="737" ht="15.75" customHeight="1">
      <c r="K737" s="2"/>
      <c r="M737" s="2"/>
      <c r="AN737" s="2"/>
      <c r="AO737" s="2"/>
      <c r="AP737" s="2"/>
      <c r="AQ737" s="2"/>
      <c r="AR737" s="2"/>
      <c r="AS737" s="2"/>
      <c r="AT737" s="2"/>
    </row>
    <row r="738" ht="15.75" customHeight="1">
      <c r="K738" s="2"/>
      <c r="M738" s="2"/>
      <c r="AN738" s="2"/>
      <c r="AO738" s="2"/>
      <c r="AP738" s="2"/>
      <c r="AQ738" s="2"/>
      <c r="AR738" s="2"/>
      <c r="AS738" s="2"/>
      <c r="AT738" s="2"/>
    </row>
    <row r="739" ht="15.75" customHeight="1">
      <c r="K739" s="2"/>
      <c r="M739" s="2"/>
      <c r="AN739" s="2"/>
      <c r="AO739" s="2"/>
      <c r="AP739" s="2"/>
      <c r="AQ739" s="2"/>
      <c r="AR739" s="2"/>
      <c r="AS739" s="2"/>
      <c r="AT739" s="2"/>
    </row>
    <row r="740" ht="15.75" customHeight="1">
      <c r="K740" s="2"/>
      <c r="M740" s="2"/>
      <c r="AN740" s="2"/>
      <c r="AO740" s="2"/>
      <c r="AP740" s="2"/>
      <c r="AQ740" s="2"/>
      <c r="AR740" s="2"/>
      <c r="AS740" s="2"/>
      <c r="AT740" s="2"/>
    </row>
    <row r="741" ht="15.75" customHeight="1">
      <c r="K741" s="2"/>
      <c r="M741" s="2"/>
      <c r="AN741" s="2"/>
      <c r="AO741" s="2"/>
      <c r="AP741" s="2"/>
      <c r="AQ741" s="2"/>
      <c r="AR741" s="2"/>
      <c r="AS741" s="2"/>
      <c r="AT741" s="2"/>
    </row>
    <row r="742" ht="15.75" customHeight="1">
      <c r="K742" s="2"/>
      <c r="M742" s="2"/>
      <c r="AN742" s="2"/>
      <c r="AO742" s="2"/>
      <c r="AP742" s="2"/>
      <c r="AQ742" s="2"/>
      <c r="AR742" s="2"/>
      <c r="AS742" s="2"/>
      <c r="AT742" s="2"/>
    </row>
    <row r="743" ht="15.75" customHeight="1">
      <c r="K743" s="2"/>
      <c r="M743" s="2"/>
      <c r="AN743" s="2"/>
      <c r="AO743" s="2"/>
      <c r="AP743" s="2"/>
      <c r="AQ743" s="2"/>
      <c r="AR743" s="2"/>
      <c r="AS743" s="2"/>
      <c r="AT743" s="2"/>
    </row>
    <row r="744" ht="15.75" customHeight="1">
      <c r="K744" s="2"/>
      <c r="M744" s="2"/>
      <c r="AN744" s="2"/>
      <c r="AO744" s="2"/>
      <c r="AP744" s="2"/>
      <c r="AQ744" s="2"/>
      <c r="AR744" s="2"/>
      <c r="AS744" s="2"/>
      <c r="AT744" s="2"/>
    </row>
    <row r="745" ht="15.75" customHeight="1">
      <c r="K745" s="2"/>
      <c r="M745" s="2"/>
      <c r="AN745" s="2"/>
      <c r="AO745" s="2"/>
      <c r="AP745" s="2"/>
      <c r="AQ745" s="2"/>
      <c r="AR745" s="2"/>
      <c r="AS745" s="2"/>
      <c r="AT745" s="2"/>
    </row>
    <row r="746" ht="15.75" customHeight="1">
      <c r="K746" s="2"/>
      <c r="M746" s="2"/>
      <c r="AN746" s="2"/>
      <c r="AO746" s="2"/>
      <c r="AP746" s="2"/>
      <c r="AQ746" s="2"/>
      <c r="AR746" s="2"/>
      <c r="AS746" s="2"/>
      <c r="AT746" s="2"/>
    </row>
    <row r="747" ht="15.75" customHeight="1">
      <c r="K747" s="2"/>
      <c r="M747" s="2"/>
      <c r="AN747" s="2"/>
      <c r="AO747" s="2"/>
      <c r="AP747" s="2"/>
      <c r="AQ747" s="2"/>
      <c r="AR747" s="2"/>
      <c r="AS747" s="2"/>
      <c r="AT747" s="2"/>
    </row>
    <row r="748" ht="15.75" customHeight="1">
      <c r="K748" s="2"/>
      <c r="M748" s="2"/>
      <c r="AN748" s="2"/>
      <c r="AO748" s="2"/>
      <c r="AP748" s="2"/>
      <c r="AQ748" s="2"/>
      <c r="AR748" s="2"/>
      <c r="AS748" s="2"/>
      <c r="AT748" s="2"/>
    </row>
    <row r="749" ht="15.75" customHeight="1">
      <c r="K749" s="2"/>
      <c r="M749" s="2"/>
      <c r="AN749" s="2"/>
      <c r="AO749" s="2"/>
      <c r="AP749" s="2"/>
      <c r="AQ749" s="2"/>
      <c r="AR749" s="2"/>
      <c r="AS749" s="2"/>
      <c r="AT749" s="2"/>
    </row>
    <row r="750" ht="15.75" customHeight="1">
      <c r="K750" s="2"/>
      <c r="M750" s="2"/>
      <c r="AN750" s="2"/>
      <c r="AO750" s="2"/>
      <c r="AP750" s="2"/>
      <c r="AQ750" s="2"/>
      <c r="AR750" s="2"/>
      <c r="AS750" s="2"/>
      <c r="AT750" s="2"/>
    </row>
    <row r="751" ht="15.75" customHeight="1">
      <c r="K751" s="2"/>
      <c r="M751" s="2"/>
      <c r="AN751" s="2"/>
      <c r="AO751" s="2"/>
      <c r="AP751" s="2"/>
      <c r="AQ751" s="2"/>
      <c r="AR751" s="2"/>
      <c r="AS751" s="2"/>
      <c r="AT751" s="2"/>
    </row>
    <row r="752" ht="15.75" customHeight="1">
      <c r="K752" s="2"/>
      <c r="M752" s="2"/>
      <c r="AN752" s="2"/>
      <c r="AO752" s="2"/>
      <c r="AP752" s="2"/>
      <c r="AQ752" s="2"/>
      <c r="AR752" s="2"/>
      <c r="AS752" s="2"/>
      <c r="AT752" s="2"/>
    </row>
    <row r="753" ht="15.75" customHeight="1">
      <c r="K753" s="2"/>
      <c r="M753" s="2"/>
      <c r="AN753" s="2"/>
      <c r="AO753" s="2"/>
      <c r="AP753" s="2"/>
      <c r="AQ753" s="2"/>
      <c r="AR753" s="2"/>
      <c r="AS753" s="2"/>
      <c r="AT753" s="2"/>
    </row>
    <row r="754" ht="15.75" customHeight="1">
      <c r="K754" s="2"/>
      <c r="M754" s="2"/>
      <c r="AN754" s="2"/>
      <c r="AO754" s="2"/>
      <c r="AP754" s="2"/>
      <c r="AQ754" s="2"/>
      <c r="AR754" s="2"/>
      <c r="AS754" s="2"/>
      <c r="AT754" s="2"/>
    </row>
    <row r="755" ht="15.75" customHeight="1">
      <c r="K755" s="2"/>
      <c r="M755" s="2"/>
      <c r="AN755" s="2"/>
      <c r="AO755" s="2"/>
      <c r="AP755" s="2"/>
      <c r="AQ755" s="2"/>
      <c r="AR755" s="2"/>
      <c r="AS755" s="2"/>
      <c r="AT755" s="2"/>
    </row>
    <row r="756" ht="15.75" customHeight="1">
      <c r="K756" s="2"/>
      <c r="M756" s="2"/>
      <c r="AN756" s="2"/>
      <c r="AO756" s="2"/>
      <c r="AP756" s="2"/>
      <c r="AQ756" s="2"/>
      <c r="AR756" s="2"/>
      <c r="AS756" s="2"/>
      <c r="AT756" s="2"/>
    </row>
    <row r="757" ht="15.75" customHeight="1">
      <c r="K757" s="2"/>
      <c r="M757" s="2"/>
      <c r="AN757" s="2"/>
      <c r="AO757" s="2"/>
      <c r="AP757" s="2"/>
      <c r="AQ757" s="2"/>
      <c r="AR757" s="2"/>
      <c r="AS757" s="2"/>
      <c r="AT757" s="2"/>
    </row>
    <row r="758" ht="15.75" customHeight="1">
      <c r="K758" s="2"/>
      <c r="M758" s="2"/>
      <c r="AN758" s="2"/>
      <c r="AO758" s="2"/>
      <c r="AP758" s="2"/>
      <c r="AQ758" s="2"/>
      <c r="AR758" s="2"/>
      <c r="AS758" s="2"/>
      <c r="AT758" s="2"/>
    </row>
    <row r="759" ht="15.75" customHeight="1">
      <c r="K759" s="2"/>
      <c r="M759" s="2"/>
      <c r="AN759" s="2"/>
      <c r="AO759" s="2"/>
      <c r="AP759" s="2"/>
      <c r="AQ759" s="2"/>
      <c r="AR759" s="2"/>
      <c r="AS759" s="2"/>
      <c r="AT759" s="2"/>
    </row>
    <row r="760" ht="15.75" customHeight="1">
      <c r="K760" s="2"/>
      <c r="M760" s="2"/>
      <c r="AN760" s="2"/>
      <c r="AO760" s="2"/>
      <c r="AP760" s="2"/>
      <c r="AQ760" s="2"/>
      <c r="AR760" s="2"/>
      <c r="AS760" s="2"/>
      <c r="AT760" s="2"/>
    </row>
    <row r="761" ht="15.75" customHeight="1">
      <c r="K761" s="2"/>
      <c r="M761" s="2"/>
      <c r="AN761" s="2"/>
      <c r="AO761" s="2"/>
      <c r="AP761" s="2"/>
      <c r="AQ761" s="2"/>
      <c r="AR761" s="2"/>
      <c r="AS761" s="2"/>
      <c r="AT761" s="2"/>
    </row>
    <row r="762" ht="15.75" customHeight="1">
      <c r="K762" s="2"/>
      <c r="M762" s="2"/>
      <c r="AN762" s="2"/>
      <c r="AO762" s="2"/>
      <c r="AP762" s="2"/>
      <c r="AQ762" s="2"/>
      <c r="AR762" s="2"/>
      <c r="AS762" s="2"/>
      <c r="AT762" s="2"/>
    </row>
    <row r="763" ht="15.75" customHeight="1">
      <c r="K763" s="2"/>
      <c r="M763" s="2"/>
      <c r="AN763" s="2"/>
      <c r="AO763" s="2"/>
      <c r="AP763" s="2"/>
      <c r="AQ763" s="2"/>
      <c r="AR763" s="2"/>
      <c r="AS763" s="2"/>
      <c r="AT763" s="2"/>
    </row>
    <row r="764" ht="15.75" customHeight="1">
      <c r="K764" s="2"/>
      <c r="M764" s="2"/>
      <c r="AN764" s="2"/>
      <c r="AO764" s="2"/>
      <c r="AP764" s="2"/>
      <c r="AQ764" s="2"/>
      <c r="AR764" s="2"/>
      <c r="AS764" s="2"/>
      <c r="AT764" s="2"/>
    </row>
    <row r="765" ht="15.75" customHeight="1">
      <c r="K765" s="2"/>
      <c r="M765" s="2"/>
      <c r="AN765" s="2"/>
      <c r="AO765" s="2"/>
      <c r="AP765" s="2"/>
      <c r="AQ765" s="2"/>
      <c r="AR765" s="2"/>
      <c r="AS765" s="2"/>
      <c r="AT765" s="2"/>
    </row>
    <row r="766" ht="15.75" customHeight="1">
      <c r="K766" s="2"/>
      <c r="M766" s="2"/>
      <c r="AN766" s="2"/>
      <c r="AO766" s="2"/>
      <c r="AP766" s="2"/>
      <c r="AQ766" s="2"/>
      <c r="AR766" s="2"/>
      <c r="AS766" s="2"/>
      <c r="AT766" s="2"/>
    </row>
    <row r="767" ht="15.75" customHeight="1">
      <c r="K767" s="2"/>
      <c r="M767" s="2"/>
      <c r="AN767" s="2"/>
      <c r="AO767" s="2"/>
      <c r="AP767" s="2"/>
      <c r="AQ767" s="2"/>
      <c r="AR767" s="2"/>
      <c r="AS767" s="2"/>
      <c r="AT767" s="2"/>
    </row>
    <row r="768" ht="15.75" customHeight="1">
      <c r="K768" s="2"/>
      <c r="M768" s="2"/>
      <c r="AN768" s="2"/>
      <c r="AO768" s="2"/>
      <c r="AP768" s="2"/>
      <c r="AQ768" s="2"/>
      <c r="AR768" s="2"/>
      <c r="AS768" s="2"/>
      <c r="AT768" s="2"/>
    </row>
    <row r="769" ht="15.75" customHeight="1">
      <c r="K769" s="2"/>
      <c r="M769" s="2"/>
      <c r="AN769" s="2"/>
      <c r="AO769" s="2"/>
      <c r="AP769" s="2"/>
      <c r="AQ769" s="2"/>
      <c r="AR769" s="2"/>
      <c r="AS769" s="2"/>
      <c r="AT769" s="2"/>
    </row>
    <row r="770" ht="15.75" customHeight="1">
      <c r="K770" s="2"/>
      <c r="M770" s="2"/>
      <c r="AN770" s="2"/>
      <c r="AO770" s="2"/>
      <c r="AP770" s="2"/>
      <c r="AQ770" s="2"/>
      <c r="AR770" s="2"/>
      <c r="AS770" s="2"/>
      <c r="AT770" s="2"/>
    </row>
    <row r="771" ht="15.75" customHeight="1">
      <c r="K771" s="2"/>
      <c r="M771" s="2"/>
      <c r="AN771" s="2"/>
      <c r="AO771" s="2"/>
      <c r="AP771" s="2"/>
      <c r="AQ771" s="2"/>
      <c r="AR771" s="2"/>
      <c r="AS771" s="2"/>
      <c r="AT771" s="2"/>
    </row>
    <row r="772" ht="15.75" customHeight="1">
      <c r="K772" s="2"/>
      <c r="M772" s="2"/>
      <c r="AN772" s="2"/>
      <c r="AO772" s="2"/>
      <c r="AP772" s="2"/>
      <c r="AQ772" s="2"/>
      <c r="AR772" s="2"/>
      <c r="AS772" s="2"/>
      <c r="AT772" s="2"/>
    </row>
    <row r="773" ht="15.75" customHeight="1">
      <c r="K773" s="2"/>
      <c r="M773" s="2"/>
      <c r="AN773" s="2"/>
      <c r="AO773" s="2"/>
      <c r="AP773" s="2"/>
      <c r="AQ773" s="2"/>
      <c r="AR773" s="2"/>
      <c r="AS773" s="2"/>
      <c r="AT773" s="2"/>
    </row>
    <row r="774" ht="15.75" customHeight="1">
      <c r="K774" s="2"/>
      <c r="M774" s="2"/>
      <c r="AN774" s="2"/>
      <c r="AO774" s="2"/>
      <c r="AP774" s="2"/>
      <c r="AQ774" s="2"/>
      <c r="AR774" s="2"/>
      <c r="AS774" s="2"/>
      <c r="AT774" s="2"/>
    </row>
    <row r="775" ht="15.75" customHeight="1">
      <c r="K775" s="2"/>
      <c r="M775" s="2"/>
      <c r="AN775" s="2"/>
      <c r="AO775" s="2"/>
      <c r="AP775" s="2"/>
      <c r="AQ775" s="2"/>
      <c r="AR775" s="2"/>
      <c r="AS775" s="2"/>
      <c r="AT775" s="2"/>
    </row>
    <row r="776" ht="15.75" customHeight="1">
      <c r="K776" s="2"/>
      <c r="M776" s="2"/>
      <c r="AN776" s="2"/>
      <c r="AO776" s="2"/>
      <c r="AP776" s="2"/>
      <c r="AQ776" s="2"/>
      <c r="AR776" s="2"/>
      <c r="AS776" s="2"/>
      <c r="AT776" s="2"/>
    </row>
    <row r="777" ht="15.75" customHeight="1">
      <c r="K777" s="2"/>
      <c r="M777" s="2"/>
      <c r="AN777" s="2"/>
      <c r="AO777" s="2"/>
      <c r="AP777" s="2"/>
      <c r="AQ777" s="2"/>
      <c r="AR777" s="2"/>
      <c r="AS777" s="2"/>
      <c r="AT777" s="2"/>
    </row>
    <row r="778" ht="15.75" customHeight="1">
      <c r="K778" s="2"/>
      <c r="M778" s="2"/>
      <c r="AN778" s="2"/>
      <c r="AO778" s="2"/>
      <c r="AP778" s="2"/>
      <c r="AQ778" s="2"/>
      <c r="AR778" s="2"/>
      <c r="AS778" s="2"/>
      <c r="AT778" s="2"/>
    </row>
    <row r="779" ht="15.75" customHeight="1">
      <c r="K779" s="2"/>
      <c r="M779" s="2"/>
      <c r="AN779" s="2"/>
      <c r="AO779" s="2"/>
      <c r="AP779" s="2"/>
      <c r="AQ779" s="2"/>
      <c r="AR779" s="2"/>
      <c r="AS779" s="2"/>
      <c r="AT779" s="2"/>
    </row>
    <row r="780" ht="15.75" customHeight="1">
      <c r="K780" s="2"/>
      <c r="M780" s="2"/>
      <c r="AN780" s="2"/>
      <c r="AO780" s="2"/>
      <c r="AP780" s="2"/>
      <c r="AQ780" s="2"/>
      <c r="AR780" s="2"/>
      <c r="AS780" s="2"/>
      <c r="AT780" s="2"/>
    </row>
    <row r="781" ht="15.75" customHeight="1">
      <c r="K781" s="2"/>
      <c r="M781" s="2"/>
      <c r="AN781" s="2"/>
      <c r="AO781" s="2"/>
      <c r="AP781" s="2"/>
      <c r="AQ781" s="2"/>
      <c r="AR781" s="2"/>
      <c r="AS781" s="2"/>
      <c r="AT781" s="2"/>
    </row>
    <row r="782" ht="15.75" customHeight="1">
      <c r="K782" s="2"/>
      <c r="M782" s="2"/>
      <c r="AN782" s="2"/>
      <c r="AO782" s="2"/>
      <c r="AP782" s="2"/>
      <c r="AQ782" s="2"/>
      <c r="AR782" s="2"/>
      <c r="AS782" s="2"/>
      <c r="AT782" s="2"/>
    </row>
    <row r="783" ht="15.75" customHeight="1">
      <c r="K783" s="2"/>
      <c r="M783" s="2"/>
      <c r="AN783" s="2"/>
      <c r="AO783" s="2"/>
      <c r="AP783" s="2"/>
      <c r="AQ783" s="2"/>
      <c r="AR783" s="2"/>
      <c r="AS783" s="2"/>
      <c r="AT783" s="2"/>
    </row>
    <row r="784" ht="15.75" customHeight="1">
      <c r="K784" s="2"/>
      <c r="M784" s="2"/>
      <c r="AN784" s="2"/>
      <c r="AO784" s="2"/>
      <c r="AP784" s="2"/>
      <c r="AQ784" s="2"/>
      <c r="AR784" s="2"/>
      <c r="AS784" s="2"/>
      <c r="AT784" s="2"/>
    </row>
    <row r="785" ht="15.75" customHeight="1">
      <c r="K785" s="2"/>
      <c r="M785" s="2"/>
      <c r="AN785" s="2"/>
      <c r="AO785" s="2"/>
      <c r="AP785" s="2"/>
      <c r="AQ785" s="2"/>
      <c r="AR785" s="2"/>
      <c r="AS785" s="2"/>
      <c r="AT785" s="2"/>
    </row>
    <row r="786" ht="15.75" customHeight="1">
      <c r="K786" s="2"/>
      <c r="M786" s="2"/>
      <c r="AN786" s="2"/>
      <c r="AO786" s="2"/>
      <c r="AP786" s="2"/>
      <c r="AQ786" s="2"/>
      <c r="AR786" s="2"/>
      <c r="AS786" s="2"/>
      <c r="AT786" s="2"/>
    </row>
    <row r="787" ht="15.75" customHeight="1">
      <c r="K787" s="2"/>
      <c r="M787" s="2"/>
      <c r="AN787" s="2"/>
      <c r="AO787" s="2"/>
      <c r="AP787" s="2"/>
      <c r="AQ787" s="2"/>
      <c r="AR787" s="2"/>
      <c r="AS787" s="2"/>
      <c r="AT787" s="2"/>
    </row>
    <row r="788" ht="15.75" customHeight="1">
      <c r="K788" s="2"/>
      <c r="M788" s="2"/>
      <c r="AN788" s="2"/>
      <c r="AO788" s="2"/>
      <c r="AP788" s="2"/>
      <c r="AQ788" s="2"/>
      <c r="AR788" s="2"/>
      <c r="AS788" s="2"/>
      <c r="AT788" s="2"/>
    </row>
    <row r="789" ht="15.75" customHeight="1">
      <c r="K789" s="2"/>
      <c r="M789" s="2"/>
      <c r="AN789" s="2"/>
      <c r="AO789" s="2"/>
      <c r="AP789" s="2"/>
      <c r="AQ789" s="2"/>
      <c r="AR789" s="2"/>
      <c r="AS789" s="2"/>
      <c r="AT789" s="2"/>
    </row>
    <row r="790" ht="15.75" customHeight="1">
      <c r="K790" s="2"/>
      <c r="M790" s="2"/>
      <c r="AN790" s="2"/>
      <c r="AO790" s="2"/>
      <c r="AP790" s="2"/>
      <c r="AQ790" s="2"/>
      <c r="AR790" s="2"/>
      <c r="AS790" s="2"/>
      <c r="AT790" s="2"/>
    </row>
    <row r="791" ht="15.75" customHeight="1">
      <c r="K791" s="2"/>
      <c r="M791" s="2"/>
      <c r="AN791" s="2"/>
      <c r="AO791" s="2"/>
      <c r="AP791" s="2"/>
      <c r="AQ791" s="2"/>
      <c r="AR791" s="2"/>
      <c r="AS791" s="2"/>
      <c r="AT791" s="2"/>
    </row>
    <row r="792" ht="15.75" customHeight="1">
      <c r="K792" s="2"/>
      <c r="M792" s="2"/>
      <c r="AN792" s="2"/>
      <c r="AO792" s="2"/>
      <c r="AP792" s="2"/>
      <c r="AQ792" s="2"/>
      <c r="AR792" s="2"/>
      <c r="AS792" s="2"/>
      <c r="AT792" s="2"/>
    </row>
    <row r="793" ht="15.75" customHeight="1">
      <c r="K793" s="2"/>
      <c r="M793" s="2"/>
      <c r="AN793" s="2"/>
      <c r="AO793" s="2"/>
      <c r="AP793" s="2"/>
      <c r="AQ793" s="2"/>
      <c r="AR793" s="2"/>
      <c r="AS793" s="2"/>
      <c r="AT793" s="2"/>
    </row>
    <row r="794" ht="15.75" customHeight="1">
      <c r="K794" s="2"/>
      <c r="M794" s="2"/>
      <c r="AN794" s="2"/>
      <c r="AO794" s="2"/>
      <c r="AP794" s="2"/>
      <c r="AQ794" s="2"/>
      <c r="AR794" s="2"/>
      <c r="AS794" s="2"/>
      <c r="AT794" s="2"/>
    </row>
    <row r="795" ht="15.75" customHeight="1">
      <c r="K795" s="2"/>
      <c r="M795" s="2"/>
      <c r="AN795" s="2"/>
      <c r="AO795" s="2"/>
      <c r="AP795" s="2"/>
      <c r="AQ795" s="2"/>
      <c r="AR795" s="2"/>
      <c r="AS795" s="2"/>
      <c r="AT795" s="2"/>
    </row>
    <row r="796" ht="15.75" customHeight="1">
      <c r="K796" s="2"/>
      <c r="M796" s="2"/>
      <c r="AN796" s="2"/>
      <c r="AO796" s="2"/>
      <c r="AP796" s="2"/>
      <c r="AQ796" s="2"/>
      <c r="AR796" s="2"/>
      <c r="AS796" s="2"/>
      <c r="AT796" s="2"/>
    </row>
    <row r="797" ht="15.75" customHeight="1">
      <c r="K797" s="2"/>
      <c r="M797" s="2"/>
      <c r="AN797" s="2"/>
      <c r="AO797" s="2"/>
      <c r="AP797" s="2"/>
      <c r="AQ797" s="2"/>
      <c r="AR797" s="2"/>
      <c r="AS797" s="2"/>
      <c r="AT797" s="2"/>
    </row>
    <row r="798" ht="15.75" customHeight="1">
      <c r="K798" s="2"/>
      <c r="M798" s="2"/>
      <c r="AN798" s="2"/>
      <c r="AO798" s="2"/>
      <c r="AP798" s="2"/>
      <c r="AQ798" s="2"/>
      <c r="AR798" s="2"/>
      <c r="AS798" s="2"/>
      <c r="AT798" s="2"/>
    </row>
    <row r="799" ht="15.75" customHeight="1">
      <c r="K799" s="2"/>
      <c r="M799" s="2"/>
      <c r="AN799" s="2"/>
      <c r="AO799" s="2"/>
      <c r="AP799" s="2"/>
      <c r="AQ799" s="2"/>
      <c r="AR799" s="2"/>
      <c r="AS799" s="2"/>
      <c r="AT799" s="2"/>
    </row>
    <row r="800" ht="15.75" customHeight="1">
      <c r="K800" s="2"/>
      <c r="M800" s="2"/>
      <c r="AN800" s="2"/>
      <c r="AO800" s="2"/>
      <c r="AP800" s="2"/>
      <c r="AQ800" s="2"/>
      <c r="AR800" s="2"/>
      <c r="AS800" s="2"/>
      <c r="AT800" s="2"/>
    </row>
    <row r="801" ht="15.75" customHeight="1">
      <c r="K801" s="2"/>
      <c r="M801" s="2"/>
      <c r="AN801" s="2"/>
      <c r="AO801" s="2"/>
      <c r="AP801" s="2"/>
      <c r="AQ801" s="2"/>
      <c r="AR801" s="2"/>
      <c r="AS801" s="2"/>
      <c r="AT801" s="2"/>
    </row>
    <row r="802" ht="15.75" customHeight="1">
      <c r="K802" s="2"/>
      <c r="M802" s="2"/>
      <c r="AN802" s="2"/>
      <c r="AO802" s="2"/>
      <c r="AP802" s="2"/>
      <c r="AQ802" s="2"/>
      <c r="AR802" s="2"/>
      <c r="AS802" s="2"/>
      <c r="AT802" s="2"/>
    </row>
    <row r="803" ht="15.75" customHeight="1">
      <c r="K803" s="2"/>
      <c r="M803" s="2"/>
      <c r="AN803" s="2"/>
      <c r="AO803" s="2"/>
      <c r="AP803" s="2"/>
      <c r="AQ803" s="2"/>
      <c r="AR803" s="2"/>
      <c r="AS803" s="2"/>
      <c r="AT803" s="2"/>
    </row>
    <row r="804" ht="15.75" customHeight="1">
      <c r="K804" s="2"/>
      <c r="M804" s="2"/>
      <c r="AN804" s="2"/>
      <c r="AO804" s="2"/>
      <c r="AP804" s="2"/>
      <c r="AQ804" s="2"/>
      <c r="AR804" s="2"/>
      <c r="AS804" s="2"/>
      <c r="AT804" s="2"/>
    </row>
    <row r="805" ht="15.75" customHeight="1">
      <c r="K805" s="2"/>
      <c r="M805" s="2"/>
      <c r="AN805" s="2"/>
      <c r="AO805" s="2"/>
      <c r="AP805" s="2"/>
      <c r="AQ805" s="2"/>
      <c r="AR805" s="2"/>
      <c r="AS805" s="2"/>
      <c r="AT805" s="2"/>
    </row>
    <row r="806" ht="15.75" customHeight="1">
      <c r="K806" s="2"/>
      <c r="M806" s="2"/>
      <c r="AN806" s="2"/>
      <c r="AO806" s="2"/>
      <c r="AP806" s="2"/>
      <c r="AQ806" s="2"/>
      <c r="AR806" s="2"/>
      <c r="AS806" s="2"/>
      <c r="AT806" s="2"/>
    </row>
    <row r="807" ht="15.75" customHeight="1">
      <c r="K807" s="2"/>
      <c r="M807" s="2"/>
      <c r="AN807" s="2"/>
      <c r="AO807" s="2"/>
      <c r="AP807" s="2"/>
      <c r="AQ807" s="2"/>
      <c r="AR807" s="2"/>
      <c r="AS807" s="2"/>
      <c r="AT807" s="2"/>
    </row>
    <row r="808" ht="15.75" customHeight="1">
      <c r="K808" s="2"/>
      <c r="M808" s="2"/>
      <c r="AN808" s="2"/>
      <c r="AO808" s="2"/>
      <c r="AP808" s="2"/>
      <c r="AQ808" s="2"/>
      <c r="AR808" s="2"/>
      <c r="AS808" s="2"/>
      <c r="AT808" s="2"/>
    </row>
    <row r="809" ht="15.75" customHeight="1">
      <c r="K809" s="2"/>
      <c r="M809" s="2"/>
      <c r="AN809" s="2"/>
      <c r="AO809" s="2"/>
      <c r="AP809" s="2"/>
      <c r="AQ809" s="2"/>
      <c r="AR809" s="2"/>
      <c r="AS809" s="2"/>
      <c r="AT809" s="2"/>
    </row>
    <row r="810" ht="15.75" customHeight="1">
      <c r="K810" s="2"/>
      <c r="M810" s="2"/>
      <c r="AN810" s="2"/>
      <c r="AO810" s="2"/>
      <c r="AP810" s="2"/>
      <c r="AQ810" s="2"/>
      <c r="AR810" s="2"/>
      <c r="AS810" s="2"/>
      <c r="AT810" s="2"/>
    </row>
    <row r="811" ht="15.75" customHeight="1">
      <c r="K811" s="2"/>
      <c r="M811" s="2"/>
      <c r="AN811" s="2"/>
      <c r="AO811" s="2"/>
      <c r="AP811" s="2"/>
      <c r="AQ811" s="2"/>
      <c r="AR811" s="2"/>
      <c r="AS811" s="2"/>
      <c r="AT811" s="2"/>
    </row>
    <row r="812" ht="15.75" customHeight="1">
      <c r="K812" s="2"/>
      <c r="M812" s="2"/>
      <c r="AN812" s="2"/>
      <c r="AO812" s="2"/>
      <c r="AP812" s="2"/>
      <c r="AQ812" s="2"/>
      <c r="AR812" s="2"/>
      <c r="AS812" s="2"/>
      <c r="AT812" s="2"/>
    </row>
    <row r="813" ht="15.75" customHeight="1">
      <c r="K813" s="2"/>
      <c r="M813" s="2"/>
      <c r="AN813" s="2"/>
      <c r="AO813" s="2"/>
      <c r="AP813" s="2"/>
      <c r="AQ813" s="2"/>
      <c r="AR813" s="2"/>
      <c r="AS813" s="2"/>
      <c r="AT813" s="2"/>
    </row>
    <row r="814" ht="15.75" customHeight="1">
      <c r="K814" s="2"/>
      <c r="M814" s="2"/>
      <c r="AN814" s="2"/>
      <c r="AO814" s="2"/>
      <c r="AP814" s="2"/>
      <c r="AQ814" s="2"/>
      <c r="AR814" s="2"/>
      <c r="AS814" s="2"/>
      <c r="AT814" s="2"/>
    </row>
    <row r="815" ht="15.75" customHeight="1">
      <c r="K815" s="2"/>
      <c r="M815" s="2"/>
      <c r="AN815" s="2"/>
      <c r="AO815" s="2"/>
      <c r="AP815" s="2"/>
      <c r="AQ815" s="2"/>
      <c r="AR815" s="2"/>
      <c r="AS815" s="2"/>
      <c r="AT815" s="2"/>
    </row>
    <row r="816" ht="15.75" customHeight="1">
      <c r="K816" s="2"/>
      <c r="M816" s="2"/>
      <c r="AN816" s="2"/>
      <c r="AO816" s="2"/>
      <c r="AP816" s="2"/>
      <c r="AQ816" s="2"/>
      <c r="AR816" s="2"/>
      <c r="AS816" s="2"/>
      <c r="AT816" s="2"/>
    </row>
    <row r="817" ht="15.75" customHeight="1">
      <c r="K817" s="2"/>
      <c r="M817" s="2"/>
      <c r="AN817" s="2"/>
      <c r="AO817" s="2"/>
      <c r="AP817" s="2"/>
      <c r="AQ817" s="2"/>
      <c r="AR817" s="2"/>
      <c r="AS817" s="2"/>
      <c r="AT817" s="2"/>
    </row>
    <row r="818" ht="15.75" customHeight="1">
      <c r="K818" s="2"/>
      <c r="M818" s="2"/>
      <c r="AN818" s="2"/>
      <c r="AO818" s="2"/>
      <c r="AP818" s="2"/>
      <c r="AQ818" s="2"/>
      <c r="AR818" s="2"/>
      <c r="AS818" s="2"/>
      <c r="AT818" s="2"/>
    </row>
    <row r="819" ht="15.75" customHeight="1">
      <c r="K819" s="2"/>
      <c r="M819" s="2"/>
      <c r="AN819" s="2"/>
      <c r="AO819" s="2"/>
      <c r="AP819" s="2"/>
      <c r="AQ819" s="2"/>
      <c r="AR819" s="2"/>
      <c r="AS819" s="2"/>
      <c r="AT819" s="2"/>
    </row>
    <row r="820" ht="15.75" customHeight="1">
      <c r="K820" s="2"/>
      <c r="M820" s="2"/>
      <c r="AN820" s="2"/>
      <c r="AO820" s="2"/>
      <c r="AP820" s="2"/>
      <c r="AQ820" s="2"/>
      <c r="AR820" s="2"/>
      <c r="AS820" s="2"/>
      <c r="AT820" s="2"/>
    </row>
    <row r="821" ht="15.75" customHeight="1">
      <c r="K821" s="2"/>
      <c r="M821" s="2"/>
      <c r="AN821" s="2"/>
      <c r="AO821" s="2"/>
      <c r="AP821" s="2"/>
      <c r="AQ821" s="2"/>
      <c r="AR821" s="2"/>
      <c r="AS821" s="2"/>
      <c r="AT821" s="2"/>
    </row>
    <row r="822" ht="15.75" customHeight="1">
      <c r="K822" s="2"/>
      <c r="M822" s="2"/>
      <c r="AN822" s="2"/>
      <c r="AO822" s="2"/>
      <c r="AP822" s="2"/>
      <c r="AQ822" s="2"/>
      <c r="AR822" s="2"/>
      <c r="AS822" s="2"/>
      <c r="AT822" s="2"/>
    </row>
    <row r="823" ht="15.75" customHeight="1">
      <c r="K823" s="2"/>
      <c r="M823" s="2"/>
      <c r="AN823" s="2"/>
      <c r="AO823" s="2"/>
      <c r="AP823" s="2"/>
      <c r="AQ823" s="2"/>
      <c r="AR823" s="2"/>
      <c r="AS823" s="2"/>
      <c r="AT823" s="2"/>
    </row>
    <row r="824" ht="15.75" customHeight="1">
      <c r="K824" s="2"/>
      <c r="M824" s="2"/>
      <c r="AN824" s="2"/>
      <c r="AO824" s="2"/>
      <c r="AP824" s="2"/>
      <c r="AQ824" s="2"/>
      <c r="AR824" s="2"/>
      <c r="AS824" s="2"/>
      <c r="AT824" s="2"/>
    </row>
    <row r="825" ht="15.75" customHeight="1">
      <c r="K825" s="2"/>
      <c r="M825" s="2"/>
      <c r="AN825" s="2"/>
      <c r="AO825" s="2"/>
      <c r="AP825" s="2"/>
      <c r="AQ825" s="2"/>
      <c r="AR825" s="2"/>
      <c r="AS825" s="2"/>
      <c r="AT825" s="2"/>
    </row>
    <row r="826" ht="15.75" customHeight="1">
      <c r="K826" s="2"/>
      <c r="M826" s="2"/>
      <c r="AN826" s="2"/>
      <c r="AO826" s="2"/>
      <c r="AP826" s="2"/>
      <c r="AQ826" s="2"/>
      <c r="AR826" s="2"/>
      <c r="AS826" s="2"/>
      <c r="AT826" s="2"/>
    </row>
    <row r="827" ht="15.75" customHeight="1">
      <c r="K827" s="2"/>
      <c r="M827" s="2"/>
      <c r="AN827" s="2"/>
      <c r="AO827" s="2"/>
      <c r="AP827" s="2"/>
      <c r="AQ827" s="2"/>
      <c r="AR827" s="2"/>
      <c r="AS827" s="2"/>
      <c r="AT827" s="2"/>
    </row>
    <row r="828" ht="15.75" customHeight="1">
      <c r="K828" s="2"/>
      <c r="M828" s="2"/>
      <c r="AN828" s="2"/>
      <c r="AO828" s="2"/>
      <c r="AP828" s="2"/>
      <c r="AQ828" s="2"/>
      <c r="AR828" s="2"/>
      <c r="AS828" s="2"/>
      <c r="AT828" s="2"/>
    </row>
    <row r="829" ht="15.75" customHeight="1">
      <c r="K829" s="2"/>
      <c r="M829" s="2"/>
      <c r="AN829" s="2"/>
      <c r="AO829" s="2"/>
      <c r="AP829" s="2"/>
      <c r="AQ829" s="2"/>
      <c r="AR829" s="2"/>
      <c r="AS829" s="2"/>
      <c r="AT829" s="2"/>
    </row>
    <row r="830" ht="15.75" customHeight="1">
      <c r="K830" s="2"/>
      <c r="M830" s="2"/>
      <c r="AN830" s="2"/>
      <c r="AO830" s="2"/>
      <c r="AP830" s="2"/>
      <c r="AQ830" s="2"/>
      <c r="AR830" s="2"/>
      <c r="AS830" s="2"/>
      <c r="AT830" s="2"/>
    </row>
    <row r="831" ht="15.75" customHeight="1">
      <c r="K831" s="2"/>
      <c r="M831" s="2"/>
      <c r="AN831" s="2"/>
      <c r="AO831" s="2"/>
      <c r="AP831" s="2"/>
      <c r="AQ831" s="2"/>
      <c r="AR831" s="2"/>
      <c r="AS831" s="2"/>
      <c r="AT831" s="2"/>
    </row>
    <row r="832" ht="15.75" customHeight="1">
      <c r="K832" s="2"/>
      <c r="M832" s="2"/>
      <c r="AN832" s="2"/>
      <c r="AO832" s="2"/>
      <c r="AP832" s="2"/>
      <c r="AQ832" s="2"/>
      <c r="AR832" s="2"/>
      <c r="AS832" s="2"/>
      <c r="AT832" s="2"/>
    </row>
    <row r="833" ht="15.75" customHeight="1">
      <c r="K833" s="2"/>
      <c r="M833" s="2"/>
      <c r="AN833" s="2"/>
      <c r="AO833" s="2"/>
      <c r="AP833" s="2"/>
      <c r="AQ833" s="2"/>
      <c r="AR833" s="2"/>
      <c r="AS833" s="2"/>
      <c r="AT833" s="2"/>
    </row>
    <row r="834" ht="15.75" customHeight="1">
      <c r="K834" s="2"/>
      <c r="M834" s="2"/>
      <c r="AN834" s="2"/>
      <c r="AO834" s="2"/>
      <c r="AP834" s="2"/>
      <c r="AQ834" s="2"/>
      <c r="AR834" s="2"/>
      <c r="AS834" s="2"/>
      <c r="AT834" s="2"/>
    </row>
    <row r="835" ht="15.75" customHeight="1">
      <c r="K835" s="2"/>
      <c r="M835" s="2"/>
      <c r="AN835" s="2"/>
      <c r="AO835" s="2"/>
      <c r="AP835" s="2"/>
      <c r="AQ835" s="2"/>
      <c r="AR835" s="2"/>
      <c r="AS835" s="2"/>
      <c r="AT835" s="2"/>
    </row>
    <row r="836" ht="15.75" customHeight="1">
      <c r="K836" s="2"/>
      <c r="M836" s="2"/>
      <c r="AN836" s="2"/>
      <c r="AO836" s="2"/>
      <c r="AP836" s="2"/>
      <c r="AQ836" s="2"/>
      <c r="AR836" s="2"/>
      <c r="AS836" s="2"/>
      <c r="AT836" s="2"/>
    </row>
    <row r="837" ht="15.75" customHeight="1">
      <c r="K837" s="2"/>
      <c r="M837" s="2"/>
      <c r="AN837" s="2"/>
      <c r="AO837" s="2"/>
      <c r="AP837" s="2"/>
      <c r="AQ837" s="2"/>
      <c r="AR837" s="2"/>
      <c r="AS837" s="2"/>
      <c r="AT837" s="2"/>
    </row>
    <row r="838" ht="15.75" customHeight="1">
      <c r="K838" s="2"/>
      <c r="M838" s="2"/>
      <c r="AN838" s="2"/>
      <c r="AO838" s="2"/>
      <c r="AP838" s="2"/>
      <c r="AQ838" s="2"/>
      <c r="AR838" s="2"/>
      <c r="AS838" s="2"/>
      <c r="AT838" s="2"/>
    </row>
    <row r="839" ht="15.75" customHeight="1">
      <c r="K839" s="2"/>
      <c r="M839" s="2"/>
      <c r="AN839" s="2"/>
      <c r="AO839" s="2"/>
      <c r="AP839" s="2"/>
      <c r="AQ839" s="2"/>
      <c r="AR839" s="2"/>
      <c r="AS839" s="2"/>
      <c r="AT839" s="2"/>
    </row>
    <row r="840" ht="15.75" customHeight="1">
      <c r="K840" s="2"/>
      <c r="M840" s="2"/>
      <c r="AN840" s="2"/>
      <c r="AO840" s="2"/>
      <c r="AP840" s="2"/>
      <c r="AQ840" s="2"/>
      <c r="AR840" s="2"/>
      <c r="AS840" s="2"/>
      <c r="AT840" s="2"/>
    </row>
    <row r="841" ht="15.75" customHeight="1">
      <c r="K841" s="2"/>
      <c r="M841" s="2"/>
      <c r="AN841" s="2"/>
      <c r="AO841" s="2"/>
      <c r="AP841" s="2"/>
      <c r="AQ841" s="2"/>
      <c r="AR841" s="2"/>
      <c r="AS841" s="2"/>
      <c r="AT841" s="2"/>
    </row>
    <row r="842" ht="15.75" customHeight="1">
      <c r="K842" s="2"/>
      <c r="M842" s="2"/>
      <c r="AN842" s="2"/>
      <c r="AO842" s="2"/>
      <c r="AP842" s="2"/>
      <c r="AQ842" s="2"/>
      <c r="AR842" s="2"/>
      <c r="AS842" s="2"/>
      <c r="AT842" s="2"/>
    </row>
    <row r="843" ht="15.75" customHeight="1">
      <c r="K843" s="2"/>
      <c r="M843" s="2"/>
      <c r="AN843" s="2"/>
      <c r="AO843" s="2"/>
      <c r="AP843" s="2"/>
      <c r="AQ843" s="2"/>
      <c r="AR843" s="2"/>
      <c r="AS843" s="2"/>
      <c r="AT843" s="2"/>
    </row>
    <row r="844" ht="15.75" customHeight="1">
      <c r="K844" s="2"/>
      <c r="M844" s="2"/>
      <c r="AN844" s="2"/>
      <c r="AO844" s="2"/>
      <c r="AP844" s="2"/>
      <c r="AQ844" s="2"/>
      <c r="AR844" s="2"/>
      <c r="AS844" s="2"/>
      <c r="AT844" s="2"/>
    </row>
    <row r="845" ht="15.75" customHeight="1">
      <c r="K845" s="2"/>
      <c r="M845" s="2"/>
      <c r="AN845" s="2"/>
      <c r="AO845" s="2"/>
      <c r="AP845" s="2"/>
      <c r="AQ845" s="2"/>
      <c r="AR845" s="2"/>
      <c r="AS845" s="2"/>
      <c r="AT845" s="2"/>
    </row>
    <row r="846" ht="15.75" customHeight="1">
      <c r="K846" s="2"/>
      <c r="M846" s="2"/>
      <c r="AN846" s="2"/>
      <c r="AO846" s="2"/>
      <c r="AP846" s="2"/>
      <c r="AQ846" s="2"/>
      <c r="AR846" s="2"/>
      <c r="AS846" s="2"/>
      <c r="AT846" s="2"/>
    </row>
    <row r="847" ht="15.75" customHeight="1">
      <c r="K847" s="2"/>
      <c r="M847" s="2"/>
      <c r="AN847" s="2"/>
      <c r="AO847" s="2"/>
      <c r="AP847" s="2"/>
      <c r="AQ847" s="2"/>
      <c r="AR847" s="2"/>
      <c r="AS847" s="2"/>
      <c r="AT847" s="2"/>
    </row>
    <row r="848" ht="15.75" customHeight="1">
      <c r="K848" s="2"/>
      <c r="M848" s="2"/>
      <c r="AN848" s="2"/>
      <c r="AO848" s="2"/>
      <c r="AP848" s="2"/>
      <c r="AQ848" s="2"/>
      <c r="AR848" s="2"/>
      <c r="AS848" s="2"/>
      <c r="AT848" s="2"/>
    </row>
    <row r="849" ht="15.75" customHeight="1">
      <c r="K849" s="2"/>
      <c r="M849" s="2"/>
      <c r="AN849" s="2"/>
      <c r="AO849" s="2"/>
      <c r="AP849" s="2"/>
      <c r="AQ849" s="2"/>
      <c r="AR849" s="2"/>
      <c r="AS849" s="2"/>
      <c r="AT849" s="2"/>
    </row>
    <row r="850" ht="15.75" customHeight="1">
      <c r="K850" s="2"/>
      <c r="M850" s="2"/>
      <c r="AN850" s="2"/>
      <c r="AO850" s="2"/>
      <c r="AP850" s="2"/>
      <c r="AQ850" s="2"/>
      <c r="AR850" s="2"/>
      <c r="AS850" s="2"/>
      <c r="AT850" s="2"/>
    </row>
    <row r="851" ht="15.75" customHeight="1">
      <c r="K851" s="2"/>
      <c r="M851" s="2"/>
      <c r="AN851" s="2"/>
      <c r="AO851" s="2"/>
      <c r="AP851" s="2"/>
      <c r="AQ851" s="2"/>
      <c r="AR851" s="2"/>
      <c r="AS851" s="2"/>
      <c r="AT851" s="2"/>
    </row>
    <row r="852" ht="15.75" customHeight="1">
      <c r="K852" s="2"/>
      <c r="M852" s="2"/>
      <c r="AN852" s="2"/>
      <c r="AO852" s="2"/>
      <c r="AP852" s="2"/>
      <c r="AQ852" s="2"/>
      <c r="AR852" s="2"/>
      <c r="AS852" s="2"/>
      <c r="AT852" s="2"/>
    </row>
    <row r="853" ht="15.75" customHeight="1">
      <c r="K853" s="2"/>
      <c r="M853" s="2"/>
      <c r="AN853" s="2"/>
      <c r="AO853" s="2"/>
      <c r="AP853" s="2"/>
      <c r="AQ853" s="2"/>
      <c r="AR853" s="2"/>
      <c r="AS853" s="2"/>
      <c r="AT853" s="2"/>
    </row>
    <row r="854" ht="15.75" customHeight="1">
      <c r="K854" s="2"/>
      <c r="M854" s="2"/>
      <c r="AN854" s="2"/>
      <c r="AO854" s="2"/>
      <c r="AP854" s="2"/>
      <c r="AQ854" s="2"/>
      <c r="AR854" s="2"/>
      <c r="AS854" s="2"/>
      <c r="AT854" s="2"/>
    </row>
    <row r="855" ht="15.75" customHeight="1">
      <c r="K855" s="2"/>
      <c r="M855" s="2"/>
      <c r="AN855" s="2"/>
      <c r="AO855" s="2"/>
      <c r="AP855" s="2"/>
      <c r="AQ855" s="2"/>
      <c r="AR855" s="2"/>
      <c r="AS855" s="2"/>
      <c r="AT855" s="2"/>
    </row>
    <row r="856" ht="15.75" customHeight="1">
      <c r="K856" s="2"/>
      <c r="M856" s="2"/>
      <c r="AN856" s="2"/>
      <c r="AO856" s="2"/>
      <c r="AP856" s="2"/>
      <c r="AQ856" s="2"/>
      <c r="AR856" s="2"/>
      <c r="AS856" s="2"/>
      <c r="AT856" s="2"/>
    </row>
    <row r="857" ht="15.75" customHeight="1">
      <c r="K857" s="2"/>
      <c r="M857" s="2"/>
      <c r="AN857" s="2"/>
      <c r="AO857" s="2"/>
      <c r="AP857" s="2"/>
      <c r="AQ857" s="2"/>
      <c r="AR857" s="2"/>
      <c r="AS857" s="2"/>
      <c r="AT857" s="2"/>
    </row>
    <row r="858" ht="15.75" customHeight="1">
      <c r="K858" s="2"/>
      <c r="M858" s="2"/>
      <c r="AN858" s="2"/>
      <c r="AO858" s="2"/>
      <c r="AP858" s="2"/>
      <c r="AQ858" s="2"/>
      <c r="AR858" s="2"/>
      <c r="AS858" s="2"/>
      <c r="AT858" s="2"/>
    </row>
    <row r="859" ht="15.75" customHeight="1">
      <c r="K859" s="2"/>
      <c r="M859" s="2"/>
      <c r="AN859" s="2"/>
      <c r="AO859" s="2"/>
      <c r="AP859" s="2"/>
      <c r="AQ859" s="2"/>
      <c r="AR859" s="2"/>
      <c r="AS859" s="2"/>
      <c r="AT859" s="2"/>
    </row>
    <row r="860" ht="15.75" customHeight="1">
      <c r="K860" s="2"/>
      <c r="M860" s="2"/>
      <c r="AN860" s="2"/>
      <c r="AO860" s="2"/>
      <c r="AP860" s="2"/>
      <c r="AQ860" s="2"/>
      <c r="AR860" s="2"/>
      <c r="AS860" s="2"/>
      <c r="AT860" s="2"/>
    </row>
    <row r="861" ht="15.75" customHeight="1">
      <c r="K861" s="2"/>
      <c r="M861" s="2"/>
      <c r="AN861" s="2"/>
      <c r="AO861" s="2"/>
      <c r="AP861" s="2"/>
      <c r="AQ861" s="2"/>
      <c r="AR861" s="2"/>
      <c r="AS861" s="2"/>
      <c r="AT861" s="2"/>
    </row>
    <row r="862" ht="15.75" customHeight="1">
      <c r="K862" s="2"/>
      <c r="M862" s="2"/>
      <c r="AN862" s="2"/>
      <c r="AO862" s="2"/>
      <c r="AP862" s="2"/>
      <c r="AQ862" s="2"/>
      <c r="AR862" s="2"/>
      <c r="AS862" s="2"/>
      <c r="AT862" s="2"/>
    </row>
    <row r="863" ht="15.75" customHeight="1">
      <c r="K863" s="2"/>
      <c r="M863" s="2"/>
      <c r="AN863" s="2"/>
      <c r="AO863" s="2"/>
      <c r="AP863" s="2"/>
      <c r="AQ863" s="2"/>
      <c r="AR863" s="2"/>
      <c r="AS863" s="2"/>
      <c r="AT863" s="2"/>
    </row>
    <row r="864" ht="15.75" customHeight="1">
      <c r="K864" s="2"/>
      <c r="M864" s="2"/>
      <c r="AN864" s="2"/>
      <c r="AO864" s="2"/>
      <c r="AP864" s="2"/>
      <c r="AQ864" s="2"/>
      <c r="AR864" s="2"/>
      <c r="AS864" s="2"/>
      <c r="AT864" s="2"/>
    </row>
    <row r="865" ht="15.75" customHeight="1">
      <c r="K865" s="2"/>
      <c r="M865" s="2"/>
      <c r="AN865" s="2"/>
      <c r="AO865" s="2"/>
      <c r="AP865" s="2"/>
      <c r="AQ865" s="2"/>
      <c r="AR865" s="2"/>
      <c r="AS865" s="2"/>
      <c r="AT865" s="2"/>
    </row>
    <row r="866" ht="15.75" customHeight="1">
      <c r="K866" s="2"/>
      <c r="M866" s="2"/>
      <c r="AN866" s="2"/>
      <c r="AO866" s="2"/>
      <c r="AP866" s="2"/>
      <c r="AQ866" s="2"/>
      <c r="AR866" s="2"/>
      <c r="AS866" s="2"/>
      <c r="AT866" s="2"/>
    </row>
    <row r="867" ht="15.75" customHeight="1">
      <c r="K867" s="2"/>
      <c r="M867" s="2"/>
      <c r="AN867" s="2"/>
      <c r="AO867" s="2"/>
      <c r="AP867" s="2"/>
      <c r="AQ867" s="2"/>
      <c r="AR867" s="2"/>
      <c r="AS867" s="2"/>
      <c r="AT867" s="2"/>
    </row>
    <row r="868" ht="15.75" customHeight="1">
      <c r="K868" s="2"/>
      <c r="M868" s="2"/>
      <c r="AN868" s="2"/>
      <c r="AO868" s="2"/>
      <c r="AP868" s="2"/>
      <c r="AQ868" s="2"/>
      <c r="AR868" s="2"/>
      <c r="AS868" s="2"/>
      <c r="AT868" s="2"/>
    </row>
    <row r="869" ht="15.75" customHeight="1">
      <c r="K869" s="2"/>
      <c r="M869" s="2"/>
      <c r="AN869" s="2"/>
      <c r="AO869" s="2"/>
      <c r="AP869" s="2"/>
      <c r="AQ869" s="2"/>
      <c r="AR869" s="2"/>
      <c r="AS869" s="2"/>
      <c r="AT869" s="2"/>
    </row>
    <row r="870" ht="15.75" customHeight="1">
      <c r="K870" s="2"/>
      <c r="M870" s="2"/>
      <c r="AN870" s="2"/>
      <c r="AO870" s="2"/>
      <c r="AP870" s="2"/>
      <c r="AQ870" s="2"/>
      <c r="AR870" s="2"/>
      <c r="AS870" s="2"/>
      <c r="AT870" s="2"/>
    </row>
    <row r="871" ht="15.75" customHeight="1">
      <c r="K871" s="2"/>
      <c r="M871" s="2"/>
      <c r="AN871" s="2"/>
      <c r="AO871" s="2"/>
      <c r="AP871" s="2"/>
      <c r="AQ871" s="2"/>
      <c r="AR871" s="2"/>
      <c r="AS871" s="2"/>
      <c r="AT871" s="2"/>
    </row>
    <row r="872" ht="15.75" customHeight="1">
      <c r="K872" s="2"/>
      <c r="M872" s="2"/>
      <c r="AN872" s="2"/>
      <c r="AO872" s="2"/>
      <c r="AP872" s="2"/>
      <c r="AQ872" s="2"/>
      <c r="AR872" s="2"/>
      <c r="AS872" s="2"/>
      <c r="AT872" s="2"/>
    </row>
    <row r="873" ht="15.75" customHeight="1">
      <c r="K873" s="2"/>
      <c r="M873" s="2"/>
      <c r="AN873" s="2"/>
      <c r="AO873" s="2"/>
      <c r="AP873" s="2"/>
      <c r="AQ873" s="2"/>
      <c r="AR873" s="2"/>
      <c r="AS873" s="2"/>
      <c r="AT873" s="2"/>
    </row>
    <row r="874" ht="15.75" customHeight="1">
      <c r="K874" s="2"/>
      <c r="M874" s="2"/>
      <c r="AN874" s="2"/>
      <c r="AO874" s="2"/>
      <c r="AP874" s="2"/>
      <c r="AQ874" s="2"/>
      <c r="AR874" s="2"/>
      <c r="AS874" s="2"/>
      <c r="AT874" s="2"/>
    </row>
    <row r="875" ht="15.75" customHeight="1">
      <c r="K875" s="2"/>
      <c r="M875" s="2"/>
      <c r="AN875" s="2"/>
      <c r="AO875" s="2"/>
      <c r="AP875" s="2"/>
      <c r="AQ875" s="2"/>
      <c r="AR875" s="2"/>
      <c r="AS875" s="2"/>
      <c r="AT875" s="2"/>
    </row>
    <row r="876" ht="15.75" customHeight="1">
      <c r="K876" s="2"/>
      <c r="M876" s="2"/>
      <c r="AN876" s="2"/>
      <c r="AO876" s="2"/>
      <c r="AP876" s="2"/>
      <c r="AQ876" s="2"/>
      <c r="AR876" s="2"/>
      <c r="AS876" s="2"/>
      <c r="AT876" s="2"/>
    </row>
    <row r="877" ht="15.75" customHeight="1">
      <c r="K877" s="2"/>
      <c r="M877" s="2"/>
      <c r="AN877" s="2"/>
      <c r="AO877" s="2"/>
      <c r="AP877" s="2"/>
      <c r="AQ877" s="2"/>
      <c r="AR877" s="2"/>
      <c r="AS877" s="2"/>
      <c r="AT877" s="2"/>
    </row>
    <row r="878" ht="15.75" customHeight="1">
      <c r="K878" s="2"/>
      <c r="M878" s="2"/>
      <c r="AN878" s="2"/>
      <c r="AO878" s="2"/>
      <c r="AP878" s="2"/>
      <c r="AQ878" s="2"/>
      <c r="AR878" s="2"/>
      <c r="AS878" s="2"/>
      <c r="AT878" s="2"/>
    </row>
    <row r="879" ht="15.75" customHeight="1">
      <c r="K879" s="2"/>
      <c r="M879" s="2"/>
      <c r="AN879" s="2"/>
      <c r="AO879" s="2"/>
      <c r="AP879" s="2"/>
      <c r="AQ879" s="2"/>
      <c r="AR879" s="2"/>
      <c r="AS879" s="2"/>
      <c r="AT879" s="2"/>
    </row>
    <row r="880" ht="15.75" customHeight="1">
      <c r="K880" s="2"/>
      <c r="M880" s="2"/>
      <c r="AN880" s="2"/>
      <c r="AO880" s="2"/>
      <c r="AP880" s="2"/>
      <c r="AQ880" s="2"/>
      <c r="AR880" s="2"/>
      <c r="AS880" s="2"/>
      <c r="AT880" s="2"/>
    </row>
    <row r="881" ht="15.75" customHeight="1">
      <c r="K881" s="2"/>
      <c r="M881" s="2"/>
      <c r="AN881" s="2"/>
      <c r="AO881" s="2"/>
      <c r="AP881" s="2"/>
      <c r="AQ881" s="2"/>
      <c r="AR881" s="2"/>
      <c r="AS881" s="2"/>
      <c r="AT881" s="2"/>
    </row>
    <row r="882" ht="15.75" customHeight="1">
      <c r="K882" s="2"/>
      <c r="M882" s="2"/>
      <c r="AN882" s="2"/>
      <c r="AO882" s="2"/>
      <c r="AP882" s="2"/>
      <c r="AQ882" s="2"/>
      <c r="AR882" s="2"/>
      <c r="AS882" s="2"/>
      <c r="AT882" s="2"/>
    </row>
    <row r="883" ht="15.75" customHeight="1">
      <c r="K883" s="2"/>
      <c r="M883" s="2"/>
      <c r="AN883" s="2"/>
      <c r="AO883" s="2"/>
      <c r="AP883" s="2"/>
      <c r="AQ883" s="2"/>
      <c r="AR883" s="2"/>
      <c r="AS883" s="2"/>
      <c r="AT883" s="2"/>
    </row>
    <row r="884" ht="15.75" customHeight="1">
      <c r="K884" s="2"/>
      <c r="M884" s="2"/>
      <c r="AN884" s="2"/>
      <c r="AO884" s="2"/>
      <c r="AP884" s="2"/>
      <c r="AQ884" s="2"/>
      <c r="AR884" s="2"/>
      <c r="AS884" s="2"/>
      <c r="AT884" s="2"/>
    </row>
    <row r="885" ht="15.75" customHeight="1">
      <c r="K885" s="2"/>
      <c r="M885" s="2"/>
      <c r="AN885" s="2"/>
      <c r="AO885" s="2"/>
      <c r="AP885" s="2"/>
      <c r="AQ885" s="2"/>
      <c r="AR885" s="2"/>
      <c r="AS885" s="2"/>
      <c r="AT885" s="2"/>
    </row>
    <row r="886" ht="15.75" customHeight="1">
      <c r="K886" s="2"/>
      <c r="M886" s="2"/>
      <c r="AN886" s="2"/>
      <c r="AO886" s="2"/>
      <c r="AP886" s="2"/>
      <c r="AQ886" s="2"/>
      <c r="AR886" s="2"/>
      <c r="AS886" s="2"/>
      <c r="AT886" s="2"/>
    </row>
    <row r="887" ht="15.75" customHeight="1">
      <c r="K887" s="2"/>
      <c r="M887" s="2"/>
      <c r="AN887" s="2"/>
      <c r="AO887" s="2"/>
      <c r="AP887" s="2"/>
      <c r="AQ887" s="2"/>
      <c r="AR887" s="2"/>
      <c r="AS887" s="2"/>
      <c r="AT887" s="2"/>
    </row>
    <row r="888" ht="15.75" customHeight="1">
      <c r="K888" s="2"/>
      <c r="M888" s="2"/>
      <c r="AN888" s="2"/>
      <c r="AO888" s="2"/>
      <c r="AP888" s="2"/>
      <c r="AQ888" s="2"/>
      <c r="AR888" s="2"/>
      <c r="AS888" s="2"/>
      <c r="AT888" s="2"/>
    </row>
    <row r="889" ht="15.75" customHeight="1">
      <c r="K889" s="2"/>
      <c r="M889" s="2"/>
      <c r="AN889" s="2"/>
      <c r="AO889" s="2"/>
      <c r="AP889" s="2"/>
      <c r="AQ889" s="2"/>
      <c r="AR889" s="2"/>
      <c r="AS889" s="2"/>
      <c r="AT889" s="2"/>
    </row>
    <row r="890" ht="15.75" customHeight="1">
      <c r="K890" s="2"/>
      <c r="M890" s="2"/>
      <c r="AN890" s="2"/>
      <c r="AO890" s="2"/>
      <c r="AP890" s="2"/>
      <c r="AQ890" s="2"/>
      <c r="AR890" s="2"/>
      <c r="AS890" s="2"/>
      <c r="AT890" s="2"/>
    </row>
    <row r="891" ht="15.75" customHeight="1">
      <c r="K891" s="2"/>
      <c r="M891" s="2"/>
      <c r="AN891" s="2"/>
      <c r="AO891" s="2"/>
      <c r="AP891" s="2"/>
      <c r="AQ891" s="2"/>
      <c r="AR891" s="2"/>
      <c r="AS891" s="2"/>
      <c r="AT891" s="2"/>
    </row>
    <row r="892" ht="15.75" customHeight="1">
      <c r="K892" s="2"/>
      <c r="M892" s="2"/>
      <c r="AN892" s="2"/>
      <c r="AO892" s="2"/>
      <c r="AP892" s="2"/>
      <c r="AQ892" s="2"/>
      <c r="AR892" s="2"/>
      <c r="AS892" s="2"/>
      <c r="AT892" s="2"/>
    </row>
    <row r="893" ht="15.75" customHeight="1">
      <c r="K893" s="2"/>
      <c r="M893" s="2"/>
      <c r="AN893" s="2"/>
      <c r="AO893" s="2"/>
      <c r="AP893" s="2"/>
      <c r="AQ893" s="2"/>
      <c r="AR893" s="2"/>
      <c r="AS893" s="2"/>
      <c r="AT893" s="2"/>
    </row>
    <row r="894" ht="15.75" customHeight="1">
      <c r="K894" s="2"/>
      <c r="M894" s="2"/>
      <c r="AN894" s="2"/>
      <c r="AO894" s="2"/>
      <c r="AP894" s="2"/>
      <c r="AQ894" s="2"/>
      <c r="AR894" s="2"/>
      <c r="AS894" s="2"/>
      <c r="AT894" s="2"/>
    </row>
    <row r="895" ht="15.75" customHeight="1">
      <c r="K895" s="2"/>
      <c r="M895" s="2"/>
      <c r="AN895" s="2"/>
      <c r="AO895" s="2"/>
      <c r="AP895" s="2"/>
      <c r="AQ895" s="2"/>
      <c r="AR895" s="2"/>
      <c r="AS895" s="2"/>
      <c r="AT895" s="2"/>
    </row>
    <row r="896" ht="15.75" customHeight="1">
      <c r="K896" s="2"/>
      <c r="M896" s="2"/>
      <c r="AN896" s="2"/>
      <c r="AO896" s="2"/>
      <c r="AP896" s="2"/>
      <c r="AQ896" s="2"/>
      <c r="AR896" s="2"/>
      <c r="AS896" s="2"/>
      <c r="AT896" s="2"/>
    </row>
    <row r="897" ht="15.75" customHeight="1">
      <c r="K897" s="2"/>
      <c r="M897" s="2"/>
      <c r="AN897" s="2"/>
      <c r="AO897" s="2"/>
      <c r="AP897" s="2"/>
      <c r="AQ897" s="2"/>
      <c r="AR897" s="2"/>
      <c r="AS897" s="2"/>
      <c r="AT897" s="2"/>
    </row>
    <row r="898" ht="15.75" customHeight="1">
      <c r="K898" s="2"/>
      <c r="M898" s="2"/>
      <c r="AN898" s="2"/>
      <c r="AO898" s="2"/>
      <c r="AP898" s="2"/>
      <c r="AQ898" s="2"/>
      <c r="AR898" s="2"/>
      <c r="AS898" s="2"/>
      <c r="AT898" s="2"/>
    </row>
    <row r="899" ht="15.75" customHeight="1">
      <c r="K899" s="2"/>
      <c r="M899" s="2"/>
      <c r="AN899" s="2"/>
      <c r="AO899" s="2"/>
      <c r="AP899" s="2"/>
      <c r="AQ899" s="2"/>
      <c r="AR899" s="2"/>
      <c r="AS899" s="2"/>
      <c r="AT899" s="2"/>
    </row>
    <row r="900" ht="15.75" customHeight="1">
      <c r="K900" s="2"/>
      <c r="M900" s="2"/>
      <c r="AN900" s="2"/>
      <c r="AO900" s="2"/>
      <c r="AP900" s="2"/>
      <c r="AQ900" s="2"/>
      <c r="AR900" s="2"/>
      <c r="AS900" s="2"/>
      <c r="AT900" s="2"/>
    </row>
    <row r="901" ht="15.75" customHeight="1">
      <c r="K901" s="2"/>
      <c r="M901" s="2"/>
      <c r="AN901" s="2"/>
      <c r="AO901" s="2"/>
      <c r="AP901" s="2"/>
      <c r="AQ901" s="2"/>
      <c r="AR901" s="2"/>
      <c r="AS901" s="2"/>
      <c r="AT901" s="2"/>
    </row>
    <row r="902" ht="15.75" customHeight="1">
      <c r="K902" s="2"/>
      <c r="M902" s="2"/>
      <c r="AN902" s="2"/>
      <c r="AO902" s="2"/>
      <c r="AP902" s="2"/>
      <c r="AQ902" s="2"/>
      <c r="AR902" s="2"/>
      <c r="AS902" s="2"/>
      <c r="AT902" s="2"/>
    </row>
    <row r="903" ht="15.75" customHeight="1">
      <c r="K903" s="2"/>
      <c r="M903" s="2"/>
      <c r="AN903" s="2"/>
      <c r="AO903" s="2"/>
      <c r="AP903" s="2"/>
      <c r="AQ903" s="2"/>
      <c r="AR903" s="2"/>
      <c r="AS903" s="2"/>
      <c r="AT903" s="2"/>
    </row>
    <row r="904" ht="15.75" customHeight="1">
      <c r="K904" s="2"/>
      <c r="M904" s="2"/>
      <c r="AN904" s="2"/>
      <c r="AO904" s="2"/>
      <c r="AP904" s="2"/>
      <c r="AQ904" s="2"/>
      <c r="AR904" s="2"/>
      <c r="AS904" s="2"/>
      <c r="AT904" s="2"/>
    </row>
    <row r="905" ht="15.75" customHeight="1">
      <c r="K905" s="2"/>
      <c r="M905" s="2"/>
      <c r="AN905" s="2"/>
      <c r="AO905" s="2"/>
      <c r="AP905" s="2"/>
      <c r="AQ905" s="2"/>
      <c r="AR905" s="2"/>
      <c r="AS905" s="2"/>
      <c r="AT905" s="2"/>
    </row>
    <row r="906" ht="15.75" customHeight="1">
      <c r="K906" s="2"/>
      <c r="M906" s="2"/>
      <c r="AN906" s="2"/>
      <c r="AO906" s="2"/>
      <c r="AP906" s="2"/>
      <c r="AQ906" s="2"/>
      <c r="AR906" s="2"/>
      <c r="AS906" s="2"/>
      <c r="AT906" s="2"/>
    </row>
    <row r="907" ht="15.75" customHeight="1">
      <c r="K907" s="2"/>
      <c r="M907" s="2"/>
      <c r="AN907" s="2"/>
      <c r="AO907" s="2"/>
      <c r="AP907" s="2"/>
      <c r="AQ907" s="2"/>
      <c r="AR907" s="2"/>
      <c r="AS907" s="2"/>
      <c r="AT907" s="2"/>
    </row>
    <row r="908" ht="15.75" customHeight="1">
      <c r="K908" s="2"/>
      <c r="M908" s="2"/>
      <c r="AN908" s="2"/>
      <c r="AO908" s="2"/>
      <c r="AP908" s="2"/>
      <c r="AQ908" s="2"/>
      <c r="AR908" s="2"/>
      <c r="AS908" s="2"/>
      <c r="AT908" s="2"/>
    </row>
    <row r="909" ht="15.75" customHeight="1">
      <c r="K909" s="2"/>
      <c r="M909" s="2"/>
      <c r="AN909" s="2"/>
      <c r="AO909" s="2"/>
      <c r="AP909" s="2"/>
      <c r="AQ909" s="2"/>
      <c r="AR909" s="2"/>
      <c r="AS909" s="2"/>
      <c r="AT909" s="2"/>
    </row>
    <row r="910" ht="15.75" customHeight="1">
      <c r="K910" s="2"/>
      <c r="M910" s="2"/>
      <c r="AN910" s="2"/>
      <c r="AO910" s="2"/>
      <c r="AP910" s="2"/>
      <c r="AQ910" s="2"/>
      <c r="AR910" s="2"/>
      <c r="AS910" s="2"/>
      <c r="AT910" s="2"/>
    </row>
    <row r="911" ht="15.75" customHeight="1">
      <c r="K911" s="2"/>
      <c r="M911" s="2"/>
      <c r="AN911" s="2"/>
      <c r="AO911" s="2"/>
      <c r="AP911" s="2"/>
      <c r="AQ911" s="2"/>
      <c r="AR911" s="2"/>
      <c r="AS911" s="2"/>
      <c r="AT911" s="2"/>
    </row>
    <row r="912" ht="15.75" customHeight="1">
      <c r="K912" s="2"/>
      <c r="M912" s="2"/>
      <c r="AN912" s="2"/>
      <c r="AO912" s="2"/>
      <c r="AP912" s="2"/>
      <c r="AQ912" s="2"/>
      <c r="AR912" s="2"/>
      <c r="AS912" s="2"/>
      <c r="AT912" s="2"/>
    </row>
    <row r="913" ht="15.75" customHeight="1">
      <c r="K913" s="2"/>
      <c r="M913" s="2"/>
      <c r="AN913" s="2"/>
      <c r="AO913" s="2"/>
      <c r="AP913" s="2"/>
      <c r="AQ913" s="2"/>
      <c r="AR913" s="2"/>
      <c r="AS913" s="2"/>
      <c r="AT913" s="2"/>
    </row>
    <row r="914" ht="15.75" customHeight="1">
      <c r="K914" s="2"/>
      <c r="M914" s="2"/>
      <c r="AN914" s="2"/>
      <c r="AO914" s="2"/>
      <c r="AP914" s="2"/>
      <c r="AQ914" s="2"/>
      <c r="AR914" s="2"/>
      <c r="AS914" s="2"/>
      <c r="AT914" s="2"/>
    </row>
    <row r="915" ht="15.75" customHeight="1">
      <c r="K915" s="2"/>
      <c r="M915" s="2"/>
      <c r="AN915" s="2"/>
      <c r="AO915" s="2"/>
      <c r="AP915" s="2"/>
      <c r="AQ915" s="2"/>
      <c r="AR915" s="2"/>
      <c r="AS915" s="2"/>
      <c r="AT915" s="2"/>
    </row>
    <row r="916" ht="15.75" customHeight="1">
      <c r="K916" s="2"/>
      <c r="M916" s="2"/>
      <c r="AN916" s="2"/>
      <c r="AO916" s="2"/>
      <c r="AP916" s="2"/>
      <c r="AQ916" s="2"/>
      <c r="AR916" s="2"/>
      <c r="AS916" s="2"/>
      <c r="AT916" s="2"/>
    </row>
    <row r="917" ht="15.75" customHeight="1">
      <c r="K917" s="2"/>
      <c r="M917" s="2"/>
      <c r="AN917" s="2"/>
      <c r="AO917" s="2"/>
      <c r="AP917" s="2"/>
      <c r="AQ917" s="2"/>
      <c r="AR917" s="2"/>
      <c r="AS917" s="2"/>
      <c r="AT917" s="2"/>
    </row>
    <row r="918" ht="15.75" customHeight="1">
      <c r="K918" s="2"/>
      <c r="M918" s="2"/>
      <c r="AN918" s="2"/>
      <c r="AO918" s="2"/>
      <c r="AP918" s="2"/>
      <c r="AQ918" s="2"/>
      <c r="AR918" s="2"/>
      <c r="AS918" s="2"/>
      <c r="AT918" s="2"/>
    </row>
    <row r="919" ht="15.75" customHeight="1">
      <c r="K919" s="2"/>
      <c r="M919" s="2"/>
      <c r="AN919" s="2"/>
      <c r="AO919" s="2"/>
      <c r="AP919" s="2"/>
      <c r="AQ919" s="2"/>
      <c r="AR919" s="2"/>
      <c r="AS919" s="2"/>
      <c r="AT919" s="2"/>
    </row>
    <row r="920" ht="15.75" customHeight="1">
      <c r="K920" s="2"/>
      <c r="M920" s="2"/>
      <c r="AN920" s="2"/>
      <c r="AO920" s="2"/>
      <c r="AP920" s="2"/>
      <c r="AQ920" s="2"/>
      <c r="AR920" s="2"/>
      <c r="AS920" s="2"/>
      <c r="AT920" s="2"/>
    </row>
    <row r="921" ht="15.75" customHeight="1">
      <c r="K921" s="2"/>
      <c r="M921" s="2"/>
      <c r="AN921" s="2"/>
      <c r="AO921" s="2"/>
      <c r="AP921" s="2"/>
      <c r="AQ921" s="2"/>
      <c r="AR921" s="2"/>
      <c r="AS921" s="2"/>
      <c r="AT921" s="2"/>
    </row>
    <row r="922" ht="15.75" customHeight="1">
      <c r="K922" s="2"/>
      <c r="M922" s="2"/>
      <c r="AN922" s="2"/>
      <c r="AO922" s="2"/>
      <c r="AP922" s="2"/>
      <c r="AQ922" s="2"/>
      <c r="AR922" s="2"/>
      <c r="AS922" s="2"/>
      <c r="AT922" s="2"/>
    </row>
    <row r="923" ht="15.75" customHeight="1">
      <c r="K923" s="2"/>
      <c r="M923" s="2"/>
      <c r="AN923" s="2"/>
      <c r="AO923" s="2"/>
      <c r="AP923" s="2"/>
      <c r="AQ923" s="2"/>
      <c r="AR923" s="2"/>
      <c r="AS923" s="2"/>
      <c r="AT923" s="2"/>
    </row>
    <row r="924" ht="15.75" customHeight="1">
      <c r="K924" s="2"/>
      <c r="M924" s="2"/>
      <c r="AN924" s="2"/>
      <c r="AO924" s="2"/>
      <c r="AP924" s="2"/>
      <c r="AQ924" s="2"/>
      <c r="AR924" s="2"/>
      <c r="AS924" s="2"/>
      <c r="AT924" s="2"/>
    </row>
    <row r="925" ht="15.75" customHeight="1">
      <c r="K925" s="2"/>
      <c r="M925" s="2"/>
      <c r="AN925" s="2"/>
      <c r="AO925" s="2"/>
      <c r="AP925" s="2"/>
      <c r="AQ925" s="2"/>
      <c r="AR925" s="2"/>
      <c r="AS925" s="2"/>
      <c r="AT925" s="2"/>
    </row>
    <row r="926" ht="15.75" customHeight="1">
      <c r="K926" s="2"/>
      <c r="M926" s="2"/>
      <c r="AN926" s="2"/>
      <c r="AO926" s="2"/>
      <c r="AP926" s="2"/>
      <c r="AQ926" s="2"/>
      <c r="AR926" s="2"/>
      <c r="AS926" s="2"/>
      <c r="AT926" s="2"/>
    </row>
    <row r="927" ht="15.75" customHeight="1">
      <c r="K927" s="2"/>
      <c r="M927" s="2"/>
      <c r="AN927" s="2"/>
      <c r="AO927" s="2"/>
      <c r="AP927" s="2"/>
      <c r="AQ927" s="2"/>
      <c r="AR927" s="2"/>
      <c r="AS927" s="2"/>
      <c r="AT927" s="2"/>
    </row>
    <row r="928" ht="15.75" customHeight="1">
      <c r="K928" s="2"/>
      <c r="M928" s="2"/>
      <c r="AN928" s="2"/>
      <c r="AO928" s="2"/>
      <c r="AP928" s="2"/>
      <c r="AQ928" s="2"/>
      <c r="AR928" s="2"/>
      <c r="AS928" s="2"/>
      <c r="AT928" s="2"/>
    </row>
    <row r="929" ht="15.75" customHeight="1">
      <c r="K929" s="2"/>
      <c r="M929" s="2"/>
      <c r="AN929" s="2"/>
      <c r="AO929" s="2"/>
      <c r="AP929" s="2"/>
      <c r="AQ929" s="2"/>
      <c r="AR929" s="2"/>
      <c r="AS929" s="2"/>
      <c r="AT929" s="2"/>
    </row>
    <row r="930" ht="15.75" customHeight="1">
      <c r="K930" s="2"/>
      <c r="M930" s="2"/>
      <c r="AN930" s="2"/>
      <c r="AO930" s="2"/>
      <c r="AP930" s="2"/>
      <c r="AQ930" s="2"/>
      <c r="AR930" s="2"/>
      <c r="AS930" s="2"/>
      <c r="AT930" s="2"/>
    </row>
    <row r="931" ht="15.75" customHeight="1">
      <c r="K931" s="2"/>
      <c r="M931" s="2"/>
      <c r="AN931" s="2"/>
      <c r="AO931" s="2"/>
      <c r="AP931" s="2"/>
      <c r="AQ931" s="2"/>
      <c r="AR931" s="2"/>
      <c r="AS931" s="2"/>
      <c r="AT931" s="2"/>
    </row>
    <row r="932" ht="15.75" customHeight="1">
      <c r="K932" s="2"/>
      <c r="M932" s="2"/>
      <c r="AN932" s="2"/>
      <c r="AO932" s="2"/>
      <c r="AP932" s="2"/>
      <c r="AQ932" s="2"/>
      <c r="AR932" s="2"/>
      <c r="AS932" s="2"/>
      <c r="AT932" s="2"/>
    </row>
    <row r="933" ht="15.75" customHeight="1">
      <c r="K933" s="2"/>
      <c r="M933" s="2"/>
      <c r="AN933" s="2"/>
      <c r="AO933" s="2"/>
      <c r="AP933" s="2"/>
      <c r="AQ933" s="2"/>
      <c r="AR933" s="2"/>
      <c r="AS933" s="2"/>
      <c r="AT933" s="2"/>
    </row>
    <row r="934" ht="15.75" customHeight="1">
      <c r="K934" s="2"/>
      <c r="M934" s="2"/>
      <c r="AN934" s="2"/>
      <c r="AO934" s="2"/>
      <c r="AP934" s="2"/>
      <c r="AQ934" s="2"/>
      <c r="AR934" s="2"/>
      <c r="AS934" s="2"/>
      <c r="AT934" s="2"/>
    </row>
    <row r="935" ht="15.75" customHeight="1">
      <c r="K935" s="2"/>
      <c r="M935" s="2"/>
      <c r="AN935" s="2"/>
      <c r="AO935" s="2"/>
      <c r="AP935" s="2"/>
      <c r="AQ935" s="2"/>
      <c r="AR935" s="2"/>
      <c r="AS935" s="2"/>
      <c r="AT935" s="2"/>
    </row>
    <row r="936" ht="15.75" customHeight="1">
      <c r="K936" s="2"/>
      <c r="M936" s="2"/>
      <c r="AN936" s="2"/>
      <c r="AO936" s="2"/>
      <c r="AP936" s="2"/>
      <c r="AQ936" s="2"/>
      <c r="AR936" s="2"/>
      <c r="AS936" s="2"/>
      <c r="AT936" s="2"/>
    </row>
    <row r="937" ht="15.75" customHeight="1">
      <c r="K937" s="2"/>
      <c r="M937" s="2"/>
      <c r="AN937" s="2"/>
      <c r="AO937" s="2"/>
      <c r="AP937" s="2"/>
      <c r="AQ937" s="2"/>
      <c r="AR937" s="2"/>
      <c r="AS937" s="2"/>
      <c r="AT937" s="2"/>
    </row>
    <row r="938" ht="15.75" customHeight="1">
      <c r="K938" s="2"/>
      <c r="M938" s="2"/>
      <c r="AN938" s="2"/>
      <c r="AO938" s="2"/>
      <c r="AP938" s="2"/>
      <c r="AQ938" s="2"/>
      <c r="AR938" s="2"/>
      <c r="AS938" s="2"/>
      <c r="AT938" s="2"/>
    </row>
    <row r="939" ht="15.75" customHeight="1">
      <c r="K939" s="2"/>
      <c r="M939" s="2"/>
      <c r="AN939" s="2"/>
      <c r="AO939" s="2"/>
      <c r="AP939" s="2"/>
      <c r="AQ939" s="2"/>
      <c r="AR939" s="2"/>
      <c r="AS939" s="2"/>
      <c r="AT939" s="2"/>
    </row>
    <row r="940" ht="15.75" customHeight="1">
      <c r="K940" s="2"/>
      <c r="M940" s="2"/>
      <c r="AN940" s="2"/>
      <c r="AO940" s="2"/>
      <c r="AP940" s="2"/>
      <c r="AQ940" s="2"/>
      <c r="AR940" s="2"/>
      <c r="AS940" s="2"/>
      <c r="AT940" s="2"/>
    </row>
    <row r="941" ht="15.75" customHeight="1">
      <c r="K941" s="2"/>
      <c r="M941" s="2"/>
      <c r="AN941" s="2"/>
      <c r="AO941" s="2"/>
      <c r="AP941" s="2"/>
      <c r="AQ941" s="2"/>
      <c r="AR941" s="2"/>
      <c r="AS941" s="2"/>
      <c r="AT941" s="2"/>
    </row>
    <row r="942" ht="15.75" customHeight="1">
      <c r="K942" s="2"/>
      <c r="M942" s="2"/>
      <c r="AN942" s="2"/>
      <c r="AO942" s="2"/>
      <c r="AP942" s="2"/>
      <c r="AQ942" s="2"/>
      <c r="AR942" s="2"/>
      <c r="AS942" s="2"/>
      <c r="AT942" s="2"/>
    </row>
    <row r="943" ht="15.75" customHeight="1">
      <c r="K943" s="2"/>
      <c r="M943" s="2"/>
      <c r="AN943" s="2"/>
      <c r="AO943" s="2"/>
      <c r="AP943" s="2"/>
      <c r="AQ943" s="2"/>
      <c r="AR943" s="2"/>
      <c r="AS943" s="2"/>
      <c r="AT943" s="2"/>
    </row>
    <row r="944" ht="15.75" customHeight="1">
      <c r="K944" s="2"/>
      <c r="M944" s="2"/>
      <c r="AN944" s="2"/>
      <c r="AO944" s="2"/>
      <c r="AP944" s="2"/>
      <c r="AQ944" s="2"/>
      <c r="AR944" s="2"/>
      <c r="AS944" s="2"/>
      <c r="AT944" s="2"/>
    </row>
    <row r="945" ht="15.75" customHeight="1">
      <c r="K945" s="2"/>
      <c r="M945" s="2"/>
      <c r="AN945" s="2"/>
      <c r="AO945" s="2"/>
      <c r="AP945" s="2"/>
      <c r="AQ945" s="2"/>
      <c r="AR945" s="2"/>
      <c r="AS945" s="2"/>
      <c r="AT945" s="2"/>
    </row>
    <row r="946" ht="15.75" customHeight="1">
      <c r="K946" s="2"/>
      <c r="M946" s="2"/>
      <c r="AN946" s="2"/>
      <c r="AO946" s="2"/>
      <c r="AP946" s="2"/>
      <c r="AQ946" s="2"/>
      <c r="AR946" s="2"/>
      <c r="AS946" s="2"/>
      <c r="AT946" s="2"/>
    </row>
    <row r="947" ht="15.75" customHeight="1">
      <c r="K947" s="2"/>
      <c r="M947" s="2"/>
      <c r="AN947" s="2"/>
      <c r="AO947" s="2"/>
      <c r="AP947" s="2"/>
      <c r="AQ947" s="2"/>
      <c r="AR947" s="2"/>
      <c r="AS947" s="2"/>
      <c r="AT947" s="2"/>
    </row>
    <row r="948" ht="15.75" customHeight="1">
      <c r="K948" s="2"/>
      <c r="M948" s="2"/>
      <c r="AN948" s="2"/>
      <c r="AO948" s="2"/>
      <c r="AP948" s="2"/>
      <c r="AQ948" s="2"/>
      <c r="AR948" s="2"/>
      <c r="AS948" s="2"/>
      <c r="AT948" s="2"/>
    </row>
    <row r="949" ht="15.75" customHeight="1">
      <c r="K949" s="2"/>
      <c r="M949" s="2"/>
      <c r="AN949" s="2"/>
      <c r="AO949" s="2"/>
      <c r="AP949" s="2"/>
      <c r="AQ949" s="2"/>
      <c r="AR949" s="2"/>
      <c r="AS949" s="2"/>
      <c r="AT949" s="2"/>
    </row>
    <row r="950" ht="15.75" customHeight="1">
      <c r="K950" s="2"/>
      <c r="M950" s="2"/>
      <c r="AN950" s="2"/>
      <c r="AO950" s="2"/>
      <c r="AP950" s="2"/>
      <c r="AQ950" s="2"/>
      <c r="AR950" s="2"/>
      <c r="AS950" s="2"/>
      <c r="AT950" s="2"/>
    </row>
    <row r="951" ht="15.75" customHeight="1">
      <c r="K951" s="2"/>
      <c r="M951" s="2"/>
      <c r="AN951" s="2"/>
      <c r="AO951" s="2"/>
      <c r="AP951" s="2"/>
      <c r="AQ951" s="2"/>
      <c r="AR951" s="2"/>
      <c r="AS951" s="2"/>
      <c r="AT951" s="2"/>
    </row>
    <row r="952" ht="15.75" customHeight="1">
      <c r="K952" s="2"/>
      <c r="M952" s="2"/>
      <c r="AN952" s="2"/>
      <c r="AO952" s="2"/>
      <c r="AP952" s="2"/>
      <c r="AQ952" s="2"/>
      <c r="AR952" s="2"/>
      <c r="AS952" s="2"/>
      <c r="AT952" s="2"/>
    </row>
    <row r="953" ht="15.75" customHeight="1">
      <c r="K953" s="2"/>
      <c r="M953" s="2"/>
      <c r="AN953" s="2"/>
      <c r="AO953" s="2"/>
      <c r="AP953" s="2"/>
      <c r="AQ953" s="2"/>
      <c r="AR953" s="2"/>
      <c r="AS953" s="2"/>
      <c r="AT953" s="2"/>
    </row>
    <row r="954" ht="15.75" customHeight="1">
      <c r="K954" s="2"/>
      <c r="M954" s="2"/>
      <c r="AN954" s="2"/>
      <c r="AO954" s="2"/>
      <c r="AP954" s="2"/>
      <c r="AQ954" s="2"/>
      <c r="AR954" s="2"/>
      <c r="AS954" s="2"/>
      <c r="AT954" s="2"/>
    </row>
    <row r="955" ht="15.75" customHeight="1">
      <c r="K955" s="2"/>
      <c r="M955" s="2"/>
      <c r="AN955" s="2"/>
      <c r="AO955" s="2"/>
      <c r="AP955" s="2"/>
      <c r="AQ955" s="2"/>
      <c r="AR955" s="2"/>
      <c r="AS955" s="2"/>
      <c r="AT955" s="2"/>
    </row>
    <row r="956" ht="15.75" customHeight="1">
      <c r="K956" s="2"/>
      <c r="M956" s="2"/>
      <c r="AN956" s="2"/>
      <c r="AO956" s="2"/>
      <c r="AP956" s="2"/>
      <c r="AQ956" s="2"/>
      <c r="AR956" s="2"/>
      <c r="AS956" s="2"/>
      <c r="AT956" s="2"/>
    </row>
    <row r="957" ht="15.75" customHeight="1">
      <c r="K957" s="2"/>
      <c r="M957" s="2"/>
      <c r="AN957" s="2"/>
      <c r="AO957" s="2"/>
      <c r="AP957" s="2"/>
      <c r="AQ957" s="2"/>
      <c r="AR957" s="2"/>
      <c r="AS957" s="2"/>
      <c r="AT957" s="2"/>
    </row>
    <row r="958" ht="15.75" customHeight="1">
      <c r="K958" s="2"/>
      <c r="M958" s="2"/>
      <c r="AN958" s="2"/>
      <c r="AO958" s="2"/>
      <c r="AP958" s="2"/>
      <c r="AQ958" s="2"/>
      <c r="AR958" s="2"/>
      <c r="AS958" s="2"/>
      <c r="AT958" s="2"/>
    </row>
    <row r="959" ht="15.75" customHeight="1">
      <c r="K959" s="2"/>
      <c r="M959" s="2"/>
      <c r="AN959" s="2"/>
      <c r="AO959" s="2"/>
      <c r="AP959" s="2"/>
      <c r="AQ959" s="2"/>
      <c r="AR959" s="2"/>
      <c r="AS959" s="2"/>
      <c r="AT959" s="2"/>
    </row>
    <row r="960" ht="15.75" customHeight="1">
      <c r="K960" s="2"/>
      <c r="M960" s="2"/>
      <c r="AN960" s="2"/>
      <c r="AO960" s="2"/>
      <c r="AP960" s="2"/>
      <c r="AQ960" s="2"/>
      <c r="AR960" s="2"/>
      <c r="AS960" s="2"/>
      <c r="AT960" s="2"/>
    </row>
    <row r="961" ht="15.75" customHeight="1">
      <c r="K961" s="2"/>
      <c r="M961" s="2"/>
      <c r="AN961" s="2"/>
      <c r="AO961" s="2"/>
      <c r="AP961" s="2"/>
      <c r="AQ961" s="2"/>
      <c r="AR961" s="2"/>
      <c r="AS961" s="2"/>
      <c r="AT961" s="2"/>
    </row>
    <row r="962" ht="15.75" customHeight="1">
      <c r="K962" s="2"/>
      <c r="M962" s="2"/>
      <c r="AN962" s="2"/>
      <c r="AO962" s="2"/>
      <c r="AP962" s="2"/>
      <c r="AQ962" s="2"/>
      <c r="AR962" s="2"/>
      <c r="AS962" s="2"/>
      <c r="AT962" s="2"/>
    </row>
    <row r="963" ht="15.75" customHeight="1">
      <c r="K963" s="2"/>
      <c r="M963" s="2"/>
      <c r="AN963" s="2"/>
      <c r="AO963" s="2"/>
      <c r="AP963" s="2"/>
      <c r="AQ963" s="2"/>
      <c r="AR963" s="2"/>
      <c r="AS963" s="2"/>
      <c r="AT963" s="2"/>
    </row>
    <row r="964" ht="15.75" customHeight="1">
      <c r="K964" s="2"/>
      <c r="M964" s="2"/>
      <c r="AN964" s="2"/>
      <c r="AO964" s="2"/>
      <c r="AP964" s="2"/>
      <c r="AQ964" s="2"/>
      <c r="AR964" s="2"/>
      <c r="AS964" s="2"/>
      <c r="AT964" s="2"/>
    </row>
    <row r="965" ht="15.75" customHeight="1">
      <c r="K965" s="2"/>
      <c r="M965" s="2"/>
      <c r="AN965" s="2"/>
      <c r="AO965" s="2"/>
      <c r="AP965" s="2"/>
      <c r="AQ965" s="2"/>
      <c r="AR965" s="2"/>
      <c r="AS965" s="2"/>
      <c r="AT965" s="2"/>
    </row>
    <row r="966" ht="15.75" customHeight="1">
      <c r="K966" s="2"/>
      <c r="M966" s="2"/>
      <c r="AN966" s="2"/>
      <c r="AO966" s="2"/>
      <c r="AP966" s="2"/>
      <c r="AQ966" s="2"/>
      <c r="AR966" s="2"/>
      <c r="AS966" s="2"/>
      <c r="AT966" s="2"/>
    </row>
    <row r="967" ht="15.75" customHeight="1">
      <c r="K967" s="2"/>
      <c r="M967" s="2"/>
      <c r="AN967" s="2"/>
      <c r="AO967" s="2"/>
      <c r="AP967" s="2"/>
      <c r="AQ967" s="2"/>
      <c r="AR967" s="2"/>
      <c r="AS967" s="2"/>
      <c r="AT967" s="2"/>
    </row>
    <row r="968" ht="15.75" customHeight="1">
      <c r="K968" s="2"/>
      <c r="M968" s="2"/>
      <c r="AN968" s="2"/>
      <c r="AO968" s="2"/>
      <c r="AP968" s="2"/>
      <c r="AQ968" s="2"/>
      <c r="AR968" s="2"/>
      <c r="AS968" s="2"/>
      <c r="AT968" s="2"/>
    </row>
    <row r="969" ht="15.75" customHeight="1">
      <c r="K969" s="2"/>
      <c r="M969" s="2"/>
      <c r="AN969" s="2"/>
      <c r="AO969" s="2"/>
      <c r="AP969" s="2"/>
      <c r="AQ969" s="2"/>
      <c r="AR969" s="2"/>
      <c r="AS969" s="2"/>
      <c r="AT969" s="2"/>
    </row>
    <row r="970" ht="15.75" customHeight="1">
      <c r="K970" s="2"/>
      <c r="M970" s="2"/>
      <c r="AN970" s="2"/>
      <c r="AO970" s="2"/>
      <c r="AP970" s="2"/>
      <c r="AQ970" s="2"/>
      <c r="AR970" s="2"/>
      <c r="AS970" s="2"/>
      <c r="AT970" s="2"/>
    </row>
    <row r="971" ht="15.75" customHeight="1">
      <c r="K971" s="2"/>
      <c r="M971" s="2"/>
      <c r="AN971" s="2"/>
      <c r="AO971" s="2"/>
      <c r="AP971" s="2"/>
      <c r="AQ971" s="2"/>
      <c r="AR971" s="2"/>
      <c r="AS971" s="2"/>
      <c r="AT971" s="2"/>
    </row>
    <row r="972" ht="15.75" customHeight="1">
      <c r="K972" s="2"/>
      <c r="M972" s="2"/>
      <c r="AN972" s="2"/>
      <c r="AO972" s="2"/>
      <c r="AP972" s="2"/>
      <c r="AQ972" s="2"/>
      <c r="AR972" s="2"/>
      <c r="AS972" s="2"/>
      <c r="AT972" s="2"/>
    </row>
    <row r="973" ht="15.75" customHeight="1">
      <c r="K973" s="2"/>
      <c r="M973" s="2"/>
      <c r="AN973" s="2"/>
      <c r="AO973" s="2"/>
      <c r="AP973" s="2"/>
      <c r="AQ973" s="2"/>
      <c r="AR973" s="2"/>
      <c r="AS973" s="2"/>
      <c r="AT973" s="2"/>
    </row>
    <row r="974" ht="15.75" customHeight="1">
      <c r="K974" s="2"/>
      <c r="M974" s="2"/>
      <c r="AN974" s="2"/>
      <c r="AO974" s="2"/>
      <c r="AP974" s="2"/>
      <c r="AQ974" s="2"/>
      <c r="AR974" s="2"/>
      <c r="AS974" s="2"/>
      <c r="AT974" s="2"/>
    </row>
    <row r="975" ht="15.75" customHeight="1">
      <c r="K975" s="2"/>
      <c r="M975" s="2"/>
      <c r="AN975" s="2"/>
      <c r="AO975" s="2"/>
      <c r="AP975" s="2"/>
      <c r="AQ975" s="2"/>
      <c r="AR975" s="2"/>
      <c r="AS975" s="2"/>
      <c r="AT975" s="2"/>
    </row>
    <row r="976" ht="15.75" customHeight="1">
      <c r="K976" s="2"/>
      <c r="M976" s="2"/>
      <c r="AN976" s="2"/>
      <c r="AO976" s="2"/>
      <c r="AP976" s="2"/>
      <c r="AQ976" s="2"/>
      <c r="AR976" s="2"/>
      <c r="AS976" s="2"/>
      <c r="AT976" s="2"/>
    </row>
    <row r="977" ht="15.75" customHeight="1">
      <c r="K977" s="2"/>
      <c r="M977" s="2"/>
      <c r="AN977" s="2"/>
      <c r="AO977" s="2"/>
      <c r="AP977" s="2"/>
      <c r="AQ977" s="2"/>
      <c r="AR977" s="2"/>
      <c r="AS977" s="2"/>
      <c r="AT977" s="2"/>
    </row>
    <row r="978" ht="15.75" customHeight="1">
      <c r="K978" s="2"/>
      <c r="M978" s="2"/>
      <c r="AN978" s="2"/>
      <c r="AO978" s="2"/>
      <c r="AP978" s="2"/>
      <c r="AQ978" s="2"/>
      <c r="AR978" s="2"/>
      <c r="AS978" s="2"/>
      <c r="AT978" s="2"/>
    </row>
    <row r="979" ht="15.75" customHeight="1">
      <c r="K979" s="2"/>
      <c r="M979" s="2"/>
      <c r="AN979" s="2"/>
      <c r="AO979" s="2"/>
      <c r="AP979" s="2"/>
      <c r="AQ979" s="2"/>
      <c r="AR979" s="2"/>
      <c r="AS979" s="2"/>
      <c r="AT979" s="2"/>
    </row>
    <row r="980" ht="15.75" customHeight="1">
      <c r="K980" s="2"/>
      <c r="M980" s="2"/>
      <c r="AN980" s="2"/>
      <c r="AO980" s="2"/>
      <c r="AP980" s="2"/>
      <c r="AQ980" s="2"/>
      <c r="AR980" s="2"/>
      <c r="AS980" s="2"/>
      <c r="AT980" s="2"/>
    </row>
    <row r="981" ht="15.75" customHeight="1">
      <c r="K981" s="2"/>
      <c r="M981" s="2"/>
      <c r="AN981" s="2"/>
      <c r="AO981" s="2"/>
      <c r="AP981" s="2"/>
      <c r="AQ981" s="2"/>
      <c r="AR981" s="2"/>
      <c r="AS981" s="2"/>
      <c r="AT981" s="2"/>
    </row>
    <row r="982" ht="15.75" customHeight="1">
      <c r="K982" s="2"/>
      <c r="M982" s="2"/>
      <c r="AN982" s="2"/>
      <c r="AO982" s="2"/>
      <c r="AP982" s="2"/>
      <c r="AQ982" s="2"/>
      <c r="AR982" s="2"/>
      <c r="AS982" s="2"/>
      <c r="AT982" s="2"/>
    </row>
    <row r="983" ht="15.75" customHeight="1">
      <c r="K983" s="2"/>
      <c r="M983" s="2"/>
      <c r="AN983" s="2"/>
      <c r="AO983" s="2"/>
      <c r="AP983" s="2"/>
      <c r="AQ983" s="2"/>
      <c r="AR983" s="2"/>
      <c r="AS983" s="2"/>
      <c r="AT983" s="2"/>
    </row>
    <row r="984" ht="15.75" customHeight="1">
      <c r="K984" s="2"/>
      <c r="M984" s="2"/>
      <c r="AN984" s="2"/>
      <c r="AO984" s="2"/>
      <c r="AP984" s="2"/>
      <c r="AQ984" s="2"/>
      <c r="AR984" s="2"/>
      <c r="AS984" s="2"/>
      <c r="AT984" s="2"/>
    </row>
    <row r="985" ht="15.75" customHeight="1">
      <c r="K985" s="2"/>
      <c r="M985" s="2"/>
      <c r="AN985" s="2"/>
      <c r="AO985" s="2"/>
      <c r="AP985" s="2"/>
      <c r="AQ985" s="2"/>
      <c r="AR985" s="2"/>
      <c r="AS985" s="2"/>
      <c r="AT985" s="2"/>
    </row>
    <row r="986" ht="15.75" customHeight="1">
      <c r="K986" s="2"/>
      <c r="M986" s="2"/>
      <c r="AN986" s="2"/>
      <c r="AO986" s="2"/>
      <c r="AP986" s="2"/>
      <c r="AQ986" s="2"/>
      <c r="AR986" s="2"/>
      <c r="AS986" s="2"/>
      <c r="AT986" s="2"/>
    </row>
    <row r="987" ht="15.75" customHeight="1">
      <c r="K987" s="2"/>
      <c r="M987" s="2"/>
      <c r="AN987" s="2"/>
      <c r="AO987" s="2"/>
      <c r="AP987" s="2"/>
      <c r="AQ987" s="2"/>
      <c r="AR987" s="2"/>
      <c r="AS987" s="2"/>
      <c r="AT987" s="2"/>
    </row>
    <row r="988" ht="15.75" customHeight="1">
      <c r="K988" s="2"/>
      <c r="M988" s="2"/>
      <c r="AN988" s="2"/>
      <c r="AO988" s="2"/>
      <c r="AP988" s="2"/>
      <c r="AQ988" s="2"/>
      <c r="AR988" s="2"/>
      <c r="AS988" s="2"/>
      <c r="AT988" s="2"/>
    </row>
    <row r="989" ht="15.75" customHeight="1">
      <c r="K989" s="2"/>
      <c r="M989" s="2"/>
      <c r="AN989" s="2"/>
      <c r="AO989" s="2"/>
      <c r="AP989" s="2"/>
      <c r="AQ989" s="2"/>
      <c r="AR989" s="2"/>
      <c r="AS989" s="2"/>
      <c r="AT989" s="2"/>
    </row>
    <row r="990" ht="15.75" customHeight="1">
      <c r="K990" s="2"/>
      <c r="M990" s="2"/>
      <c r="AN990" s="2"/>
      <c r="AO990" s="2"/>
      <c r="AP990" s="2"/>
      <c r="AQ990" s="2"/>
      <c r="AR990" s="2"/>
      <c r="AS990" s="2"/>
      <c r="AT990" s="2"/>
    </row>
    <row r="991" ht="15.75" customHeight="1">
      <c r="K991" s="2"/>
      <c r="M991" s="2"/>
      <c r="AN991" s="2"/>
      <c r="AO991" s="2"/>
      <c r="AP991" s="2"/>
      <c r="AQ991" s="2"/>
      <c r="AR991" s="2"/>
      <c r="AS991" s="2"/>
      <c r="AT991" s="2"/>
    </row>
    <row r="992" ht="15.75" customHeight="1">
      <c r="K992" s="2"/>
      <c r="M992" s="2"/>
      <c r="AN992" s="2"/>
      <c r="AO992" s="2"/>
      <c r="AP992" s="2"/>
      <c r="AQ992" s="2"/>
      <c r="AR992" s="2"/>
      <c r="AS992" s="2"/>
      <c r="AT992" s="2"/>
    </row>
    <row r="993" ht="15.75" customHeight="1">
      <c r="K993" s="2"/>
      <c r="M993" s="2"/>
      <c r="AN993" s="2"/>
      <c r="AO993" s="2"/>
      <c r="AP993" s="2"/>
      <c r="AQ993" s="2"/>
      <c r="AR993" s="2"/>
      <c r="AS993" s="2"/>
      <c r="AT993" s="2"/>
    </row>
    <row r="994" ht="15.75" customHeight="1">
      <c r="K994" s="2"/>
      <c r="M994" s="2"/>
      <c r="AN994" s="2"/>
      <c r="AO994" s="2"/>
      <c r="AP994" s="2"/>
      <c r="AQ994" s="2"/>
      <c r="AR994" s="2"/>
      <c r="AS994" s="2"/>
      <c r="AT994" s="2"/>
    </row>
    <row r="995" ht="15.75" customHeight="1">
      <c r="K995" s="2"/>
      <c r="M995" s="2"/>
      <c r="AN995" s="2"/>
      <c r="AO995" s="2"/>
      <c r="AP995" s="2"/>
      <c r="AQ995" s="2"/>
      <c r="AR995" s="2"/>
      <c r="AS995" s="2"/>
      <c r="AT995" s="2"/>
    </row>
    <row r="996" ht="15.75" customHeight="1">
      <c r="K996" s="2"/>
      <c r="M996" s="2"/>
      <c r="AN996" s="2"/>
      <c r="AO996" s="2"/>
      <c r="AP996" s="2"/>
      <c r="AQ996" s="2"/>
      <c r="AR996" s="2"/>
      <c r="AS996" s="2"/>
      <c r="AT996" s="2"/>
    </row>
    <row r="997" ht="15.75" customHeight="1">
      <c r="K997" s="2"/>
      <c r="M997" s="2"/>
      <c r="AN997" s="2"/>
      <c r="AO997" s="2"/>
      <c r="AP997" s="2"/>
      <c r="AQ997" s="2"/>
      <c r="AR997" s="2"/>
      <c r="AS997" s="2"/>
      <c r="AT997" s="2"/>
    </row>
    <row r="998" ht="15.75" customHeight="1">
      <c r="K998" s="2"/>
      <c r="M998" s="2"/>
      <c r="AN998" s="2"/>
      <c r="AO998" s="2"/>
      <c r="AP998" s="2"/>
      <c r="AQ998" s="2"/>
      <c r="AR998" s="2"/>
      <c r="AS998" s="2"/>
      <c r="AT998" s="2"/>
    </row>
    <row r="999" ht="15.75" customHeight="1">
      <c r="K999" s="2"/>
      <c r="M999" s="2"/>
      <c r="AN999" s="2"/>
      <c r="AO999" s="2"/>
      <c r="AP999" s="2"/>
      <c r="AQ999" s="2"/>
      <c r="AR999" s="2"/>
      <c r="AS999" s="2"/>
      <c r="AT999" s="2"/>
    </row>
    <row r="1000" ht="15.75" customHeight="1">
      <c r="K1000" s="2"/>
      <c r="M1000" s="2"/>
      <c r="AN1000" s="2"/>
      <c r="AO1000" s="2"/>
      <c r="AP1000" s="2"/>
      <c r="AQ1000" s="2"/>
      <c r="AR1000" s="2"/>
      <c r="AS1000" s="2"/>
      <c r="AT1000" s="2"/>
    </row>
  </sheetData>
  <mergeCells count="7">
    <mergeCell ref="A1:H1"/>
    <mergeCell ref="I1:O1"/>
    <mergeCell ref="Q1:W1"/>
    <mergeCell ref="Z1:AF1"/>
    <mergeCell ref="A44:C44"/>
    <mergeCell ref="D114:J114"/>
    <mergeCell ref="D131:J131"/>
  </mergeCells>
  <printOptions/>
  <pageMargins bottom="0.75" footer="0.0" header="0.0" left="0.7" right="0.7" top="0.75"/>
  <pageSetup orientation="portrait"/>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9.13"/>
    <col customWidth="1" min="2" max="2" width="12.38"/>
    <col customWidth="1" min="3" max="3" width="12.75"/>
    <col customWidth="1" min="4" max="4" width="13.75"/>
    <col customWidth="1" min="5" max="5" width="10.5"/>
    <col customWidth="1" min="6" max="6" width="14.5"/>
    <col customWidth="1" min="7" max="7" width="10.5"/>
    <col customWidth="1" min="8" max="8" width="12.38"/>
    <col customWidth="1" min="9" max="9" width="12.75"/>
    <col customWidth="1" min="10" max="10" width="13.75"/>
    <col customWidth="1" min="11" max="11" width="7.63"/>
    <col customWidth="1" min="12" max="12" width="14.63"/>
    <col customWidth="1" min="13" max="13" width="13.75"/>
    <col customWidth="1" min="14" max="14" width="10.5"/>
    <col customWidth="1" min="15" max="15" width="8.63"/>
    <col customWidth="1" min="16" max="16" width="12.38"/>
    <col customWidth="1" min="17" max="17" width="12.75"/>
    <col customWidth="1" min="18" max="18" width="11.63"/>
    <col customWidth="1" min="19" max="20" width="7.63"/>
    <col customWidth="1" min="21" max="21" width="11.88"/>
    <col customWidth="1" min="22" max="22" width="12.38"/>
    <col customWidth="1" min="23" max="23" width="9.88"/>
    <col customWidth="1" min="24" max="24" width="7.63"/>
    <col customWidth="1" min="25" max="25" width="13.75"/>
    <col customWidth="1" min="26" max="28" width="7.63"/>
    <col customWidth="1" min="29" max="29" width="12.38"/>
    <col customWidth="1" min="30" max="30" width="12.75"/>
    <col customWidth="1" min="31" max="31" width="13.75"/>
    <col customWidth="1" min="32" max="32" width="7.63"/>
    <col customWidth="1" min="33" max="33" width="14.63"/>
    <col customWidth="1" min="34" max="34" width="12.38"/>
    <col customWidth="1" min="35" max="35" width="12.75"/>
    <col customWidth="1" min="36" max="36" width="8.25"/>
    <col customWidth="1" min="37" max="37" width="12.38"/>
    <col customWidth="1" min="38" max="38" width="14.63"/>
    <col customWidth="1" min="39" max="39" width="13.75"/>
    <col customWidth="1" min="40" max="40" width="7.63"/>
    <col customWidth="1" min="41" max="41" width="14.63"/>
    <col customWidth="1" min="42" max="42" width="12.38"/>
    <col customWidth="1" min="43" max="43" width="12.75"/>
    <col customWidth="1" min="44" max="44" width="13.75"/>
    <col customWidth="1" min="45" max="45" width="12.38"/>
    <col customWidth="1" min="46" max="46" width="14.63"/>
    <col customWidth="1" min="47" max="47" width="13.75"/>
    <col customWidth="1" min="48" max="48" width="7.63"/>
    <col customWidth="1" min="49" max="49" width="14.63"/>
    <col customWidth="1" min="50" max="50" width="12.38"/>
    <col customWidth="1" min="51" max="51" width="12.75"/>
    <col customWidth="1" min="52" max="52" width="13.75"/>
    <col customWidth="1" min="53" max="53" width="7.63"/>
    <col customWidth="1" min="54" max="54" width="14.63"/>
    <col customWidth="1" min="55" max="57" width="7.63"/>
    <col customWidth="1" min="58" max="58" width="12.38"/>
    <col customWidth="1" min="59" max="59" width="12.75"/>
    <col customWidth="1" min="60" max="60" width="13.75"/>
    <col customWidth="1" min="61" max="61" width="7.63"/>
    <col customWidth="1" min="62" max="62" width="14.63"/>
    <col customWidth="1" min="63" max="63" width="7.63"/>
    <col customWidth="1" min="64" max="64" width="12.75"/>
    <col customWidth="1" min="65" max="65" width="10.25"/>
  </cols>
  <sheetData>
    <row r="1">
      <c r="A1" s="115" t="s">
        <v>365</v>
      </c>
      <c r="B1" s="116"/>
      <c r="C1" s="116"/>
      <c r="D1" s="116"/>
      <c r="E1" s="116"/>
      <c r="F1" s="116"/>
      <c r="G1" s="116"/>
      <c r="H1" s="62" t="s">
        <v>303</v>
      </c>
      <c r="N1" s="2"/>
      <c r="O1" s="62" t="s">
        <v>344</v>
      </c>
      <c r="W1" s="62" t="s">
        <v>345</v>
      </c>
      <c r="BL1" s="62" t="s">
        <v>190</v>
      </c>
      <c r="BM1" s="62" t="s">
        <v>366</v>
      </c>
    </row>
    <row r="2">
      <c r="A2" s="117" t="s">
        <v>289</v>
      </c>
      <c r="B2" s="103" t="s">
        <v>184</v>
      </c>
      <c r="C2" s="103" t="s">
        <v>190</v>
      </c>
      <c r="D2" s="103" t="s">
        <v>197</v>
      </c>
      <c r="E2" s="103" t="s">
        <v>203</v>
      </c>
      <c r="F2" s="103" t="s">
        <v>209</v>
      </c>
      <c r="G2" s="103" t="s">
        <v>1</v>
      </c>
      <c r="H2" s="62" t="s">
        <v>184</v>
      </c>
      <c r="I2" s="62" t="s">
        <v>190</v>
      </c>
      <c r="J2" s="62" t="s">
        <v>197</v>
      </c>
      <c r="K2" s="62" t="s">
        <v>203</v>
      </c>
      <c r="L2" s="62" t="s">
        <v>209</v>
      </c>
      <c r="M2" s="62" t="s">
        <v>1</v>
      </c>
      <c r="N2" s="62"/>
      <c r="O2" s="104" t="s">
        <v>289</v>
      </c>
      <c r="P2" s="104" t="s">
        <v>184</v>
      </c>
      <c r="Q2" s="104" t="s">
        <v>190</v>
      </c>
      <c r="R2" s="104" t="s">
        <v>197</v>
      </c>
      <c r="S2" s="104" t="s">
        <v>203</v>
      </c>
      <c r="T2" s="104" t="s">
        <v>209</v>
      </c>
      <c r="W2" s="104" t="s">
        <v>289</v>
      </c>
      <c r="X2" s="104" t="s">
        <v>184</v>
      </c>
      <c r="Y2" s="104" t="s">
        <v>190</v>
      </c>
      <c r="Z2" s="104" t="s">
        <v>197</v>
      </c>
      <c r="AA2" s="104" t="s">
        <v>203</v>
      </c>
      <c r="AB2" s="104" t="s">
        <v>209</v>
      </c>
      <c r="BK2" s="97" t="s">
        <v>289</v>
      </c>
      <c r="BL2" s="97" t="s">
        <v>340</v>
      </c>
      <c r="BM2" s="97" t="s">
        <v>340</v>
      </c>
    </row>
    <row r="3">
      <c r="A3" s="118"/>
      <c r="B3" s="103" t="s">
        <v>302</v>
      </c>
      <c r="C3" s="103" t="s">
        <v>302</v>
      </c>
      <c r="D3" s="103" t="s">
        <v>302</v>
      </c>
      <c r="E3" s="103" t="s">
        <v>302</v>
      </c>
      <c r="F3" s="103" t="s">
        <v>302</v>
      </c>
      <c r="G3" s="103" t="s">
        <v>302</v>
      </c>
      <c r="H3" s="62" t="s">
        <v>303</v>
      </c>
      <c r="I3" s="62" t="s">
        <v>303</v>
      </c>
      <c r="J3" s="62" t="s">
        <v>303</v>
      </c>
      <c r="K3" s="62" t="s">
        <v>303</v>
      </c>
      <c r="L3" s="62" t="s">
        <v>303</v>
      </c>
      <c r="M3" s="62" t="s">
        <v>303</v>
      </c>
      <c r="N3" s="62"/>
      <c r="P3" s="104" t="s">
        <v>53</v>
      </c>
      <c r="Q3" s="104" t="s">
        <v>53</v>
      </c>
      <c r="R3" s="104" t="s">
        <v>53</v>
      </c>
      <c r="S3" s="104" t="s">
        <v>53</v>
      </c>
      <c r="T3" s="104" t="s">
        <v>53</v>
      </c>
      <c r="U3" s="2"/>
      <c r="V3" s="2"/>
      <c r="X3" s="104" t="s">
        <v>52</v>
      </c>
      <c r="Y3" s="104" t="s">
        <v>52</v>
      </c>
      <c r="Z3" s="104" t="s">
        <v>52</v>
      </c>
      <c r="AA3" s="104" t="s">
        <v>52</v>
      </c>
      <c r="AB3" s="104" t="s">
        <v>52</v>
      </c>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76">
        <v>1986.0</v>
      </c>
      <c r="BL3" s="2"/>
      <c r="BM3" s="2"/>
    </row>
    <row r="4">
      <c r="A4" s="105">
        <v>1986.0</v>
      </c>
      <c r="B4" s="106">
        <f t="shared" ref="B4:F4" si="1">P4+X4</f>
        <v>275849.4279</v>
      </c>
      <c r="C4" s="106">
        <f t="shared" si="1"/>
        <v>69400.25746</v>
      </c>
      <c r="D4" s="106">
        <f t="shared" si="1"/>
        <v>762.2779282</v>
      </c>
      <c r="E4" s="106">
        <f t="shared" si="1"/>
        <v>41013.40682</v>
      </c>
      <c r="F4" s="106">
        <f t="shared" si="1"/>
        <v>26395.29235</v>
      </c>
      <c r="G4" s="106">
        <f t="shared" ref="G4:G36" si="3">SUM(B4:F4)</f>
        <v>413420.6624</v>
      </c>
      <c r="H4" s="107"/>
      <c r="I4" s="107"/>
      <c r="J4" s="107"/>
      <c r="K4" s="107"/>
      <c r="L4" s="107"/>
      <c r="M4" s="77"/>
      <c r="N4" s="77"/>
      <c r="O4" s="62">
        <v>1986.0</v>
      </c>
      <c r="P4" s="77"/>
      <c r="Q4" s="77">
        <v>32438.0</v>
      </c>
      <c r="R4" s="77">
        <v>0.0</v>
      </c>
      <c r="S4" s="77">
        <v>36970.0</v>
      </c>
      <c r="T4" s="77">
        <v>89.0</v>
      </c>
      <c r="W4" s="62">
        <v>1986.0</v>
      </c>
      <c r="X4" s="77">
        <v>275849.42785315006</v>
      </c>
      <c r="Y4" s="77">
        <v>36962.25746199999</v>
      </c>
      <c r="Z4" s="77">
        <v>762.2779281999999</v>
      </c>
      <c r="AA4" s="77">
        <v>4043.4068160000006</v>
      </c>
      <c r="AB4" s="77">
        <v>26306.29235309999</v>
      </c>
      <c r="BK4" s="76">
        <v>1987.0</v>
      </c>
    </row>
    <row r="5">
      <c r="A5" s="105">
        <v>1987.0</v>
      </c>
      <c r="B5" s="106">
        <f t="shared" ref="B5:F5" si="2">P5+X5</f>
        <v>41301.95813</v>
      </c>
      <c r="C5" s="106">
        <f t="shared" si="2"/>
        <v>110715.4974</v>
      </c>
      <c r="D5" s="106">
        <f t="shared" si="2"/>
        <v>396.3584202</v>
      </c>
      <c r="E5" s="106">
        <f t="shared" si="2"/>
        <v>45101.88606</v>
      </c>
      <c r="F5" s="106">
        <f t="shared" si="2"/>
        <v>44277.677</v>
      </c>
      <c r="G5" s="106">
        <f t="shared" si="3"/>
        <v>241793.377</v>
      </c>
      <c r="H5" s="107"/>
      <c r="I5" s="107"/>
      <c r="J5" s="107"/>
      <c r="K5" s="107"/>
      <c r="L5" s="107"/>
      <c r="M5" s="77"/>
      <c r="N5" s="77"/>
      <c r="O5" s="62">
        <v>1987.0</v>
      </c>
      <c r="P5" s="77"/>
      <c r="Q5" s="77">
        <v>51060.0</v>
      </c>
      <c r="R5" s="77">
        <v>0.0</v>
      </c>
      <c r="S5" s="77">
        <v>41951.0</v>
      </c>
      <c r="T5" s="77">
        <v>215.0</v>
      </c>
      <c r="W5" s="62">
        <v>1987.0</v>
      </c>
      <c r="X5" s="77">
        <v>41301.958126499994</v>
      </c>
      <c r="Y5" s="77">
        <v>59655.497380820016</v>
      </c>
      <c r="Z5" s="77">
        <v>396.3584202</v>
      </c>
      <c r="AA5" s="77">
        <v>3150.88605922</v>
      </c>
      <c r="AB5" s="77">
        <v>44062.67699814001</v>
      </c>
      <c r="BK5" s="76">
        <v>1988.0</v>
      </c>
    </row>
    <row r="6">
      <c r="A6" s="105">
        <v>1988.0</v>
      </c>
      <c r="B6" s="106">
        <f t="shared" ref="B6:F6" si="4">P6+X6</f>
        <v>21491.94794</v>
      </c>
      <c r="C6" s="106">
        <f t="shared" si="4"/>
        <v>195094.9393</v>
      </c>
      <c r="D6" s="106">
        <f t="shared" si="4"/>
        <v>1141.433855</v>
      </c>
      <c r="E6" s="106">
        <f t="shared" si="4"/>
        <v>5810.823701</v>
      </c>
      <c r="F6" s="106">
        <f t="shared" si="4"/>
        <v>40597.24931</v>
      </c>
      <c r="G6" s="106">
        <f t="shared" si="3"/>
        <v>264136.3941</v>
      </c>
      <c r="H6" s="107"/>
      <c r="I6" s="107"/>
      <c r="J6" s="107"/>
      <c r="K6" s="107"/>
      <c r="L6" s="107"/>
      <c r="M6" s="77"/>
      <c r="N6" s="77"/>
      <c r="O6" s="62">
        <v>1988.0</v>
      </c>
      <c r="P6" s="77"/>
      <c r="Q6" s="77">
        <v>75008.0</v>
      </c>
      <c r="R6" s="77">
        <v>0.0</v>
      </c>
      <c r="S6" s="77">
        <v>2151.0</v>
      </c>
      <c r="T6" s="77">
        <v>9178.0</v>
      </c>
      <c r="W6" s="62">
        <v>1988.0</v>
      </c>
      <c r="X6" s="77">
        <v>21491.94794356</v>
      </c>
      <c r="Y6" s="77">
        <v>120086.93927134998</v>
      </c>
      <c r="Z6" s="77">
        <v>1141.4338546000001</v>
      </c>
      <c r="AA6" s="77">
        <v>3659.82370055</v>
      </c>
      <c r="AB6" s="77">
        <v>31419.249314315002</v>
      </c>
      <c r="BK6" s="76">
        <v>1989.0</v>
      </c>
    </row>
    <row r="7">
      <c r="A7" s="105">
        <v>1989.0</v>
      </c>
      <c r="B7" s="106">
        <f t="shared" ref="B7:F7" si="5">P7+X7</f>
        <v>33877.50284</v>
      </c>
      <c r="C7" s="106">
        <f t="shared" si="5"/>
        <v>79313.79443</v>
      </c>
      <c r="D7" s="106">
        <f t="shared" si="5"/>
        <v>218.872688</v>
      </c>
      <c r="E7" s="106">
        <f t="shared" si="5"/>
        <v>8699.839184</v>
      </c>
      <c r="F7" s="106">
        <f t="shared" si="5"/>
        <v>41989.34133</v>
      </c>
      <c r="G7" s="106">
        <f t="shared" si="3"/>
        <v>164099.3505</v>
      </c>
      <c r="H7" s="107"/>
      <c r="I7" s="107"/>
      <c r="J7" s="107"/>
      <c r="K7" s="107"/>
      <c r="L7" s="107"/>
      <c r="M7" s="77"/>
      <c r="N7" s="77"/>
      <c r="O7" s="62">
        <v>1989.0</v>
      </c>
      <c r="P7" s="77"/>
      <c r="Q7" s="77">
        <v>34323.0</v>
      </c>
      <c r="R7" s="77">
        <v>0.0</v>
      </c>
      <c r="S7" s="77">
        <v>3003.0</v>
      </c>
      <c r="T7" s="77">
        <v>277.0</v>
      </c>
      <c r="W7" s="62">
        <v>1989.0</v>
      </c>
      <c r="X7" s="77">
        <v>33877.5028372</v>
      </c>
      <c r="Y7" s="77">
        <v>44990.79443270701</v>
      </c>
      <c r="Z7" s="77">
        <v>218.872688</v>
      </c>
      <c r="AA7" s="77">
        <v>5696.839184355</v>
      </c>
      <c r="AB7" s="77">
        <v>41712.34133041</v>
      </c>
      <c r="BK7" s="98">
        <v>1990.0</v>
      </c>
      <c r="BL7" s="99">
        <v>0.85</v>
      </c>
      <c r="BM7" s="76">
        <v>0.66</v>
      </c>
    </row>
    <row r="8">
      <c r="A8" s="105">
        <v>1990.0</v>
      </c>
      <c r="B8" s="106">
        <f t="shared" ref="B8:F8" si="6">P8+X8</f>
        <v>23804.0953</v>
      </c>
      <c r="C8" s="106">
        <f t="shared" si="6"/>
        <v>163394.6994</v>
      </c>
      <c r="D8" s="106">
        <f t="shared" si="6"/>
        <v>441.753227</v>
      </c>
      <c r="E8" s="106">
        <f t="shared" si="6"/>
        <v>3734.478068</v>
      </c>
      <c r="F8" s="106">
        <f t="shared" si="6"/>
        <v>25927.67022</v>
      </c>
      <c r="G8" s="106">
        <f t="shared" si="3"/>
        <v>217302.6963</v>
      </c>
      <c r="H8" s="107"/>
      <c r="I8" s="107"/>
      <c r="J8" s="107"/>
      <c r="K8" s="107"/>
      <c r="L8" s="107"/>
      <c r="M8" s="77"/>
      <c r="N8" s="77"/>
      <c r="O8" s="62">
        <v>1990.0</v>
      </c>
      <c r="P8" s="77"/>
      <c r="Q8" s="77">
        <v>44139.0</v>
      </c>
      <c r="R8" s="77">
        <v>0.0</v>
      </c>
      <c r="S8" s="77">
        <v>2104.0</v>
      </c>
      <c r="T8" s="77">
        <v>866.0</v>
      </c>
      <c r="W8" s="62">
        <v>1990.0</v>
      </c>
      <c r="X8" s="77">
        <v>23804.095298040003</v>
      </c>
      <c r="Y8" s="77">
        <v>119255.69944996</v>
      </c>
      <c r="Z8" s="77">
        <v>441.75322702</v>
      </c>
      <c r="AA8" s="77">
        <v>1630.4780680000001</v>
      </c>
      <c r="AB8" s="77">
        <v>25061.670221086995</v>
      </c>
      <c r="BK8" s="98">
        <v>1991.0</v>
      </c>
      <c r="BL8" s="99">
        <v>2.07</v>
      </c>
      <c r="BM8" s="76">
        <v>1.14</v>
      </c>
    </row>
    <row r="9">
      <c r="A9" s="105">
        <v>1991.0</v>
      </c>
      <c r="B9" s="106">
        <f t="shared" ref="B9:F9" si="7">P9+X9</f>
        <v>23911.60402</v>
      </c>
      <c r="C9" s="106">
        <f t="shared" si="7"/>
        <v>84251.17387</v>
      </c>
      <c r="D9" s="106">
        <f t="shared" si="7"/>
        <v>1438.5015</v>
      </c>
      <c r="E9" s="106">
        <f t="shared" si="7"/>
        <v>21128.25184</v>
      </c>
      <c r="F9" s="106">
        <f t="shared" si="7"/>
        <v>72873.46221</v>
      </c>
      <c r="G9" s="106">
        <f t="shared" si="3"/>
        <v>203602.9934</v>
      </c>
      <c r="H9" s="107"/>
      <c r="I9" s="107"/>
      <c r="J9" s="107"/>
      <c r="K9" s="107"/>
      <c r="L9" s="107"/>
      <c r="M9" s="77"/>
      <c r="N9" s="77"/>
      <c r="O9" s="62">
        <v>1991.0</v>
      </c>
      <c r="P9" s="77"/>
      <c r="Q9" s="77">
        <v>46291.0</v>
      </c>
      <c r="R9" s="77">
        <v>0.0</v>
      </c>
      <c r="S9" s="77">
        <v>993.0</v>
      </c>
      <c r="T9" s="77">
        <v>865.0</v>
      </c>
      <c r="W9" s="62">
        <v>1991.0</v>
      </c>
      <c r="X9" s="77">
        <v>23911.604017600002</v>
      </c>
      <c r="Y9" s="77">
        <v>37960.173868959995</v>
      </c>
      <c r="Z9" s="77">
        <v>1438.5015</v>
      </c>
      <c r="AA9" s="77">
        <v>20135.251835630002</v>
      </c>
      <c r="AB9" s="77">
        <v>72008.46220749701</v>
      </c>
      <c r="BK9" s="98">
        <v>1992.0</v>
      </c>
      <c r="BL9" s="99">
        <v>2.23</v>
      </c>
      <c r="BM9" s="76">
        <v>0.71</v>
      </c>
    </row>
    <row r="10">
      <c r="A10" s="105">
        <v>1992.0</v>
      </c>
      <c r="B10" s="106">
        <f t="shared" ref="B10:F10" si="8">P10+X10</f>
        <v>36727.14419</v>
      </c>
      <c r="C10" s="106">
        <f t="shared" si="8"/>
        <v>84291.06618</v>
      </c>
      <c r="D10" s="106">
        <f t="shared" si="8"/>
        <v>10720.22239</v>
      </c>
      <c r="E10" s="106">
        <f t="shared" si="8"/>
        <v>10286.98877</v>
      </c>
      <c r="F10" s="106">
        <f t="shared" si="8"/>
        <v>64879.78436</v>
      </c>
      <c r="G10" s="106">
        <f t="shared" si="3"/>
        <v>206905.2059</v>
      </c>
      <c r="H10" s="107"/>
      <c r="I10" s="107"/>
      <c r="J10" s="107"/>
      <c r="K10" s="107"/>
      <c r="L10" s="107"/>
      <c r="M10" s="77"/>
      <c r="N10" s="77"/>
      <c r="O10" s="62">
        <v>1992.0</v>
      </c>
      <c r="P10" s="77"/>
      <c r="Q10" s="77">
        <v>43343.0</v>
      </c>
      <c r="R10" s="77">
        <v>0.0</v>
      </c>
      <c r="S10" s="77">
        <v>7.0</v>
      </c>
      <c r="T10" s="77">
        <v>36.0</v>
      </c>
      <c r="W10" s="62">
        <v>1992.0</v>
      </c>
      <c r="X10" s="77">
        <v>36727.14419436</v>
      </c>
      <c r="Y10" s="77">
        <v>40948.06618125</v>
      </c>
      <c r="Z10" s="77">
        <v>10720.222391899999</v>
      </c>
      <c r="AA10" s="77">
        <v>10279.988774290001</v>
      </c>
      <c r="AB10" s="77">
        <v>64843.78436011</v>
      </c>
      <c r="BK10" s="98">
        <v>1993.0</v>
      </c>
      <c r="BL10" s="99">
        <v>2.12</v>
      </c>
      <c r="BM10" s="76">
        <v>0.49</v>
      </c>
    </row>
    <row r="11">
      <c r="A11" s="105">
        <v>1993.0</v>
      </c>
      <c r="B11" s="106">
        <f t="shared" ref="B11:F11" si="9">P11+X11</f>
        <v>62316.15436</v>
      </c>
      <c r="C11" s="106">
        <f t="shared" si="9"/>
        <v>105551.886</v>
      </c>
      <c r="D11" s="106">
        <f t="shared" si="9"/>
        <v>8342.683624</v>
      </c>
      <c r="E11" s="106">
        <f t="shared" si="9"/>
        <v>13604.66798</v>
      </c>
      <c r="F11" s="106">
        <f t="shared" si="9"/>
        <v>38631.9031</v>
      </c>
      <c r="G11" s="106">
        <f t="shared" si="3"/>
        <v>228447.295</v>
      </c>
      <c r="H11" s="107"/>
      <c r="I11" s="107"/>
      <c r="J11" s="107"/>
      <c r="K11" s="107"/>
      <c r="L11" s="107"/>
      <c r="M11" s="77"/>
      <c r="N11" s="77"/>
      <c r="O11" s="62">
        <v>1993.0</v>
      </c>
      <c r="P11" s="77">
        <v>2492.0</v>
      </c>
      <c r="Q11" s="77">
        <v>43437.0</v>
      </c>
      <c r="R11" s="77">
        <v>0.0</v>
      </c>
      <c r="S11" s="77">
        <v>1436.0</v>
      </c>
      <c r="T11" s="77">
        <v>148.0</v>
      </c>
      <c r="W11" s="62">
        <v>1993.0</v>
      </c>
      <c r="X11" s="77">
        <v>59824.15435700999</v>
      </c>
      <c r="Y11" s="77">
        <v>62114.88596708001</v>
      </c>
      <c r="Z11" s="77">
        <v>8342.68362418</v>
      </c>
      <c r="AA11" s="77">
        <v>12168.667982840001</v>
      </c>
      <c r="AB11" s="77">
        <v>38483.90310109499</v>
      </c>
      <c r="BK11" s="98">
        <v>1994.0</v>
      </c>
      <c r="BL11" s="100">
        <v>1.4</v>
      </c>
      <c r="BM11" s="76">
        <v>1.0</v>
      </c>
    </row>
    <row r="12">
      <c r="A12" s="105">
        <v>1994.0</v>
      </c>
      <c r="B12" s="106">
        <f t="shared" ref="B12:F12" si="10">P12+X12</f>
        <v>72668.08409</v>
      </c>
      <c r="C12" s="106">
        <f t="shared" si="10"/>
        <v>107050.3916</v>
      </c>
      <c r="D12" s="106">
        <f t="shared" si="10"/>
        <v>24497.45303</v>
      </c>
      <c r="E12" s="106">
        <f t="shared" si="10"/>
        <v>44744.28</v>
      </c>
      <c r="F12" s="106">
        <f t="shared" si="10"/>
        <v>32633.0218</v>
      </c>
      <c r="G12" s="106">
        <f t="shared" si="3"/>
        <v>281593.2305</v>
      </c>
      <c r="H12" s="107"/>
      <c r="I12" s="107"/>
      <c r="J12" s="107"/>
      <c r="K12" s="107"/>
      <c r="L12" s="107"/>
      <c r="M12" s="77"/>
      <c r="N12" s="77"/>
      <c r="O12" s="62">
        <v>1994.0</v>
      </c>
      <c r="P12" s="77">
        <v>9.0</v>
      </c>
      <c r="Q12" s="77">
        <v>38521.0</v>
      </c>
      <c r="R12" s="77">
        <v>1.0</v>
      </c>
      <c r="S12" s="77">
        <v>7049.0</v>
      </c>
      <c r="T12" s="77">
        <v>33.0</v>
      </c>
      <c r="W12" s="62">
        <v>1994.0</v>
      </c>
      <c r="X12" s="77">
        <v>72659.08408976</v>
      </c>
      <c r="Y12" s="77">
        <v>68529.39157825</v>
      </c>
      <c r="Z12" s="77">
        <v>24496.4530251</v>
      </c>
      <c r="AA12" s="77">
        <v>37695.27999969</v>
      </c>
      <c r="AB12" s="77">
        <v>32600.021798909995</v>
      </c>
      <c r="BK12" s="98">
        <v>1995.0</v>
      </c>
      <c r="BL12" s="99">
        <v>2.14</v>
      </c>
      <c r="BM12" s="76">
        <v>1.12</v>
      </c>
    </row>
    <row r="13">
      <c r="A13" s="105">
        <v>1995.0</v>
      </c>
      <c r="B13" s="106">
        <f t="shared" ref="B13:F13" si="11">P13+X13</f>
        <v>15171.69522</v>
      </c>
      <c r="C13" s="106">
        <f t="shared" si="11"/>
        <v>100827.3385</v>
      </c>
      <c r="D13" s="106">
        <f t="shared" si="11"/>
        <v>7370.861668</v>
      </c>
      <c r="E13" s="106">
        <f t="shared" si="11"/>
        <v>16343.67473</v>
      </c>
      <c r="F13" s="106">
        <f t="shared" si="11"/>
        <v>38241.79693</v>
      </c>
      <c r="G13" s="106">
        <f t="shared" si="3"/>
        <v>177955.367</v>
      </c>
      <c r="H13" s="107"/>
      <c r="I13" s="107"/>
      <c r="J13" s="107"/>
      <c r="K13" s="107"/>
      <c r="L13" s="107"/>
      <c r="M13" s="77"/>
      <c r="N13" s="77"/>
      <c r="O13" s="62">
        <v>1995.0</v>
      </c>
      <c r="P13" s="77">
        <v>494.0</v>
      </c>
      <c r="Q13" s="77">
        <v>44506.0</v>
      </c>
      <c r="R13" s="77">
        <v>6.0</v>
      </c>
      <c r="S13" s="77">
        <v>7292.0</v>
      </c>
      <c r="T13" s="77">
        <v>40.0</v>
      </c>
      <c r="W13" s="62">
        <v>1995.0</v>
      </c>
      <c r="X13" s="77">
        <v>14677.695218999997</v>
      </c>
      <c r="Y13" s="77">
        <v>56321.33847703</v>
      </c>
      <c r="Z13" s="77">
        <v>7364.8616677</v>
      </c>
      <c r="AA13" s="77">
        <v>9051.674732699</v>
      </c>
      <c r="AB13" s="77">
        <v>38201.796931020006</v>
      </c>
      <c r="BK13" s="98">
        <v>1996.0</v>
      </c>
      <c r="BL13" s="99">
        <v>1.02</v>
      </c>
      <c r="BM13" s="76">
        <v>1.48</v>
      </c>
    </row>
    <row r="14">
      <c r="A14" s="105">
        <v>1996.0</v>
      </c>
      <c r="B14" s="106">
        <f t="shared" ref="B14:F14" si="12">P14+X14</f>
        <v>43771.22539</v>
      </c>
      <c r="C14" s="106">
        <f t="shared" si="12"/>
        <v>74484.70473</v>
      </c>
      <c r="D14" s="106">
        <f t="shared" si="12"/>
        <v>3819.315178</v>
      </c>
      <c r="E14" s="106">
        <f t="shared" si="12"/>
        <v>10924.13068</v>
      </c>
      <c r="F14" s="106">
        <f t="shared" si="12"/>
        <v>40023.32882</v>
      </c>
      <c r="G14" s="106">
        <f t="shared" si="3"/>
        <v>173022.7048</v>
      </c>
      <c r="H14" s="107"/>
      <c r="I14" s="107"/>
      <c r="J14" s="107"/>
      <c r="K14" s="107"/>
      <c r="L14" s="107"/>
      <c r="M14" s="77"/>
      <c r="N14" s="77"/>
      <c r="O14" s="62">
        <v>1996.0</v>
      </c>
      <c r="P14" s="77">
        <v>3226.0</v>
      </c>
      <c r="Q14" s="77">
        <v>42120.0</v>
      </c>
      <c r="R14" s="77">
        <v>0.0</v>
      </c>
      <c r="S14" s="77">
        <v>370.0</v>
      </c>
      <c r="T14" s="77">
        <v>47.0</v>
      </c>
      <c r="W14" s="62">
        <v>1996.0</v>
      </c>
      <c r="X14" s="77">
        <v>40545.22539256</v>
      </c>
      <c r="Y14" s="77">
        <v>32364.704731736</v>
      </c>
      <c r="Z14" s="77">
        <v>3819.3151780000003</v>
      </c>
      <c r="AA14" s="77">
        <v>10554.1306793708</v>
      </c>
      <c r="AB14" s="77">
        <v>39976.32881539001</v>
      </c>
      <c r="BK14" s="98">
        <v>1997.0</v>
      </c>
      <c r="BL14" s="99">
        <v>1.92</v>
      </c>
      <c r="BM14" s="76">
        <v>1.98</v>
      </c>
    </row>
    <row r="15">
      <c r="A15" s="105">
        <v>1997.0</v>
      </c>
      <c r="B15" s="106">
        <f t="shared" ref="B15:F15" si="13">P15+X15</f>
        <v>20052.25626</v>
      </c>
      <c r="C15" s="106">
        <f t="shared" si="13"/>
        <v>63456.19389</v>
      </c>
      <c r="D15" s="106">
        <f t="shared" si="13"/>
        <v>2738.77458</v>
      </c>
      <c r="E15" s="106">
        <f t="shared" si="13"/>
        <v>32516.52772</v>
      </c>
      <c r="F15" s="106">
        <f t="shared" si="13"/>
        <v>100631.3992</v>
      </c>
      <c r="G15" s="106">
        <f t="shared" si="3"/>
        <v>219395.1516</v>
      </c>
      <c r="H15" s="107"/>
      <c r="I15" s="107"/>
      <c r="J15" s="107"/>
      <c r="K15" s="107"/>
      <c r="L15" s="107"/>
      <c r="M15" s="77"/>
      <c r="N15" s="77"/>
      <c r="O15" s="62">
        <v>1997.0</v>
      </c>
      <c r="P15" s="77">
        <v>3845.0</v>
      </c>
      <c r="Q15" s="77">
        <v>36550.0</v>
      </c>
      <c r="R15" s="77">
        <v>0.0</v>
      </c>
      <c r="S15" s="77">
        <v>73.0</v>
      </c>
      <c r="T15" s="77">
        <v>419.0</v>
      </c>
      <c r="W15" s="62">
        <v>1997.0</v>
      </c>
      <c r="X15" s="77">
        <v>16207.256260478998</v>
      </c>
      <c r="Y15" s="77">
        <v>26906.193891407</v>
      </c>
      <c r="Z15" s="77">
        <v>2738.7745800000002</v>
      </c>
      <c r="AA15" s="77">
        <v>32443.527719534002</v>
      </c>
      <c r="AB15" s="77">
        <v>100212.39915660003</v>
      </c>
      <c r="BK15" s="98">
        <v>1998.0</v>
      </c>
      <c r="BL15" s="99">
        <v>1.98</v>
      </c>
      <c r="BM15" s="76">
        <v>1.7</v>
      </c>
    </row>
    <row r="16">
      <c r="A16" s="105">
        <v>1998.0</v>
      </c>
      <c r="B16" s="106">
        <f t="shared" ref="B16:F16" si="14">P16+X16</f>
        <v>28901.64507</v>
      </c>
      <c r="C16" s="106">
        <f t="shared" si="14"/>
        <v>70141.17958</v>
      </c>
      <c r="D16" s="106">
        <f t="shared" si="14"/>
        <v>2515.811715</v>
      </c>
      <c r="E16" s="106">
        <f t="shared" si="14"/>
        <v>6052.924925</v>
      </c>
      <c r="F16" s="106">
        <f t="shared" si="14"/>
        <v>20957.42885</v>
      </c>
      <c r="G16" s="106">
        <f t="shared" si="3"/>
        <v>128568.9901</v>
      </c>
      <c r="H16" s="107"/>
      <c r="I16" s="107"/>
      <c r="J16" s="107"/>
      <c r="K16" s="107"/>
      <c r="L16" s="107"/>
      <c r="M16" s="77"/>
      <c r="N16" s="77"/>
      <c r="O16" s="62">
        <v>1998.0</v>
      </c>
      <c r="P16" s="77">
        <v>1008.0</v>
      </c>
      <c r="Q16" s="77">
        <v>42874.0</v>
      </c>
      <c r="R16" s="77">
        <v>0.0</v>
      </c>
      <c r="S16" s="77">
        <v>213.0</v>
      </c>
      <c r="T16" s="77">
        <v>190.0</v>
      </c>
      <c r="W16" s="62">
        <v>1998.0</v>
      </c>
      <c r="X16" s="77">
        <v>27893.645065473997</v>
      </c>
      <c r="Y16" s="77">
        <v>27267.179578440006</v>
      </c>
      <c r="Z16" s="77">
        <v>2515.8117148899996</v>
      </c>
      <c r="AA16" s="77">
        <v>5839.924924767</v>
      </c>
      <c r="AB16" s="77">
        <v>20767.428854714</v>
      </c>
      <c r="BK16" s="98">
        <v>1999.0</v>
      </c>
      <c r="BL16" s="99">
        <v>1.22</v>
      </c>
      <c r="BM16" s="76">
        <v>1.93</v>
      </c>
    </row>
    <row r="17">
      <c r="A17" s="105">
        <v>1999.0</v>
      </c>
      <c r="B17" s="106">
        <f t="shared" ref="B17:F17" si="15">P17+X17</f>
        <v>43894.56644</v>
      </c>
      <c r="C17" s="106">
        <f t="shared" si="15"/>
        <v>75457.641</v>
      </c>
      <c r="D17" s="106">
        <f t="shared" si="15"/>
        <v>13064.29219</v>
      </c>
      <c r="E17" s="106">
        <f t="shared" si="15"/>
        <v>385.357894</v>
      </c>
      <c r="F17" s="106">
        <f t="shared" si="15"/>
        <v>17753.00183</v>
      </c>
      <c r="G17" s="106">
        <f t="shared" si="3"/>
        <v>150554.8594</v>
      </c>
      <c r="H17" s="107"/>
      <c r="I17" s="107"/>
      <c r="J17" s="107"/>
      <c r="K17" s="107"/>
      <c r="L17" s="107"/>
      <c r="M17" s="77"/>
      <c r="N17" s="77"/>
      <c r="O17" s="62">
        <v>1999.0</v>
      </c>
      <c r="P17" s="77">
        <v>958.0</v>
      </c>
      <c r="Q17" s="77">
        <v>44297.0</v>
      </c>
      <c r="R17" s="77">
        <v>0.0</v>
      </c>
      <c r="S17" s="77">
        <v>2.0</v>
      </c>
      <c r="T17" s="77">
        <v>0.0</v>
      </c>
      <c r="W17" s="62">
        <v>1999.0</v>
      </c>
      <c r="X17" s="77">
        <v>42936.566444776</v>
      </c>
      <c r="Y17" s="77">
        <v>31160.641002877004</v>
      </c>
      <c r="Z17" s="77">
        <v>13064.2921885</v>
      </c>
      <c r="AA17" s="77">
        <v>383.35789399999993</v>
      </c>
      <c r="AB17" s="77">
        <v>17753.001834957</v>
      </c>
      <c r="BK17" s="98">
        <v>2000.0</v>
      </c>
      <c r="BL17" s="99">
        <v>1.19</v>
      </c>
      <c r="BM17" s="76">
        <v>1.73</v>
      </c>
    </row>
    <row r="18">
      <c r="A18" s="105">
        <v>2000.0</v>
      </c>
      <c r="B18" s="106">
        <f t="shared" ref="B18:F18" si="16">P18+X18</f>
        <v>38980.90098</v>
      </c>
      <c r="C18" s="106">
        <f t="shared" si="16"/>
        <v>85377.56541</v>
      </c>
      <c r="D18" s="106">
        <f t="shared" si="16"/>
        <v>3312.878098</v>
      </c>
      <c r="E18" s="106">
        <f t="shared" si="16"/>
        <v>648.946056</v>
      </c>
      <c r="F18" s="106">
        <f t="shared" si="16"/>
        <v>62422.49588</v>
      </c>
      <c r="G18" s="106">
        <f t="shared" si="3"/>
        <v>190742.7864</v>
      </c>
      <c r="H18" s="107"/>
      <c r="I18" s="107"/>
      <c r="J18" s="107"/>
      <c r="K18" s="107"/>
      <c r="L18" s="107"/>
      <c r="M18" s="77"/>
      <c r="N18" s="77"/>
      <c r="O18" s="62">
        <v>2000.0</v>
      </c>
      <c r="P18" s="77">
        <v>3238.0</v>
      </c>
      <c r="Q18" s="77">
        <v>35549.0</v>
      </c>
      <c r="R18" s="77">
        <v>0.0</v>
      </c>
      <c r="S18" s="77">
        <v>0.0</v>
      </c>
      <c r="T18" s="77">
        <v>0.0</v>
      </c>
      <c r="W18" s="62">
        <v>2000.0</v>
      </c>
      <c r="X18" s="77">
        <v>35742.900984776</v>
      </c>
      <c r="Y18" s="77">
        <v>49828.565405582995</v>
      </c>
      <c r="Z18" s="77">
        <v>3312.8780983000006</v>
      </c>
      <c r="AA18" s="77">
        <v>648.9460559999999</v>
      </c>
      <c r="AB18" s="77">
        <v>62422.495876548004</v>
      </c>
      <c r="BK18" s="98">
        <v>2001.0</v>
      </c>
      <c r="BL18" s="99">
        <v>1.49</v>
      </c>
      <c r="BM18" s="76">
        <v>1.68</v>
      </c>
    </row>
    <row r="19">
      <c r="A19" s="105">
        <v>2001.0</v>
      </c>
      <c r="B19" s="106">
        <f t="shared" ref="B19:F19" si="17">P19+X19</f>
        <v>43495.09939</v>
      </c>
      <c r="C19" s="106">
        <f t="shared" si="17"/>
        <v>77452.46311</v>
      </c>
      <c r="D19" s="106">
        <f t="shared" si="17"/>
        <v>4691.97846</v>
      </c>
      <c r="E19" s="106">
        <f t="shared" si="17"/>
        <v>15614.49602</v>
      </c>
      <c r="F19" s="106">
        <f t="shared" si="17"/>
        <v>50770.73905</v>
      </c>
      <c r="G19" s="106">
        <f t="shared" si="3"/>
        <v>192024.776</v>
      </c>
      <c r="H19" s="107"/>
      <c r="I19" s="107"/>
      <c r="J19" s="107"/>
      <c r="K19" s="107"/>
      <c r="L19" s="107"/>
      <c r="M19" s="77"/>
      <c r="N19" s="77"/>
      <c r="O19" s="62">
        <v>2001.0</v>
      </c>
      <c r="P19" s="77">
        <v>918.0</v>
      </c>
      <c r="Q19" s="77">
        <v>44020.0</v>
      </c>
      <c r="R19" s="77">
        <v>0.0</v>
      </c>
      <c r="S19" s="77">
        <v>0.0</v>
      </c>
      <c r="T19" s="77">
        <v>0.0</v>
      </c>
      <c r="W19" s="62">
        <v>2001.0</v>
      </c>
      <c r="X19" s="77">
        <v>42577.099387236995</v>
      </c>
      <c r="Y19" s="77">
        <v>33432.46311178399</v>
      </c>
      <c r="Z19" s="77">
        <v>4691.9784599</v>
      </c>
      <c r="AA19" s="77">
        <v>15614.496016400002</v>
      </c>
      <c r="AB19" s="77">
        <v>50770.73905481908</v>
      </c>
      <c r="AC19" s="2"/>
      <c r="AD19" s="2"/>
      <c r="AE19" s="2"/>
      <c r="AF19" s="2"/>
      <c r="AG19" s="2"/>
      <c r="AH19" s="2"/>
      <c r="AI19" s="2"/>
      <c r="AJ19" s="2"/>
      <c r="AK19" s="2"/>
      <c r="AL19" s="2"/>
      <c r="BK19" s="98">
        <v>2002.0</v>
      </c>
      <c r="BL19" s="99">
        <v>0.76</v>
      </c>
      <c r="BM19" s="76">
        <v>1.18</v>
      </c>
    </row>
    <row r="20">
      <c r="A20" s="105">
        <v>2002.0</v>
      </c>
      <c r="B20" s="106">
        <f t="shared" ref="B20:F20" si="18">P20+X20</f>
        <v>51764.14145</v>
      </c>
      <c r="C20" s="106">
        <f t="shared" si="18"/>
        <v>83597.33384</v>
      </c>
      <c r="D20" s="106">
        <f t="shared" si="18"/>
        <v>4403.325748</v>
      </c>
      <c r="E20" s="106">
        <f t="shared" si="18"/>
        <v>3636.498376</v>
      </c>
      <c r="F20" s="106">
        <f t="shared" si="18"/>
        <v>65100.12619</v>
      </c>
      <c r="G20" s="106">
        <f t="shared" si="3"/>
        <v>208501.4256</v>
      </c>
      <c r="H20" s="107"/>
      <c r="I20" s="107"/>
      <c r="J20" s="107"/>
      <c r="K20" s="107"/>
      <c r="L20" s="107"/>
      <c r="M20" s="77"/>
      <c r="N20" s="77"/>
      <c r="O20" s="62">
        <v>2002.0</v>
      </c>
      <c r="P20" s="77">
        <v>978.0</v>
      </c>
      <c r="Q20" s="77">
        <v>36935.0</v>
      </c>
      <c r="R20" s="77">
        <v>0.0</v>
      </c>
      <c r="S20" s="77">
        <v>1.0</v>
      </c>
      <c r="T20" s="77">
        <v>1.0</v>
      </c>
      <c r="W20" s="62">
        <v>2002.0</v>
      </c>
      <c r="X20" s="77">
        <v>50786.141448233</v>
      </c>
      <c r="Y20" s="77">
        <v>46662.333836633996</v>
      </c>
      <c r="Z20" s="77">
        <v>4403.3257483200005</v>
      </c>
      <c r="AA20" s="77">
        <v>3635.4983757200007</v>
      </c>
      <c r="AB20" s="77">
        <v>65099.12618747601</v>
      </c>
      <c r="AC20" s="2"/>
      <c r="AD20" s="2"/>
      <c r="AE20" s="2"/>
      <c r="AF20" s="2"/>
      <c r="AG20" s="2"/>
      <c r="AH20" s="2"/>
      <c r="AI20" s="2"/>
      <c r="AJ20" s="2"/>
      <c r="AK20" s="2"/>
      <c r="AL20" s="2"/>
      <c r="BK20" s="98">
        <v>2003.0</v>
      </c>
      <c r="BL20" s="99">
        <v>0.76</v>
      </c>
      <c r="BM20" s="76">
        <v>1.43</v>
      </c>
    </row>
    <row r="21" ht="15.75" customHeight="1">
      <c r="A21" s="105">
        <v>2003.0</v>
      </c>
      <c r="B21" s="106">
        <f t="shared" ref="B21:F21" si="19">P21+X21</f>
        <v>83181.23008</v>
      </c>
      <c r="C21" s="106">
        <f t="shared" si="19"/>
        <v>60142.0115</v>
      </c>
      <c r="D21" s="106">
        <f t="shared" si="19"/>
        <v>4372.758138</v>
      </c>
      <c r="E21" s="106">
        <f t="shared" si="19"/>
        <v>9227.730959</v>
      </c>
      <c r="F21" s="106">
        <f t="shared" si="19"/>
        <v>37260.05443</v>
      </c>
      <c r="G21" s="106">
        <f t="shared" si="3"/>
        <v>194183.7851</v>
      </c>
      <c r="H21" s="107"/>
      <c r="I21" s="107"/>
      <c r="J21" s="107"/>
      <c r="K21" s="107"/>
      <c r="L21" s="107"/>
      <c r="M21" s="77"/>
      <c r="N21" s="77"/>
      <c r="O21" s="62">
        <v>2003.0</v>
      </c>
      <c r="P21" s="77">
        <v>2682.0</v>
      </c>
      <c r="Q21" s="77">
        <v>17811.0</v>
      </c>
      <c r="R21" s="77">
        <v>0.0</v>
      </c>
      <c r="S21" s="77">
        <v>8.0</v>
      </c>
      <c r="T21" s="77">
        <v>0.0</v>
      </c>
      <c r="W21" s="62">
        <v>2003.0</v>
      </c>
      <c r="X21" s="77">
        <v>80499.23007512</v>
      </c>
      <c r="Y21" s="77">
        <v>42331.01149636201</v>
      </c>
      <c r="Z21" s="77">
        <v>4372.7581378840005</v>
      </c>
      <c r="AA21" s="77">
        <v>9219.73095897</v>
      </c>
      <c r="AB21" s="77">
        <v>37260.05442797399</v>
      </c>
      <c r="BK21" s="98">
        <v>2004.0</v>
      </c>
      <c r="BL21" s="99">
        <v>1.29</v>
      </c>
      <c r="BM21" s="76">
        <v>1.44</v>
      </c>
    </row>
    <row r="22" ht="15.75" customHeight="1">
      <c r="A22" s="105">
        <v>2004.0</v>
      </c>
      <c r="B22" s="106">
        <f t="shared" ref="B22:F22" si="20">P22+X22</f>
        <v>62629.8433</v>
      </c>
      <c r="C22" s="106">
        <f t="shared" si="20"/>
        <v>61509.6543</v>
      </c>
      <c r="D22" s="106">
        <f t="shared" si="20"/>
        <v>2598.383332</v>
      </c>
      <c r="E22" s="106">
        <f t="shared" si="20"/>
        <v>8497.097378</v>
      </c>
      <c r="F22" s="106">
        <f t="shared" si="20"/>
        <v>17570.61008</v>
      </c>
      <c r="G22" s="106">
        <f t="shared" si="3"/>
        <v>152805.5884</v>
      </c>
      <c r="H22" s="107"/>
      <c r="I22" s="107"/>
      <c r="J22" s="107"/>
      <c r="K22" s="107"/>
      <c r="L22" s="107"/>
      <c r="M22" s="77"/>
      <c r="N22" s="77"/>
      <c r="O22" s="62">
        <v>2004.0</v>
      </c>
      <c r="P22" s="77">
        <v>3432.0</v>
      </c>
      <c r="Q22" s="77">
        <v>16163.0</v>
      </c>
      <c r="R22" s="77">
        <v>0.0</v>
      </c>
      <c r="S22" s="77">
        <v>0.0</v>
      </c>
      <c r="T22" s="77">
        <v>29.0</v>
      </c>
      <c r="W22" s="62">
        <v>2004.0</v>
      </c>
      <c r="X22" s="77">
        <v>59197.84330385402</v>
      </c>
      <c r="Y22" s="77">
        <v>45346.654301654205</v>
      </c>
      <c r="Z22" s="77">
        <v>2598.383332169</v>
      </c>
      <c r="AA22" s="77">
        <v>8497.097378059998</v>
      </c>
      <c r="AB22" s="77">
        <v>17541.610075537003</v>
      </c>
      <c r="AC22" s="2"/>
      <c r="AD22" s="2"/>
      <c r="AE22" s="2"/>
      <c r="AF22" s="2"/>
      <c r="AG22" s="2"/>
      <c r="AH22" s="2"/>
      <c r="AI22" s="2"/>
      <c r="AJ22" s="2"/>
      <c r="AK22" s="2"/>
      <c r="AL22" s="2"/>
      <c r="BK22" s="98">
        <v>2005.0</v>
      </c>
      <c r="BL22" s="99">
        <v>0.72</v>
      </c>
      <c r="BM22" s="76">
        <v>1.57</v>
      </c>
    </row>
    <row r="23" ht="15.75" customHeight="1">
      <c r="A23" s="105">
        <v>2005.0</v>
      </c>
      <c r="B23" s="106">
        <f t="shared" ref="B23:F23" si="21">P23+X23</f>
        <v>42352.3823</v>
      </c>
      <c r="C23" s="106">
        <f t="shared" si="21"/>
        <v>71721.84023</v>
      </c>
      <c r="D23" s="106">
        <f t="shared" si="21"/>
        <v>5722.264061</v>
      </c>
      <c r="E23" s="106">
        <f t="shared" si="21"/>
        <v>20933.55278</v>
      </c>
      <c r="F23" s="106">
        <f t="shared" si="21"/>
        <v>42615.6171</v>
      </c>
      <c r="G23" s="106">
        <f t="shared" si="3"/>
        <v>183345.6565</v>
      </c>
      <c r="H23" s="107"/>
      <c r="I23" s="107"/>
      <c r="J23" s="107"/>
      <c r="K23" s="107"/>
      <c r="L23" s="107"/>
      <c r="M23" s="77"/>
      <c r="N23" s="77"/>
      <c r="O23" s="62">
        <v>2005.0</v>
      </c>
      <c r="P23" s="77">
        <v>3719.0</v>
      </c>
      <c r="Q23" s="77">
        <v>14293.0</v>
      </c>
      <c r="R23" s="77">
        <v>0.0</v>
      </c>
      <c r="S23" s="77">
        <v>813.0</v>
      </c>
      <c r="T23" s="77">
        <v>0.0</v>
      </c>
      <c r="W23" s="62">
        <v>2005.0</v>
      </c>
      <c r="X23" s="77">
        <v>38633.38230201901</v>
      </c>
      <c r="Y23" s="77">
        <v>57428.840227631</v>
      </c>
      <c r="Z23" s="77">
        <v>5722.2640606469995</v>
      </c>
      <c r="AA23" s="77">
        <v>20120.552779129997</v>
      </c>
      <c r="AB23" s="77">
        <v>42615.617095887</v>
      </c>
      <c r="AC23" s="2"/>
      <c r="AD23" s="2"/>
      <c r="AE23" s="2"/>
      <c r="AF23" s="2"/>
      <c r="AG23" s="2"/>
      <c r="AH23" s="2"/>
      <c r="AI23" s="2"/>
      <c r="AJ23" s="2"/>
      <c r="AK23" s="2"/>
      <c r="AL23" s="2"/>
      <c r="BK23" s="98">
        <v>2006.0</v>
      </c>
      <c r="BL23" s="99">
        <v>0.35</v>
      </c>
      <c r="BM23" s="76">
        <v>1.02</v>
      </c>
    </row>
    <row r="24" ht="15.75" customHeight="1">
      <c r="A24" s="105">
        <v>2006.0</v>
      </c>
      <c r="B24" s="106">
        <f t="shared" ref="B24:F24" si="22">P24+X24</f>
        <v>37282.33992</v>
      </c>
      <c r="C24" s="106">
        <f t="shared" si="22"/>
        <v>38976.94279</v>
      </c>
      <c r="D24" s="106">
        <f t="shared" si="22"/>
        <v>4677.213862</v>
      </c>
      <c r="E24" s="106">
        <f t="shared" si="22"/>
        <v>10176.5081</v>
      </c>
      <c r="F24" s="106">
        <f t="shared" si="22"/>
        <v>17320.37854</v>
      </c>
      <c r="G24" s="106">
        <f t="shared" si="3"/>
        <v>108433.3832</v>
      </c>
      <c r="H24" s="107"/>
      <c r="I24" s="107"/>
      <c r="J24" s="107"/>
      <c r="K24" s="107"/>
      <c r="L24" s="107"/>
      <c r="M24" s="77"/>
      <c r="N24" s="77"/>
      <c r="O24" s="62">
        <v>2006.0</v>
      </c>
      <c r="P24" s="77">
        <v>1955.0</v>
      </c>
      <c r="Q24" s="77">
        <v>22996.0</v>
      </c>
      <c r="R24" s="77">
        <v>0.0</v>
      </c>
      <c r="S24" s="77">
        <v>642.0</v>
      </c>
      <c r="T24" s="77">
        <v>0.0</v>
      </c>
      <c r="W24" s="62">
        <v>2006.0</v>
      </c>
      <c r="X24" s="77">
        <v>35327.339916197</v>
      </c>
      <c r="Y24" s="77">
        <v>15980.942787625003</v>
      </c>
      <c r="Z24" s="77">
        <v>4677.213862403</v>
      </c>
      <c r="AA24" s="77">
        <v>9534.508101524</v>
      </c>
      <c r="AB24" s="77">
        <v>17320.378538904297</v>
      </c>
      <c r="AC24" s="2"/>
      <c r="AD24" s="2"/>
      <c r="AE24" s="2"/>
      <c r="AF24" s="2"/>
      <c r="AG24" s="2"/>
      <c r="AH24" s="2"/>
      <c r="AI24" s="2"/>
      <c r="AJ24" s="2"/>
      <c r="AK24" s="2"/>
      <c r="AL24" s="2"/>
      <c r="BK24" s="98">
        <v>2007.0</v>
      </c>
      <c r="BL24" s="99">
        <v>0.83</v>
      </c>
      <c r="BM24" s="76">
        <v>0.99</v>
      </c>
    </row>
    <row r="25" ht="15.75" customHeight="1">
      <c r="A25" s="105">
        <v>2007.0</v>
      </c>
      <c r="B25" s="106">
        <f t="shared" ref="B25:F25" si="23">P25+X25</f>
        <v>54789.00383</v>
      </c>
      <c r="C25" s="106">
        <f t="shared" si="23"/>
        <v>44014.56247</v>
      </c>
      <c r="D25" s="106">
        <f t="shared" si="23"/>
        <v>959.2860197</v>
      </c>
      <c r="E25" s="106">
        <f t="shared" si="23"/>
        <v>8235.18134</v>
      </c>
      <c r="F25" s="106">
        <f t="shared" si="23"/>
        <v>39267.74489</v>
      </c>
      <c r="G25" s="106">
        <f t="shared" si="3"/>
        <v>147265.7786</v>
      </c>
      <c r="H25" s="107"/>
      <c r="I25" s="107"/>
      <c r="J25" s="107"/>
      <c r="K25" s="107"/>
      <c r="L25" s="107"/>
      <c r="M25" s="77"/>
      <c r="N25" s="77"/>
      <c r="O25" s="62">
        <v>2007.0</v>
      </c>
      <c r="P25" s="77">
        <v>1423.0</v>
      </c>
      <c r="Q25" s="77">
        <v>20379.0</v>
      </c>
      <c r="R25" s="77">
        <v>0.0</v>
      </c>
      <c r="S25" s="77">
        <v>140.0</v>
      </c>
      <c r="T25" s="77">
        <v>0.0</v>
      </c>
      <c r="W25" s="62">
        <v>2007.0</v>
      </c>
      <c r="X25" s="77">
        <v>53366.003827783</v>
      </c>
      <c r="Y25" s="77">
        <v>23635.562468504995</v>
      </c>
      <c r="Z25" s="77">
        <v>959.286019708</v>
      </c>
      <c r="AA25" s="77">
        <v>8095.181339642999</v>
      </c>
      <c r="AB25" s="77">
        <v>39267.74489470999</v>
      </c>
      <c r="BK25" s="98">
        <v>2008.0</v>
      </c>
      <c r="BL25" s="99">
        <v>0.55</v>
      </c>
      <c r="BM25" s="76">
        <v>1.21</v>
      </c>
    </row>
    <row r="26" ht="15.75" customHeight="1">
      <c r="A26" s="105">
        <v>2008.0</v>
      </c>
      <c r="B26" s="106">
        <f t="shared" ref="B26:F26" si="24">P26+X26</f>
        <v>66869.90917</v>
      </c>
      <c r="C26" s="106">
        <f t="shared" si="24"/>
        <v>46368.97156</v>
      </c>
      <c r="D26" s="106">
        <f t="shared" si="24"/>
        <v>684.5679828</v>
      </c>
      <c r="E26" s="106">
        <f t="shared" si="24"/>
        <v>5886.410956</v>
      </c>
      <c r="F26" s="106">
        <f t="shared" si="24"/>
        <v>52865.96269</v>
      </c>
      <c r="G26" s="106">
        <f t="shared" si="3"/>
        <v>172675.8224</v>
      </c>
      <c r="H26" s="107"/>
      <c r="I26" s="107"/>
      <c r="J26" s="107"/>
      <c r="K26" s="107"/>
      <c r="L26" s="107"/>
      <c r="M26" s="77"/>
      <c r="N26" s="77"/>
      <c r="O26" s="62">
        <v>2008.0</v>
      </c>
      <c r="P26" s="77">
        <v>2107.0</v>
      </c>
      <c r="Q26" s="77">
        <v>24956.0</v>
      </c>
      <c r="R26" s="77">
        <v>0.0</v>
      </c>
      <c r="S26" s="77">
        <v>170.0</v>
      </c>
      <c r="T26" s="77">
        <v>5.0</v>
      </c>
      <c r="W26" s="62">
        <v>2008.0</v>
      </c>
      <c r="X26" s="77">
        <v>64762.909171655</v>
      </c>
      <c r="Y26" s="77">
        <v>21412.971560087997</v>
      </c>
      <c r="Z26" s="77">
        <v>684.5679828</v>
      </c>
      <c r="AA26" s="77">
        <v>5716.4109562</v>
      </c>
      <c r="AB26" s="77">
        <v>52860.962689392014</v>
      </c>
      <c r="BK26" s="98">
        <v>2009.0</v>
      </c>
      <c r="BL26" s="99">
        <v>0.44</v>
      </c>
      <c r="BM26" s="76">
        <v>0.54</v>
      </c>
    </row>
    <row r="27" ht="15.75" customHeight="1">
      <c r="A27" s="105">
        <v>2009.0</v>
      </c>
      <c r="B27" s="106">
        <f t="shared" ref="B27:F27" si="25">P27+X27</f>
        <v>61600.33197</v>
      </c>
      <c r="C27" s="106">
        <f t="shared" si="25"/>
        <v>47774.06525</v>
      </c>
      <c r="D27" s="106">
        <f t="shared" si="25"/>
        <v>1256.549974</v>
      </c>
      <c r="E27" s="106">
        <f t="shared" si="25"/>
        <v>8898.03493</v>
      </c>
      <c r="F27" s="106">
        <f t="shared" si="25"/>
        <v>13488.92345</v>
      </c>
      <c r="G27" s="106">
        <f t="shared" si="3"/>
        <v>133017.9056</v>
      </c>
      <c r="H27" s="107"/>
      <c r="I27" s="107"/>
      <c r="J27" s="107"/>
      <c r="K27" s="107"/>
      <c r="L27" s="107"/>
      <c r="M27" s="77"/>
      <c r="N27" s="77"/>
      <c r="O27" s="62">
        <v>2009.0</v>
      </c>
      <c r="P27" s="77">
        <v>2602.0</v>
      </c>
      <c r="Q27" s="77">
        <v>20853.0</v>
      </c>
      <c r="R27" s="77">
        <v>0.0</v>
      </c>
      <c r="S27" s="77">
        <v>347.0</v>
      </c>
      <c r="T27" s="77">
        <v>30.0</v>
      </c>
      <c r="W27" s="62">
        <v>2009.0</v>
      </c>
      <c r="X27" s="77">
        <v>58998.33197315999</v>
      </c>
      <c r="Y27" s="77">
        <v>26921.065251198997</v>
      </c>
      <c r="Z27" s="77">
        <v>1256.5499737</v>
      </c>
      <c r="AA27" s="77">
        <v>8551.034930400001</v>
      </c>
      <c r="AB27" s="77">
        <v>13458.923454627</v>
      </c>
      <c r="BK27" s="98">
        <v>2010.0</v>
      </c>
      <c r="BL27" s="100">
        <v>0.4</v>
      </c>
      <c r="BM27" s="76">
        <v>0.78</v>
      </c>
    </row>
    <row r="28" ht="15.75" customHeight="1">
      <c r="A28" s="105">
        <v>2010.0</v>
      </c>
      <c r="B28" s="106">
        <f t="shared" ref="B28:F28" si="26">P28+X28</f>
        <v>52291.57789</v>
      </c>
      <c r="C28" s="106">
        <f t="shared" si="26"/>
        <v>40190.38828</v>
      </c>
      <c r="D28" s="106">
        <f t="shared" si="26"/>
        <v>1630.968856</v>
      </c>
      <c r="E28" s="106">
        <f t="shared" si="26"/>
        <v>13441.40775</v>
      </c>
      <c r="F28" s="106">
        <f t="shared" si="26"/>
        <v>58622.88448</v>
      </c>
      <c r="G28" s="106">
        <f t="shared" si="3"/>
        <v>166177.2272</v>
      </c>
      <c r="H28" s="107"/>
      <c r="I28" s="107"/>
      <c r="J28" s="107"/>
      <c r="K28" s="107"/>
      <c r="L28" s="107"/>
      <c r="M28" s="77"/>
      <c r="N28" s="77"/>
      <c r="O28" s="62">
        <v>2010.0</v>
      </c>
      <c r="P28" s="77">
        <v>2031.0</v>
      </c>
      <c r="Q28" s="77">
        <v>23455.0</v>
      </c>
      <c r="R28" s="77">
        <v>0.0</v>
      </c>
      <c r="S28" s="77">
        <v>108.0</v>
      </c>
      <c r="T28" s="77">
        <v>0.0</v>
      </c>
      <c r="W28" s="62">
        <v>2010.0</v>
      </c>
      <c r="X28" s="77">
        <v>50260.577886440005</v>
      </c>
      <c r="Y28" s="77">
        <v>16735.388280080002</v>
      </c>
      <c r="Z28" s="77">
        <v>1630.9688555</v>
      </c>
      <c r="AA28" s="77">
        <v>13333.407745367998</v>
      </c>
      <c r="AB28" s="77">
        <v>58622.8844816973</v>
      </c>
      <c r="BK28" s="98">
        <v>2011.0</v>
      </c>
      <c r="BL28" s="99">
        <v>0.31</v>
      </c>
      <c r="BM28" s="76">
        <v>0.88</v>
      </c>
    </row>
    <row r="29" ht="15.75" customHeight="1">
      <c r="A29" s="105">
        <v>2011.0</v>
      </c>
      <c r="B29" s="106">
        <f t="shared" ref="B29:F29" si="27">P29+X29</f>
        <v>34046.54569</v>
      </c>
      <c r="C29" s="106">
        <f t="shared" si="27"/>
        <v>35585.97349</v>
      </c>
      <c r="D29" s="106">
        <f t="shared" si="27"/>
        <v>436.62103</v>
      </c>
      <c r="E29" s="106">
        <f t="shared" si="27"/>
        <v>8507.106123</v>
      </c>
      <c r="F29" s="106">
        <f t="shared" si="27"/>
        <v>50207.71818</v>
      </c>
      <c r="G29" s="106">
        <f t="shared" si="3"/>
        <v>128783.9645</v>
      </c>
      <c r="H29" s="107"/>
      <c r="I29" s="107"/>
      <c r="J29" s="107"/>
      <c r="K29" s="107"/>
      <c r="L29" s="107"/>
      <c r="M29" s="77"/>
      <c r="N29" s="77"/>
      <c r="O29" s="62">
        <v>2011.0</v>
      </c>
      <c r="P29" s="77">
        <v>4766.0</v>
      </c>
      <c r="Q29" s="77">
        <v>27410.0</v>
      </c>
      <c r="R29" s="77">
        <v>0.0</v>
      </c>
      <c r="S29" s="77">
        <v>24.0</v>
      </c>
      <c r="T29" s="77">
        <v>16.0</v>
      </c>
      <c r="W29" s="62">
        <v>2011.0</v>
      </c>
      <c r="X29" s="77">
        <v>29280.54569021801</v>
      </c>
      <c r="Y29" s="77">
        <v>8175.9734874800015</v>
      </c>
      <c r="Z29" s="77">
        <v>436.62103</v>
      </c>
      <c r="AA29" s="77">
        <v>8483.106123057098</v>
      </c>
      <c r="AB29" s="77">
        <v>50191.71817665199</v>
      </c>
      <c r="BK29" s="98">
        <v>2012.0</v>
      </c>
      <c r="BL29" s="99">
        <v>0.51</v>
      </c>
      <c r="BM29" s="76">
        <v>0.54</v>
      </c>
    </row>
    <row r="30" ht="15.75" customHeight="1">
      <c r="A30" s="105">
        <v>2012.0</v>
      </c>
      <c r="B30" s="106">
        <f t="shared" ref="B30:F30" si="28">P30+X30</f>
        <v>70774.70431</v>
      </c>
      <c r="C30" s="106">
        <f t="shared" si="28"/>
        <v>78105.99604</v>
      </c>
      <c r="D30" s="106">
        <f t="shared" si="28"/>
        <v>6916.906639</v>
      </c>
      <c r="E30" s="106">
        <f t="shared" si="28"/>
        <v>9348.82507</v>
      </c>
      <c r="F30" s="106">
        <f t="shared" si="28"/>
        <v>51608.31454</v>
      </c>
      <c r="G30" s="106">
        <f t="shared" si="3"/>
        <v>216754.7466</v>
      </c>
      <c r="H30" s="77">
        <f t="shared" ref="H30:H36" si="30">VLOOKUP(VLOOKUP(3,A$113:$F$121,A$125,FALSE),$A$17:$G$25,A$124,FALSE)</f>
        <v>54789.00383</v>
      </c>
      <c r="I30" s="77">
        <f t="shared" ref="I30:I36" si="31">$I$48</f>
        <v>32000</v>
      </c>
      <c r="J30" s="77">
        <f t="shared" ref="J30:J36" si="32">VLOOKUP(VLOOKUP(3,C$113:$F$121,C$125,FALSE),$A$17:$G$25,C$124,FALSE)</f>
        <v>4691.97846</v>
      </c>
      <c r="K30" s="77">
        <f t="shared" ref="K30:K36" si="33">$G$43</f>
        <v>8497.097378</v>
      </c>
      <c r="L30" s="77">
        <f t="shared" ref="L30:L36" si="34">VLOOKUP(VLOOKUP(3,E$113:$F$121,E$125,FALSE),$A$17:$G$25,E$124,FALSE)</f>
        <v>50770.73905</v>
      </c>
      <c r="M30" s="77">
        <f t="shared" ref="M30:M36" si="35">SUM(H30:L30)</f>
        <v>150748.8187</v>
      </c>
      <c r="N30" s="77"/>
      <c r="O30" s="62">
        <v>2012.0</v>
      </c>
      <c r="P30" s="77">
        <v>7772.0</v>
      </c>
      <c r="Q30" s="77">
        <v>21938.0</v>
      </c>
      <c r="R30" s="77">
        <v>0.0</v>
      </c>
      <c r="S30" s="77">
        <v>51.0</v>
      </c>
      <c r="T30" s="77">
        <v>3.0</v>
      </c>
      <c r="U30" s="2"/>
      <c r="V30" s="2"/>
      <c r="W30" s="62">
        <v>2012.0</v>
      </c>
      <c r="X30" s="77">
        <v>63002.704311359004</v>
      </c>
      <c r="Y30" s="77">
        <v>56167.99604352</v>
      </c>
      <c r="Z30" s="77">
        <v>6916.90663919</v>
      </c>
      <c r="AA30" s="77">
        <v>9297.825070044002</v>
      </c>
      <c r="AB30" s="77">
        <v>51605.31453901531</v>
      </c>
      <c r="AM30" s="2"/>
      <c r="AN30" s="2"/>
      <c r="AO30" s="2"/>
      <c r="AP30" s="2"/>
      <c r="AQ30" s="2"/>
      <c r="AR30" s="2"/>
      <c r="AS30" s="2"/>
      <c r="AT30" s="2"/>
      <c r="AU30" s="2"/>
      <c r="AV30" s="2"/>
      <c r="AW30" s="2"/>
      <c r="AX30" s="2"/>
      <c r="AY30" s="2"/>
      <c r="AZ30" s="2"/>
      <c r="BA30" s="2"/>
      <c r="BB30" s="2"/>
      <c r="BC30" s="2"/>
      <c r="BD30" s="2"/>
      <c r="BE30" s="2"/>
      <c r="BF30" s="2"/>
      <c r="BG30" s="2"/>
      <c r="BH30" s="2"/>
      <c r="BI30" s="2"/>
      <c r="BJ30" s="2"/>
      <c r="BK30" s="98">
        <v>2013.0</v>
      </c>
      <c r="BL30" s="99">
        <v>0.26</v>
      </c>
      <c r="BM30" s="76">
        <v>0.31</v>
      </c>
    </row>
    <row r="31" ht="15.75" customHeight="1">
      <c r="A31" s="105">
        <v>2013.0</v>
      </c>
      <c r="B31" s="106">
        <f t="shared" ref="B31:F31" si="29">P31+X31</f>
        <v>102671.1598</v>
      </c>
      <c r="C31" s="106">
        <f t="shared" si="29"/>
        <v>52509.36495</v>
      </c>
      <c r="D31" s="106">
        <f t="shared" si="29"/>
        <v>4639.922667</v>
      </c>
      <c r="E31" s="106">
        <f t="shared" si="29"/>
        <v>7169.031053</v>
      </c>
      <c r="F31" s="106">
        <f t="shared" si="29"/>
        <v>43980.33795</v>
      </c>
      <c r="G31" s="106">
        <f t="shared" si="3"/>
        <v>210969.8165</v>
      </c>
      <c r="H31" s="77">
        <f t="shared" si="30"/>
        <v>54789.00383</v>
      </c>
      <c r="I31" s="77">
        <f t="shared" si="31"/>
        <v>32000</v>
      </c>
      <c r="J31" s="77">
        <f t="shared" si="32"/>
        <v>4691.97846</v>
      </c>
      <c r="K31" s="77">
        <f t="shared" si="33"/>
        <v>8497.097378</v>
      </c>
      <c r="L31" s="77">
        <f t="shared" si="34"/>
        <v>50770.73905</v>
      </c>
      <c r="M31" s="77">
        <f t="shared" si="35"/>
        <v>150748.8187</v>
      </c>
      <c r="N31" s="77"/>
      <c r="O31" s="62">
        <v>2013.0</v>
      </c>
      <c r="P31" s="77">
        <v>8273.0</v>
      </c>
      <c r="Q31" s="77">
        <v>22519.0</v>
      </c>
      <c r="R31" s="77">
        <v>0.0</v>
      </c>
      <c r="S31" s="77">
        <v>340.0</v>
      </c>
      <c r="T31" s="77">
        <v>17.0</v>
      </c>
      <c r="U31" s="2"/>
      <c r="V31" s="2"/>
      <c r="W31" s="62">
        <v>2013.0</v>
      </c>
      <c r="X31" s="77">
        <v>94398.159845206</v>
      </c>
      <c r="Y31" s="77">
        <v>29990.364952081996</v>
      </c>
      <c r="Z31" s="77">
        <v>4639.92266715</v>
      </c>
      <c r="AA31" s="77">
        <v>6829.031052944998</v>
      </c>
      <c r="AB31" s="77">
        <v>43963.337950239</v>
      </c>
      <c r="AM31" s="2"/>
      <c r="AN31" s="2"/>
      <c r="AO31" s="2"/>
      <c r="AP31" s="2"/>
      <c r="AQ31" s="2"/>
      <c r="AR31" s="2"/>
      <c r="AS31" s="2"/>
      <c r="AT31" s="2"/>
      <c r="AU31" s="2"/>
      <c r="AV31" s="2"/>
      <c r="AW31" s="2"/>
      <c r="AX31" s="2"/>
      <c r="AY31" s="2"/>
      <c r="AZ31" s="2"/>
      <c r="BA31" s="2"/>
      <c r="BB31" s="2"/>
      <c r="BC31" s="2"/>
      <c r="BD31" s="2"/>
      <c r="BE31" s="2"/>
      <c r="BF31" s="2"/>
      <c r="BG31" s="2"/>
      <c r="BH31" s="2"/>
      <c r="BI31" s="2"/>
      <c r="BJ31" s="2"/>
      <c r="BK31" s="98">
        <v>2014.0</v>
      </c>
      <c r="BL31" s="100">
        <v>0.3</v>
      </c>
      <c r="BM31" s="76">
        <v>0.25</v>
      </c>
    </row>
    <row r="32" ht="15.75" customHeight="1">
      <c r="A32" s="105">
        <v>2014.0</v>
      </c>
      <c r="B32" s="106">
        <f t="shared" ref="B32:F32" si="36">P32+X32</f>
        <v>132897.8031</v>
      </c>
      <c r="C32" s="106">
        <f t="shared" si="36"/>
        <v>62660.5644</v>
      </c>
      <c r="D32" s="106">
        <f t="shared" si="36"/>
        <v>33.9750906</v>
      </c>
      <c r="E32" s="106">
        <f t="shared" si="36"/>
        <v>12468.91292</v>
      </c>
      <c r="F32" s="106">
        <f t="shared" si="36"/>
        <v>141870.1938</v>
      </c>
      <c r="G32" s="106">
        <f t="shared" si="3"/>
        <v>349931.4493</v>
      </c>
      <c r="H32" s="77">
        <f t="shared" si="30"/>
        <v>54789.00383</v>
      </c>
      <c r="I32" s="77">
        <f t="shared" si="31"/>
        <v>32000</v>
      </c>
      <c r="J32" s="77">
        <f t="shared" si="32"/>
        <v>4691.97846</v>
      </c>
      <c r="K32" s="77">
        <f t="shared" si="33"/>
        <v>8497.097378</v>
      </c>
      <c r="L32" s="77">
        <f t="shared" si="34"/>
        <v>50770.73905</v>
      </c>
      <c r="M32" s="77">
        <f t="shared" si="35"/>
        <v>150748.8187</v>
      </c>
      <c r="N32" s="2"/>
      <c r="O32" s="62">
        <v>2014.0</v>
      </c>
      <c r="P32" s="77">
        <v>7076.0</v>
      </c>
      <c r="Q32" s="77">
        <v>32589.0</v>
      </c>
      <c r="R32" s="77">
        <v>0.0</v>
      </c>
      <c r="S32" s="77">
        <v>109.0</v>
      </c>
      <c r="T32" s="77">
        <v>134.0</v>
      </c>
      <c r="W32" s="62">
        <v>2014.0</v>
      </c>
      <c r="X32" s="77">
        <v>125821.80306784999</v>
      </c>
      <c r="Y32" s="77">
        <v>30071.56440452</v>
      </c>
      <c r="Z32" s="77">
        <v>33.9750906</v>
      </c>
      <c r="AA32" s="77">
        <v>12359.912919289001</v>
      </c>
      <c r="AB32" s="77">
        <v>141736.19382347897</v>
      </c>
      <c r="BK32" s="98">
        <v>2015.0</v>
      </c>
      <c r="BL32" s="99">
        <v>0.53</v>
      </c>
      <c r="BM32" s="76">
        <v>0.36</v>
      </c>
    </row>
    <row r="33" ht="15.75" customHeight="1">
      <c r="A33" s="105">
        <v>2015.0</v>
      </c>
      <c r="B33" s="106">
        <f t="shared" ref="B33:F33" si="37">P33+X33</f>
        <v>148382.3219</v>
      </c>
      <c r="C33" s="106">
        <f t="shared" si="37"/>
        <v>23676.99506</v>
      </c>
      <c r="D33" s="106">
        <f t="shared" si="37"/>
        <v>122.6070522</v>
      </c>
      <c r="E33" s="106">
        <f t="shared" si="37"/>
        <v>11573.54687</v>
      </c>
      <c r="F33" s="106">
        <f t="shared" si="37"/>
        <v>55608.71484</v>
      </c>
      <c r="G33" s="106">
        <f t="shared" si="3"/>
        <v>239364.1857</v>
      </c>
      <c r="H33" s="77">
        <f t="shared" si="30"/>
        <v>54789.00383</v>
      </c>
      <c r="I33" s="77">
        <f t="shared" si="31"/>
        <v>32000</v>
      </c>
      <c r="J33" s="77">
        <f t="shared" si="32"/>
        <v>4691.97846</v>
      </c>
      <c r="K33" s="77">
        <f t="shared" si="33"/>
        <v>8497.097378</v>
      </c>
      <c r="L33" s="77">
        <f t="shared" si="34"/>
        <v>50770.73905</v>
      </c>
      <c r="M33" s="77">
        <f t="shared" si="35"/>
        <v>150748.8187</v>
      </c>
      <c r="N33" s="2"/>
      <c r="O33" s="62">
        <v>2015.0</v>
      </c>
      <c r="P33" s="77">
        <v>11699.0</v>
      </c>
      <c r="Q33" s="77">
        <v>10958.0</v>
      </c>
      <c r="R33" s="77">
        <v>2.0</v>
      </c>
      <c r="S33" s="77">
        <v>50.0</v>
      </c>
      <c r="T33" s="77">
        <v>43.0</v>
      </c>
      <c r="U33" s="2"/>
      <c r="V33" s="2"/>
      <c r="W33" s="62">
        <v>2015.0</v>
      </c>
      <c r="X33" s="77">
        <v>136683.32188786598</v>
      </c>
      <c r="Y33" s="77">
        <v>12718.995058327999</v>
      </c>
      <c r="Z33" s="77">
        <v>120.60705220000001</v>
      </c>
      <c r="AA33" s="77">
        <v>11523.5468668901</v>
      </c>
      <c r="AB33" s="77">
        <v>55565.714840288005</v>
      </c>
      <c r="AM33" s="2"/>
      <c r="AN33" s="2"/>
      <c r="AO33" s="2"/>
      <c r="AP33" s="2"/>
      <c r="AQ33" s="2"/>
      <c r="AR33" s="2"/>
      <c r="AS33" s="2"/>
      <c r="AT33" s="2"/>
      <c r="AU33" s="2"/>
      <c r="AV33" s="2"/>
      <c r="AW33" s="2"/>
      <c r="AX33" s="2"/>
      <c r="AY33" s="2"/>
      <c r="AZ33" s="2"/>
      <c r="BA33" s="2"/>
      <c r="BB33" s="2"/>
      <c r="BC33" s="2"/>
      <c r="BD33" s="2"/>
      <c r="BE33" s="2"/>
      <c r="BF33" s="2"/>
      <c r="BG33" s="2"/>
      <c r="BH33" s="2"/>
      <c r="BI33" s="2"/>
      <c r="BJ33" s="2"/>
      <c r="BK33" s="98">
        <v>2016.0</v>
      </c>
      <c r="BL33" s="99">
        <v>0.43</v>
      </c>
      <c r="BM33" s="76">
        <v>0.5</v>
      </c>
    </row>
    <row r="34" ht="15.75" customHeight="1">
      <c r="A34" s="105">
        <v>2016.0</v>
      </c>
      <c r="B34" s="106">
        <f t="shared" ref="B34:F34" si="38">P34+X34</f>
        <v>181188.3764</v>
      </c>
      <c r="C34" s="106">
        <f t="shared" si="38"/>
        <v>16985.87698</v>
      </c>
      <c r="D34" s="106">
        <f t="shared" si="38"/>
        <v>227.326719</v>
      </c>
      <c r="E34" s="106">
        <f t="shared" si="38"/>
        <v>7984.15715</v>
      </c>
      <c r="F34" s="106">
        <f t="shared" si="38"/>
        <v>55804.06809</v>
      </c>
      <c r="G34" s="106">
        <f t="shared" si="3"/>
        <v>262189.8053</v>
      </c>
      <c r="H34" s="77">
        <f t="shared" si="30"/>
        <v>54789.00383</v>
      </c>
      <c r="I34" s="77">
        <f t="shared" si="31"/>
        <v>32000</v>
      </c>
      <c r="J34" s="77">
        <f t="shared" si="32"/>
        <v>4691.97846</v>
      </c>
      <c r="K34" s="77">
        <f t="shared" si="33"/>
        <v>8497.097378</v>
      </c>
      <c r="L34" s="77">
        <f t="shared" si="34"/>
        <v>50770.73905</v>
      </c>
      <c r="M34" s="77">
        <f t="shared" si="35"/>
        <v>150748.8187</v>
      </c>
      <c r="N34" s="2"/>
      <c r="O34" s="62">
        <v>2016.0</v>
      </c>
      <c r="P34" s="77">
        <v>14751.0</v>
      </c>
      <c r="Q34" s="77">
        <v>10080.0</v>
      </c>
      <c r="R34" s="77">
        <v>0.0</v>
      </c>
      <c r="S34" s="77">
        <v>25.0</v>
      </c>
      <c r="T34" s="77">
        <v>127.0</v>
      </c>
      <c r="U34" s="2"/>
      <c r="V34" s="2"/>
      <c r="W34" s="62">
        <v>2016.0</v>
      </c>
      <c r="X34" s="77">
        <v>166437.37635517903</v>
      </c>
      <c r="Y34" s="77">
        <v>6905.876981762999</v>
      </c>
      <c r="Z34" s="77">
        <v>227.32671899000002</v>
      </c>
      <c r="AA34" s="77">
        <v>7959.157150000001</v>
      </c>
      <c r="AB34" s="77">
        <v>55677.068094964015</v>
      </c>
      <c r="AM34" s="2"/>
      <c r="AN34" s="2"/>
      <c r="AO34" s="2"/>
      <c r="AP34" s="2"/>
      <c r="AQ34" s="2"/>
      <c r="AR34" s="2"/>
      <c r="AS34" s="2"/>
      <c r="AT34" s="2"/>
      <c r="AU34" s="2"/>
      <c r="AV34" s="2"/>
      <c r="AW34" s="2"/>
      <c r="AX34" s="2"/>
      <c r="AY34" s="2"/>
      <c r="AZ34" s="2"/>
      <c r="BA34" s="2"/>
      <c r="BB34" s="2"/>
      <c r="BC34" s="2"/>
      <c r="BD34" s="2"/>
      <c r="BE34" s="2"/>
      <c r="BF34" s="2"/>
      <c r="BG34" s="2"/>
      <c r="BH34" s="2"/>
      <c r="BI34" s="2"/>
      <c r="BJ34" s="2"/>
      <c r="BK34" s="98">
        <v>2017.0</v>
      </c>
      <c r="BL34" s="99">
        <v>0.41</v>
      </c>
      <c r="BM34" s="76">
        <v>0.54</v>
      </c>
    </row>
    <row r="35" ht="15.75" customHeight="1">
      <c r="A35" s="105">
        <v>2017.0</v>
      </c>
      <c r="B35" s="106">
        <f t="shared" ref="B35:F35" si="39">P35+X35</f>
        <v>51079.39886</v>
      </c>
      <c r="C35" s="106">
        <f t="shared" si="39"/>
        <v>20131.80758</v>
      </c>
      <c r="D35" s="106">
        <f t="shared" si="39"/>
        <v>3.119509</v>
      </c>
      <c r="E35" s="106">
        <f t="shared" si="39"/>
        <v>10543.22447</v>
      </c>
      <c r="F35" s="106">
        <f t="shared" si="39"/>
        <v>45533.81598</v>
      </c>
      <c r="G35" s="106">
        <f t="shared" si="3"/>
        <v>127291.3664</v>
      </c>
      <c r="H35" s="77">
        <f t="shared" si="30"/>
        <v>54789.00383</v>
      </c>
      <c r="I35" s="77">
        <f t="shared" si="31"/>
        <v>32000</v>
      </c>
      <c r="J35" s="77">
        <f t="shared" si="32"/>
        <v>4691.97846</v>
      </c>
      <c r="K35" s="77">
        <f t="shared" si="33"/>
        <v>8497.097378</v>
      </c>
      <c r="L35" s="77">
        <f t="shared" si="34"/>
        <v>50770.73905</v>
      </c>
      <c r="M35" s="77">
        <f t="shared" si="35"/>
        <v>150748.8187</v>
      </c>
      <c r="N35" s="2"/>
      <c r="O35" s="62">
        <v>2017.0</v>
      </c>
      <c r="P35" s="77">
        <v>6982.0</v>
      </c>
      <c r="Q35" s="77">
        <v>15728.0</v>
      </c>
      <c r="R35" s="77">
        <v>0.0</v>
      </c>
      <c r="S35" s="77">
        <v>1.0</v>
      </c>
      <c r="T35" s="77">
        <v>77.0</v>
      </c>
      <c r="U35" s="2"/>
      <c r="V35" s="2"/>
      <c r="W35" s="62">
        <v>2017.0</v>
      </c>
      <c r="X35" s="77">
        <v>44097.398856169995</v>
      </c>
      <c r="Y35" s="77">
        <v>4403.807580185001</v>
      </c>
      <c r="Z35" s="77">
        <v>3.119509</v>
      </c>
      <c r="AA35" s="77">
        <v>10542.224473061</v>
      </c>
      <c r="AB35" s="77">
        <v>45456.815979586994</v>
      </c>
      <c r="AM35" s="2"/>
      <c r="AN35" s="2"/>
      <c r="AO35" s="2"/>
      <c r="AP35" s="2"/>
      <c r="AQ35" s="2"/>
      <c r="AR35" s="2"/>
      <c r="AS35" s="2"/>
      <c r="AT35" s="2"/>
      <c r="AU35" s="2"/>
      <c r="AV35" s="2"/>
      <c r="AW35" s="2"/>
      <c r="AX35" s="2"/>
      <c r="AY35" s="2"/>
      <c r="AZ35" s="2"/>
      <c r="BA35" s="2"/>
      <c r="BB35" s="2"/>
      <c r="BC35" s="2"/>
      <c r="BD35" s="2"/>
      <c r="BE35" s="2"/>
      <c r="BF35" s="2"/>
      <c r="BG35" s="2"/>
      <c r="BH35" s="2"/>
      <c r="BI35" s="2"/>
      <c r="BJ35" s="2"/>
      <c r="BK35" s="98">
        <v>2018.0</v>
      </c>
      <c r="BL35" s="99">
        <v>0.49</v>
      </c>
      <c r="BM35" s="76">
        <v>0.43</v>
      </c>
    </row>
    <row r="36" ht="15.75" customHeight="1">
      <c r="A36" s="105">
        <v>2018.0</v>
      </c>
      <c r="B36" s="106">
        <f t="shared" ref="B36:F36" si="40">P36+X36</f>
        <v>149082.8467</v>
      </c>
      <c r="C36" s="106">
        <f t="shared" si="40"/>
        <v>16565.80335</v>
      </c>
      <c r="D36" s="106">
        <f t="shared" si="40"/>
        <v>0</v>
      </c>
      <c r="E36" s="106">
        <f t="shared" si="40"/>
        <v>16637.62103</v>
      </c>
      <c r="F36" s="106">
        <f t="shared" si="40"/>
        <v>35216.61984</v>
      </c>
      <c r="G36" s="106">
        <f t="shared" si="3"/>
        <v>217502.8909</v>
      </c>
      <c r="H36" s="77">
        <f t="shared" si="30"/>
        <v>54789.00383</v>
      </c>
      <c r="I36" s="77">
        <f t="shared" si="31"/>
        <v>32000</v>
      </c>
      <c r="J36" s="77">
        <f t="shared" si="32"/>
        <v>4691.97846</v>
      </c>
      <c r="K36" s="77">
        <f t="shared" si="33"/>
        <v>8497.097378</v>
      </c>
      <c r="L36" s="77">
        <f t="shared" si="34"/>
        <v>50770.73905</v>
      </c>
      <c r="M36" s="77">
        <f t="shared" si="35"/>
        <v>150748.8187</v>
      </c>
      <c r="N36" s="2"/>
      <c r="O36" s="62">
        <v>2018.0</v>
      </c>
      <c r="P36" s="77">
        <v>4150.0</v>
      </c>
      <c r="Q36" s="77">
        <v>9261.0</v>
      </c>
      <c r="R36" s="77">
        <v>0.0</v>
      </c>
      <c r="S36" s="77">
        <v>8.0</v>
      </c>
      <c r="T36" s="77">
        <v>87.0</v>
      </c>
      <c r="U36" s="2"/>
      <c r="V36" s="2"/>
      <c r="W36" s="62">
        <v>2018.0</v>
      </c>
      <c r="X36" s="77">
        <v>144932.84668878303</v>
      </c>
      <c r="Y36" s="77">
        <v>7304.80335398</v>
      </c>
      <c r="Z36" s="77">
        <v>0.0</v>
      </c>
      <c r="AA36" s="77">
        <v>16629.621031267605</v>
      </c>
      <c r="AB36" s="77">
        <v>35129.619838814986</v>
      </c>
      <c r="AC36" s="2"/>
      <c r="AD36" s="2"/>
      <c r="AE36" s="2"/>
      <c r="AF36" s="2"/>
      <c r="AG36" s="2"/>
      <c r="AH36" s="2"/>
      <c r="AI36" s="2"/>
      <c r="BK36" s="98">
        <v>2019.0</v>
      </c>
      <c r="BL36" s="99">
        <v>1.04</v>
      </c>
      <c r="BM36" s="76">
        <v>0.4</v>
      </c>
    </row>
    <row r="37" ht="15.75" customHeight="1">
      <c r="A37" s="108">
        <v>2019.0</v>
      </c>
      <c r="B37" s="107"/>
      <c r="C37" s="107"/>
      <c r="D37" s="107"/>
      <c r="E37" s="107"/>
      <c r="F37" s="107"/>
      <c r="G37" s="107"/>
      <c r="H37" s="77"/>
      <c r="I37" s="77"/>
      <c r="J37" s="77"/>
      <c r="K37" s="77"/>
      <c r="L37" s="77"/>
      <c r="N37" s="2"/>
      <c r="O37" s="62"/>
      <c r="P37" s="77"/>
      <c r="Q37" s="77"/>
      <c r="R37" s="77"/>
      <c r="S37" s="77"/>
      <c r="T37" s="77"/>
      <c r="AE37" s="2"/>
    </row>
    <row r="38" ht="15.75" customHeight="1">
      <c r="A38" s="62" t="s">
        <v>310</v>
      </c>
      <c r="B38" s="77">
        <f t="shared" ref="B38:F38" si="41">AVERAGE(B17:B25)</f>
        <v>50929.9453</v>
      </c>
      <c r="C38" s="77">
        <f t="shared" si="41"/>
        <v>66472.22385</v>
      </c>
      <c r="D38" s="77">
        <f t="shared" si="41"/>
        <v>4866.931101</v>
      </c>
      <c r="E38" s="77">
        <f t="shared" si="41"/>
        <v>8595.040989</v>
      </c>
      <c r="F38" s="77">
        <f t="shared" si="41"/>
        <v>38897.86311</v>
      </c>
      <c r="G38" s="107"/>
      <c r="H38" s="107"/>
      <c r="I38" s="107"/>
      <c r="J38" s="107"/>
      <c r="K38" s="107"/>
      <c r="L38" s="107"/>
      <c r="N38" s="2"/>
      <c r="O38" s="62"/>
      <c r="P38" s="77"/>
      <c r="Q38" s="77"/>
      <c r="R38" s="77"/>
      <c r="S38" s="77"/>
      <c r="T38" s="77"/>
      <c r="AE38" s="2"/>
    </row>
    <row r="39" ht="15.75" customHeight="1">
      <c r="A39" s="62" t="s">
        <v>346</v>
      </c>
      <c r="B39" s="77">
        <f t="shared" ref="B39:F39" si="42">AVERAGE(B30:B36)</f>
        <v>119439.5159</v>
      </c>
      <c r="C39" s="77">
        <f t="shared" si="42"/>
        <v>38662.34405</v>
      </c>
      <c r="D39" s="77">
        <f t="shared" si="42"/>
        <v>1706.265382</v>
      </c>
      <c r="E39" s="77">
        <f t="shared" si="42"/>
        <v>10817.90265</v>
      </c>
      <c r="F39" s="77">
        <f t="shared" si="42"/>
        <v>61374.58072</v>
      </c>
      <c r="G39" s="107"/>
      <c r="H39" s="107"/>
      <c r="I39" s="107"/>
      <c r="J39" s="107"/>
      <c r="K39" s="107"/>
      <c r="L39" s="107"/>
      <c r="N39" s="2"/>
      <c r="O39" s="2"/>
      <c r="P39" s="59"/>
      <c r="Q39" s="59"/>
      <c r="R39" s="77"/>
      <c r="S39" s="2"/>
      <c r="T39" s="2"/>
      <c r="AE39" s="2"/>
    </row>
    <row r="40" ht="15.75" customHeight="1">
      <c r="A40" s="62" t="s">
        <v>347</v>
      </c>
      <c r="B40" s="81">
        <f t="shared" ref="B40:F40" si="43">B39/B38</f>
        <v>2.345172671</v>
      </c>
      <c r="C40" s="81">
        <f t="shared" si="43"/>
        <v>0.581631572</v>
      </c>
      <c r="D40" s="81">
        <f t="shared" si="43"/>
        <v>0.3505834266</v>
      </c>
      <c r="E40" s="81">
        <f t="shared" si="43"/>
        <v>1.258621415</v>
      </c>
      <c r="F40" s="81">
        <f t="shared" si="43"/>
        <v>1.577839393</v>
      </c>
      <c r="G40" s="107"/>
      <c r="H40" s="77" t="s">
        <v>367</v>
      </c>
      <c r="J40" s="107"/>
      <c r="K40" s="107"/>
      <c r="L40" s="107"/>
      <c r="M40" s="77"/>
      <c r="N40" s="2"/>
      <c r="O40" s="2"/>
      <c r="Z40" s="2"/>
    </row>
    <row r="41" ht="15.75" customHeight="1">
      <c r="H41" s="76" t="s">
        <v>368</v>
      </c>
      <c r="I41" s="119">
        <v>0.33799999999999997</v>
      </c>
      <c r="J41" s="2"/>
      <c r="K41" s="59"/>
      <c r="L41" s="59"/>
      <c r="M41" s="77"/>
      <c r="N41" s="2"/>
      <c r="O41" s="2"/>
      <c r="Z41" s="2"/>
    </row>
    <row r="42" ht="15.75" customHeight="1">
      <c r="A42" s="76"/>
      <c r="G42" s="62" t="s">
        <v>369</v>
      </c>
      <c r="H42" s="76" t="s">
        <v>370</v>
      </c>
      <c r="I42" s="119">
        <v>0.478</v>
      </c>
      <c r="J42" s="2"/>
      <c r="K42" s="59"/>
      <c r="L42" s="59"/>
      <c r="M42" s="77"/>
      <c r="N42" s="2"/>
      <c r="O42" s="2"/>
      <c r="Z42" s="2"/>
    </row>
    <row r="43" ht="15.75" customHeight="1">
      <c r="A43" s="108"/>
      <c r="G43" s="77">
        <f>MEDIAN($E$17:$E$25)</f>
        <v>8497.097378</v>
      </c>
      <c r="H43" s="76" t="s">
        <v>371</v>
      </c>
      <c r="I43" s="119">
        <v>0.899</v>
      </c>
      <c r="J43" s="2"/>
      <c r="K43" s="59"/>
      <c r="L43" s="59"/>
      <c r="M43" s="77"/>
      <c r="N43" s="2"/>
      <c r="O43" s="2"/>
      <c r="Z43" s="2"/>
    </row>
    <row r="44" ht="15.75" customHeight="1">
      <c r="A44" s="108"/>
      <c r="G44" s="77"/>
      <c r="H44" s="77" t="s">
        <v>372</v>
      </c>
      <c r="I44" s="119">
        <f>AVERAGE(I41:I43)</f>
        <v>0.5716666667</v>
      </c>
      <c r="J44" s="2"/>
      <c r="K44" s="59"/>
      <c r="L44" s="59"/>
      <c r="M44" s="77"/>
      <c r="N44" s="2"/>
      <c r="O44" s="2"/>
      <c r="Z44" s="2"/>
    </row>
    <row r="45" ht="15.75" customHeight="1">
      <c r="A45" s="108"/>
      <c r="G45" s="77"/>
      <c r="H45" s="76" t="s">
        <v>373</v>
      </c>
      <c r="I45" s="77">
        <f>AVERAGE(C33:C35)</f>
        <v>20264.89321</v>
      </c>
      <c r="J45" s="2"/>
      <c r="K45" s="59"/>
      <c r="L45" s="59"/>
      <c r="M45" s="77"/>
      <c r="N45" s="2"/>
      <c r="O45" s="2"/>
      <c r="Z45" s="2"/>
    </row>
    <row r="46" ht="15.75" customHeight="1">
      <c r="A46" s="108"/>
      <c r="G46" s="77"/>
      <c r="H46" s="77" t="s">
        <v>374</v>
      </c>
      <c r="I46" s="77">
        <f>I45*I44</f>
        <v>11584.76395</v>
      </c>
      <c r="J46" s="2"/>
      <c r="K46" s="59"/>
      <c r="L46" s="59"/>
      <c r="M46" s="2"/>
      <c r="N46" s="2"/>
      <c r="O46" s="2"/>
      <c r="Z46" s="2"/>
    </row>
    <row r="47" ht="15.75" customHeight="1">
      <c r="A47" s="108"/>
      <c r="G47" s="77"/>
      <c r="H47" s="77" t="s">
        <v>318</v>
      </c>
      <c r="I47" s="77">
        <f>I46+I45</f>
        <v>31849.65716</v>
      </c>
      <c r="K47" s="2"/>
      <c r="L47" s="2"/>
      <c r="M47" s="2"/>
      <c r="N47" s="2"/>
      <c r="O47" s="2"/>
      <c r="Z47" s="2"/>
      <c r="AJ47" s="2"/>
    </row>
    <row r="48" ht="15.75" customHeight="1">
      <c r="A48" s="108"/>
      <c r="G48" s="77"/>
      <c r="H48" s="77" t="s">
        <v>375</v>
      </c>
      <c r="I48" s="77">
        <f>ROUND(I47,-3)</f>
        <v>32000</v>
      </c>
      <c r="K48" s="2"/>
      <c r="L48" s="2"/>
      <c r="M48" s="2"/>
      <c r="N48" s="2"/>
      <c r="O48" s="2"/>
      <c r="P48" s="2"/>
      <c r="Q48" s="2"/>
      <c r="R48" s="2"/>
      <c r="U48" s="2"/>
      <c r="V48" s="2"/>
      <c r="W48" s="2"/>
      <c r="X48" s="2"/>
      <c r="Y48" s="2"/>
      <c r="AJ48" s="2"/>
      <c r="AK48" s="2"/>
      <c r="AL48" s="2"/>
      <c r="AM48" s="2"/>
    </row>
    <row r="49" ht="15.75" customHeight="1">
      <c r="I49" s="2"/>
      <c r="J49" s="2"/>
      <c r="K49" s="2"/>
      <c r="L49" s="2"/>
      <c r="M49" s="2"/>
      <c r="N49" s="2"/>
      <c r="O49" s="2"/>
      <c r="P49" s="2"/>
      <c r="Q49" s="2"/>
      <c r="R49" s="2"/>
      <c r="S49" s="2"/>
      <c r="U49" s="2"/>
      <c r="V49" s="2"/>
      <c r="W49" s="2"/>
      <c r="X49" s="2"/>
      <c r="Y49" s="2"/>
      <c r="Z49" s="2"/>
      <c r="AE49" s="2"/>
      <c r="AJ49" s="2"/>
      <c r="AK49" s="2"/>
      <c r="AL49" s="2"/>
      <c r="AM49" s="2"/>
    </row>
    <row r="50" ht="15.75" customHeight="1">
      <c r="I50" s="2"/>
      <c r="J50" s="2"/>
      <c r="K50" s="2"/>
      <c r="L50" s="2"/>
      <c r="M50" s="2"/>
      <c r="N50" s="2"/>
      <c r="O50" s="2"/>
      <c r="P50" s="2"/>
      <c r="Q50" s="2"/>
      <c r="R50" s="2"/>
      <c r="S50" s="2"/>
      <c r="U50" s="2"/>
      <c r="V50" s="2"/>
      <c r="W50" s="2"/>
      <c r="X50" s="2"/>
      <c r="Y50" s="2"/>
      <c r="Z50" s="2"/>
      <c r="AE50" s="2"/>
      <c r="AJ50" s="2"/>
      <c r="AK50" s="2"/>
      <c r="AL50" s="2"/>
      <c r="AM50" s="2"/>
    </row>
    <row r="51" ht="15.75" customHeight="1">
      <c r="I51" s="2"/>
      <c r="J51" s="2"/>
      <c r="K51" s="2"/>
      <c r="L51" s="2"/>
      <c r="M51" s="2"/>
      <c r="N51" s="2"/>
      <c r="O51" s="2"/>
      <c r="P51" s="2"/>
      <c r="Q51" s="2"/>
      <c r="R51" s="2"/>
      <c r="S51" s="2"/>
      <c r="U51" s="2"/>
      <c r="V51" s="2"/>
      <c r="W51" s="2"/>
      <c r="X51" s="2"/>
      <c r="Y51" s="2"/>
      <c r="Z51" s="2"/>
      <c r="AE51" s="2"/>
      <c r="AJ51" s="2"/>
      <c r="AK51" s="2"/>
      <c r="AL51" s="2"/>
      <c r="AM51" s="2"/>
    </row>
    <row r="52" ht="15.75" customHeight="1">
      <c r="I52" s="2"/>
      <c r="J52" s="2"/>
      <c r="K52" s="2"/>
      <c r="L52" s="2"/>
      <c r="M52" s="2"/>
      <c r="N52" s="2"/>
      <c r="O52" s="2"/>
      <c r="P52" s="2"/>
      <c r="Q52" s="2"/>
      <c r="R52" s="2"/>
      <c r="S52" s="2"/>
      <c r="U52" s="2"/>
      <c r="V52" s="2"/>
      <c r="W52" s="2"/>
      <c r="X52" s="2"/>
      <c r="Y52" s="2"/>
      <c r="Z52" s="2"/>
      <c r="AE52" s="2"/>
      <c r="AJ52" s="2"/>
      <c r="AK52" s="2"/>
      <c r="AL52" s="2"/>
      <c r="AM52" s="2"/>
    </row>
    <row r="53" ht="15.75" customHeight="1">
      <c r="I53" s="2"/>
      <c r="J53" s="2"/>
      <c r="K53" s="2"/>
      <c r="L53" s="2"/>
      <c r="M53" s="2"/>
      <c r="N53" s="2"/>
      <c r="O53" s="2"/>
      <c r="P53" s="2"/>
      <c r="Q53" s="2"/>
      <c r="R53" s="2"/>
      <c r="U53" s="2"/>
      <c r="V53" s="2"/>
      <c r="W53" s="2"/>
      <c r="X53" s="2"/>
      <c r="Y53" s="2"/>
      <c r="Z53" s="2"/>
      <c r="AE53" s="2"/>
      <c r="AJ53" s="2"/>
      <c r="AK53" s="2"/>
      <c r="AL53" s="2"/>
      <c r="AM53" s="2"/>
    </row>
    <row r="54" ht="15.75" customHeight="1">
      <c r="I54" s="2"/>
      <c r="J54" s="2"/>
      <c r="K54" s="2"/>
      <c r="L54" s="2"/>
      <c r="M54" s="2"/>
      <c r="N54" s="2"/>
      <c r="O54" s="2"/>
      <c r="P54" s="2"/>
      <c r="Q54" s="2"/>
      <c r="R54" s="2"/>
      <c r="U54" s="2"/>
      <c r="V54" s="2"/>
      <c r="W54" s="2"/>
      <c r="X54" s="2"/>
      <c r="Y54" s="2"/>
      <c r="Z54" s="2"/>
      <c r="AE54" s="2"/>
      <c r="AJ54" s="2"/>
      <c r="AK54" s="2"/>
      <c r="AL54" s="2"/>
      <c r="AM54" s="2"/>
    </row>
    <row r="55" ht="15.75" customHeight="1">
      <c r="I55" s="2"/>
      <c r="J55" s="2"/>
      <c r="K55" s="2"/>
      <c r="L55" s="2"/>
      <c r="M55" s="2"/>
      <c r="N55" s="2"/>
      <c r="O55" s="2"/>
      <c r="P55" s="2"/>
      <c r="Q55" s="2"/>
      <c r="R55" s="2"/>
      <c r="U55" s="2"/>
      <c r="V55" s="2"/>
      <c r="W55" s="2"/>
      <c r="X55" s="2"/>
      <c r="Y55" s="2"/>
      <c r="Z55" s="2"/>
      <c r="AE55" s="2"/>
      <c r="AJ55" s="2"/>
      <c r="AK55" s="2"/>
      <c r="AL55" s="2"/>
      <c r="AM55" s="2"/>
    </row>
    <row r="56" ht="15.75" customHeight="1">
      <c r="I56" s="2"/>
      <c r="J56" s="2"/>
      <c r="K56" s="2"/>
      <c r="L56" s="2"/>
      <c r="M56" s="2"/>
      <c r="N56" s="2"/>
      <c r="O56" s="2"/>
      <c r="P56" s="2"/>
      <c r="Q56" s="2"/>
      <c r="R56" s="2"/>
      <c r="U56" s="2"/>
      <c r="V56" s="2"/>
      <c r="W56" s="2"/>
      <c r="X56" s="2"/>
      <c r="Y56" s="2"/>
      <c r="Z56" s="2"/>
      <c r="AE56" s="2"/>
      <c r="AJ56" s="2"/>
      <c r="AK56" s="2"/>
      <c r="AL56" s="2"/>
      <c r="AM56" s="2"/>
    </row>
    <row r="57" ht="15.75" customHeight="1">
      <c r="I57" s="2"/>
      <c r="J57" s="2"/>
      <c r="K57" s="2"/>
      <c r="L57" s="2"/>
      <c r="M57" s="2"/>
      <c r="N57" s="2"/>
      <c r="O57" s="2"/>
      <c r="P57" s="2"/>
      <c r="Q57" s="2"/>
      <c r="R57" s="2"/>
      <c r="U57" s="2"/>
      <c r="V57" s="2"/>
      <c r="W57" s="2"/>
      <c r="X57" s="2"/>
      <c r="Y57" s="2"/>
      <c r="Z57" s="2"/>
      <c r="AE57" s="2"/>
      <c r="AJ57" s="2"/>
      <c r="AK57" s="2"/>
      <c r="AL57" s="2"/>
      <c r="AM57" s="2"/>
    </row>
    <row r="58" ht="15.75" customHeight="1">
      <c r="I58" s="2"/>
      <c r="J58" s="2"/>
      <c r="K58" s="2"/>
      <c r="L58" s="2"/>
      <c r="M58" s="2"/>
      <c r="N58" s="2"/>
      <c r="O58" s="2"/>
      <c r="P58" s="2"/>
      <c r="Q58" s="2"/>
      <c r="R58" s="2"/>
      <c r="U58" s="2"/>
      <c r="V58" s="2"/>
      <c r="W58" s="2"/>
      <c r="X58" s="2"/>
      <c r="Y58" s="2"/>
      <c r="Z58" s="2"/>
      <c r="AE58" s="2"/>
      <c r="AP58" s="2"/>
      <c r="AR58" s="2"/>
      <c r="AS58" s="2"/>
      <c r="AT58" s="2"/>
      <c r="AU58" s="2"/>
      <c r="AV58" s="2"/>
      <c r="AW58" s="2"/>
    </row>
    <row r="59" ht="15.75" customHeight="1">
      <c r="I59" s="2"/>
      <c r="J59" s="2"/>
      <c r="K59" s="2"/>
      <c r="L59" s="2"/>
      <c r="M59" s="2"/>
      <c r="N59" s="2"/>
      <c r="O59" s="2"/>
      <c r="P59" s="2"/>
      <c r="Q59" s="2"/>
      <c r="R59" s="2"/>
      <c r="U59" s="2"/>
      <c r="V59" s="2"/>
      <c r="W59" s="2"/>
      <c r="X59" s="2"/>
      <c r="AE59" s="2"/>
      <c r="AP59" s="2"/>
      <c r="AR59" s="2"/>
      <c r="AS59" s="2"/>
      <c r="AT59" s="2"/>
      <c r="AU59" s="2"/>
      <c r="AV59" s="2"/>
      <c r="AW59" s="2"/>
    </row>
    <row r="60" ht="15.75" customHeight="1">
      <c r="I60" s="2"/>
      <c r="J60" s="2"/>
      <c r="K60" s="2"/>
      <c r="L60" s="2"/>
      <c r="M60" s="2"/>
      <c r="N60" s="2"/>
      <c r="O60" s="2"/>
      <c r="P60" s="2"/>
      <c r="Q60" s="2"/>
      <c r="R60" s="2"/>
      <c r="U60" s="2"/>
      <c r="V60" s="2"/>
      <c r="W60" s="2"/>
      <c r="X60" s="2"/>
      <c r="AE60" s="2"/>
      <c r="AP60" s="2"/>
      <c r="AR60" s="2"/>
      <c r="AS60" s="2"/>
      <c r="AT60" s="2"/>
      <c r="AU60" s="2"/>
      <c r="AV60" s="2"/>
      <c r="AW60" s="2"/>
    </row>
    <row r="61" ht="15.75" customHeight="1">
      <c r="I61" s="2"/>
      <c r="J61" s="2"/>
      <c r="K61" s="2"/>
      <c r="L61" s="2"/>
      <c r="M61" s="2"/>
      <c r="N61" s="2"/>
      <c r="O61" s="2"/>
      <c r="P61" s="2"/>
      <c r="Q61" s="2"/>
      <c r="R61" s="2"/>
      <c r="U61" s="2"/>
      <c r="V61" s="2"/>
      <c r="W61" s="2"/>
      <c r="X61" s="2"/>
      <c r="AE61" s="2"/>
      <c r="AP61" s="2"/>
      <c r="AR61" s="2"/>
      <c r="AS61" s="2"/>
      <c r="AT61" s="2"/>
      <c r="AU61" s="2"/>
      <c r="AV61" s="2"/>
      <c r="AW61" s="2"/>
    </row>
    <row r="62" ht="15.75" customHeight="1">
      <c r="I62" s="2"/>
      <c r="J62" s="2"/>
      <c r="K62" s="2"/>
      <c r="L62" s="2"/>
      <c r="M62" s="2"/>
      <c r="N62" s="2"/>
      <c r="O62" s="2"/>
      <c r="P62" s="2"/>
      <c r="Q62" s="2"/>
      <c r="R62" s="2"/>
      <c r="U62" s="2"/>
      <c r="V62" s="2"/>
      <c r="W62" s="2"/>
      <c r="X62" s="2"/>
      <c r="AE62" s="2"/>
      <c r="AP62" s="2"/>
      <c r="AR62" s="2"/>
      <c r="AS62" s="2"/>
      <c r="AT62" s="2"/>
      <c r="AU62" s="2"/>
      <c r="AV62" s="2"/>
      <c r="AW62" s="2"/>
    </row>
    <row r="63" ht="15.75" customHeight="1">
      <c r="I63" s="2"/>
      <c r="J63" s="2"/>
      <c r="K63" s="2"/>
      <c r="L63" s="2"/>
      <c r="M63" s="2"/>
      <c r="N63" s="2"/>
      <c r="O63" s="2"/>
      <c r="P63" s="2"/>
      <c r="Q63" s="2"/>
      <c r="R63" s="2"/>
      <c r="U63" s="2"/>
      <c r="AE63" s="2"/>
      <c r="AP63" s="2"/>
      <c r="AR63" s="2"/>
      <c r="AS63" s="2"/>
      <c r="AT63" s="2"/>
      <c r="AU63" s="2"/>
      <c r="AV63" s="2"/>
      <c r="AW63" s="2"/>
    </row>
    <row r="64" ht="15.75" customHeight="1">
      <c r="I64" s="2"/>
      <c r="J64" s="2"/>
      <c r="K64" s="2"/>
      <c r="L64" s="2"/>
      <c r="M64" s="2"/>
      <c r="N64" s="2"/>
      <c r="O64" s="2"/>
      <c r="P64" s="2"/>
      <c r="Q64" s="2"/>
      <c r="R64" s="2"/>
      <c r="U64" s="2"/>
      <c r="AE64" s="2"/>
      <c r="AP64" s="2"/>
      <c r="AR64" s="2"/>
      <c r="AS64" s="2"/>
      <c r="AT64" s="2"/>
      <c r="AU64" s="2"/>
      <c r="AV64" s="2"/>
      <c r="AW64" s="2"/>
    </row>
    <row r="65" ht="15.75" customHeight="1">
      <c r="I65" s="2"/>
      <c r="J65" s="2"/>
      <c r="K65" s="2"/>
      <c r="L65" s="2"/>
      <c r="M65" s="2"/>
      <c r="N65" s="2"/>
      <c r="O65" s="2"/>
      <c r="P65" s="2"/>
      <c r="Q65" s="2"/>
      <c r="R65" s="2"/>
      <c r="U65" s="2"/>
      <c r="AE65" s="2"/>
      <c r="AP65" s="2"/>
      <c r="AR65" s="2"/>
      <c r="AS65" s="2"/>
      <c r="AT65" s="2"/>
      <c r="AU65" s="2"/>
      <c r="AV65" s="2"/>
      <c r="AW65" s="2"/>
    </row>
    <row r="66" ht="15.75" customHeight="1">
      <c r="I66" s="2"/>
      <c r="J66" s="2"/>
      <c r="K66" s="2"/>
      <c r="L66" s="2"/>
      <c r="M66" s="2"/>
      <c r="N66" s="2"/>
      <c r="O66" s="2"/>
      <c r="P66" s="2"/>
      <c r="Q66" s="2"/>
      <c r="R66" s="2"/>
      <c r="U66" s="2"/>
      <c r="AE66" s="2"/>
      <c r="AP66" s="2"/>
      <c r="AR66" s="2"/>
      <c r="AS66" s="2"/>
      <c r="AT66" s="2"/>
      <c r="AU66" s="2"/>
      <c r="AV66" s="2"/>
      <c r="AW66" s="2"/>
    </row>
    <row r="67" ht="15.75" customHeight="1">
      <c r="I67" s="2"/>
      <c r="J67" s="2"/>
      <c r="K67" s="2"/>
      <c r="L67" s="2"/>
      <c r="M67" s="2"/>
      <c r="N67" s="2"/>
      <c r="O67" s="2"/>
      <c r="P67" s="2"/>
      <c r="Q67" s="2"/>
      <c r="R67" s="2"/>
      <c r="U67" s="2"/>
      <c r="AE67" s="2"/>
      <c r="AP67" s="2"/>
      <c r="AR67" s="2"/>
      <c r="AS67" s="2"/>
      <c r="AT67" s="2"/>
      <c r="AU67" s="2"/>
      <c r="AV67" s="2"/>
      <c r="AW67" s="2"/>
    </row>
    <row r="68" ht="15.75" customHeight="1">
      <c r="I68" s="2"/>
      <c r="J68" s="2"/>
      <c r="K68" s="2"/>
      <c r="L68" s="2"/>
      <c r="M68" s="2"/>
      <c r="N68" s="2"/>
      <c r="O68" s="2"/>
      <c r="P68" s="2"/>
      <c r="Q68" s="2"/>
      <c r="R68" s="2"/>
      <c r="U68" s="2"/>
      <c r="AE68" s="2"/>
      <c r="AP68" s="2"/>
      <c r="AR68" s="2"/>
      <c r="AS68" s="2"/>
      <c r="AT68" s="2"/>
      <c r="AU68" s="2"/>
      <c r="AV68" s="2"/>
      <c r="AW68" s="2"/>
    </row>
    <row r="69" ht="15.75" customHeight="1">
      <c r="I69" s="2"/>
      <c r="J69" s="2"/>
      <c r="K69" s="2"/>
      <c r="L69" s="2"/>
      <c r="M69" s="2"/>
      <c r="N69" s="2"/>
      <c r="O69" s="2"/>
      <c r="P69" s="2"/>
      <c r="Q69" s="2"/>
      <c r="R69" s="2"/>
      <c r="U69" s="2"/>
      <c r="AE69" s="2"/>
      <c r="AP69" s="2"/>
      <c r="AR69" s="2"/>
      <c r="AS69" s="2"/>
      <c r="AT69" s="2"/>
      <c r="AU69" s="2"/>
      <c r="AV69" s="2"/>
      <c r="AW69" s="2"/>
    </row>
    <row r="70" ht="15.75" customHeight="1">
      <c r="I70" s="2"/>
      <c r="J70" s="2"/>
      <c r="K70" s="2"/>
      <c r="L70" s="2"/>
      <c r="M70" s="2"/>
      <c r="N70" s="2"/>
      <c r="O70" s="2"/>
      <c r="P70" s="2"/>
      <c r="Q70" s="2"/>
      <c r="R70" s="2"/>
      <c r="U70" s="2"/>
      <c r="AE70" s="2"/>
      <c r="AP70" s="2"/>
      <c r="AR70" s="2"/>
      <c r="AS70" s="2"/>
      <c r="AT70" s="2"/>
      <c r="AU70" s="2"/>
      <c r="AV70" s="2"/>
      <c r="AW70" s="2"/>
    </row>
    <row r="71" ht="15.75" customHeight="1">
      <c r="I71" s="2"/>
      <c r="J71" s="2"/>
      <c r="K71" s="2"/>
      <c r="L71" s="2"/>
      <c r="M71" s="2"/>
      <c r="N71" s="2"/>
      <c r="O71" s="2"/>
      <c r="P71" s="2"/>
      <c r="Q71" s="2"/>
      <c r="R71" s="2"/>
      <c r="U71" s="2"/>
      <c r="AE71" s="2"/>
      <c r="AP71" s="2"/>
      <c r="AR71" s="2"/>
      <c r="AS71" s="2"/>
      <c r="AT71" s="2"/>
      <c r="AU71" s="2"/>
      <c r="AV71" s="2"/>
      <c r="AW71" s="2"/>
    </row>
    <row r="72" ht="15.75" customHeight="1">
      <c r="I72" s="2"/>
      <c r="J72" s="2"/>
      <c r="K72" s="2"/>
      <c r="L72" s="2"/>
      <c r="M72" s="2"/>
      <c r="N72" s="2"/>
      <c r="O72" s="2"/>
      <c r="P72" s="2"/>
      <c r="Q72" s="2"/>
      <c r="R72" s="2"/>
      <c r="U72" s="2"/>
      <c r="AE72" s="2"/>
      <c r="AP72" s="2"/>
      <c r="AR72" s="2"/>
      <c r="AS72" s="2"/>
      <c r="AT72" s="2"/>
      <c r="AU72" s="2"/>
      <c r="AV72" s="2"/>
      <c r="AW72" s="2"/>
    </row>
    <row r="73" ht="15.75" customHeight="1">
      <c r="I73" s="2"/>
      <c r="J73" s="2"/>
      <c r="K73" s="2"/>
      <c r="L73" s="2"/>
      <c r="M73" s="2"/>
      <c r="N73" s="2"/>
      <c r="O73" s="2"/>
      <c r="P73" s="2"/>
      <c r="Q73" s="2"/>
      <c r="R73" s="2"/>
      <c r="U73" s="2"/>
      <c r="AE73" s="2"/>
      <c r="AP73" s="2"/>
      <c r="AR73" s="2"/>
      <c r="AS73" s="2"/>
      <c r="AT73" s="2"/>
      <c r="AU73" s="2"/>
      <c r="AV73" s="2"/>
      <c r="AW73" s="2"/>
    </row>
    <row r="74" ht="15.75" customHeight="1">
      <c r="I74" s="2"/>
      <c r="J74" s="2"/>
      <c r="K74" s="2"/>
      <c r="L74" s="2"/>
      <c r="M74" s="2"/>
      <c r="N74" s="2"/>
      <c r="O74" s="2"/>
      <c r="P74" s="2"/>
      <c r="Q74" s="2"/>
      <c r="R74" s="2"/>
      <c r="U74" s="2"/>
      <c r="AE74" s="2"/>
      <c r="AP74" s="2"/>
      <c r="AR74" s="2"/>
      <c r="AS74" s="2"/>
      <c r="AT74" s="2"/>
      <c r="AU74" s="2"/>
      <c r="AV74" s="2"/>
      <c r="AW74" s="2"/>
    </row>
    <row r="75" ht="15.75" customHeight="1">
      <c r="I75" s="2"/>
      <c r="J75" s="2"/>
      <c r="K75" s="2"/>
      <c r="L75" s="2"/>
      <c r="M75" s="2"/>
      <c r="N75" s="2"/>
      <c r="O75" s="2"/>
      <c r="P75" s="2"/>
      <c r="Q75" s="2"/>
      <c r="R75" s="2"/>
      <c r="U75" s="2"/>
      <c r="AE75" s="2"/>
      <c r="AP75" s="2"/>
      <c r="AR75" s="2"/>
      <c r="AS75" s="2"/>
      <c r="AT75" s="2"/>
      <c r="AU75" s="2"/>
      <c r="AV75" s="2"/>
      <c r="AW75" s="2"/>
    </row>
    <row r="76" ht="15.75" customHeight="1">
      <c r="I76" s="2"/>
      <c r="J76" s="2"/>
      <c r="K76" s="2"/>
      <c r="L76" s="2"/>
      <c r="M76" s="2"/>
      <c r="N76" s="2"/>
      <c r="O76" s="2"/>
      <c r="P76" s="2"/>
      <c r="Q76" s="2"/>
      <c r="R76" s="2"/>
      <c r="U76" s="2"/>
      <c r="AE76" s="2"/>
      <c r="AJ76" s="2"/>
      <c r="AK76" s="2"/>
      <c r="AP76" s="2"/>
      <c r="AS76" s="2"/>
      <c r="AT76" s="2"/>
      <c r="AU76" s="2"/>
      <c r="AV76" s="2"/>
      <c r="AW76" s="2"/>
    </row>
    <row r="77" ht="15.75" customHeight="1">
      <c r="I77" s="2"/>
      <c r="J77" s="2"/>
      <c r="K77" s="2"/>
      <c r="L77" s="2"/>
      <c r="M77" s="2"/>
      <c r="N77" s="2"/>
      <c r="O77" s="2"/>
      <c r="P77" s="2"/>
      <c r="Q77" s="2"/>
      <c r="R77" s="2"/>
      <c r="U77" s="2"/>
      <c r="AE77" s="2"/>
      <c r="AI77" s="2"/>
      <c r="AJ77" s="2"/>
      <c r="AK77" s="2"/>
      <c r="AP77" s="2"/>
      <c r="AS77" s="2"/>
      <c r="AT77" s="2"/>
      <c r="AU77" s="2"/>
      <c r="AV77" s="2"/>
      <c r="AW77" s="2"/>
    </row>
    <row r="78" ht="15.75" customHeight="1">
      <c r="I78" s="2"/>
      <c r="J78" s="2"/>
      <c r="K78" s="2"/>
      <c r="L78" s="2"/>
      <c r="M78" s="2"/>
      <c r="N78" s="2"/>
      <c r="O78" s="2"/>
      <c r="P78" s="2"/>
      <c r="Q78" s="2"/>
      <c r="R78" s="2"/>
      <c r="U78" s="2"/>
      <c r="AE78" s="2"/>
      <c r="AI78" s="2"/>
      <c r="AJ78" s="2"/>
      <c r="AK78" s="2"/>
      <c r="AP78" s="2"/>
      <c r="AS78" s="2"/>
      <c r="AT78" s="2"/>
      <c r="AU78" s="2"/>
      <c r="AV78" s="2"/>
      <c r="AW78" s="2"/>
    </row>
    <row r="79" ht="15.75" customHeight="1">
      <c r="I79" s="2"/>
      <c r="J79" s="2"/>
      <c r="K79" s="2"/>
      <c r="L79" s="2"/>
      <c r="M79" s="2"/>
      <c r="N79" s="2"/>
      <c r="O79" s="2"/>
      <c r="P79" s="2"/>
      <c r="Q79" s="2"/>
      <c r="R79" s="2"/>
      <c r="U79" s="2"/>
      <c r="AE79" s="2"/>
      <c r="AI79" s="2"/>
      <c r="AJ79" s="2"/>
      <c r="AP79" s="2"/>
      <c r="AS79" s="2"/>
      <c r="AT79" s="2"/>
      <c r="AU79" s="2"/>
      <c r="AV79" s="2"/>
      <c r="AW79" s="2"/>
    </row>
    <row r="80" ht="15.75" customHeight="1">
      <c r="I80" s="2"/>
      <c r="J80" s="2"/>
      <c r="K80" s="2"/>
      <c r="L80" s="2"/>
      <c r="M80" s="2"/>
      <c r="N80" s="2"/>
      <c r="O80" s="2"/>
      <c r="P80" s="2"/>
      <c r="Q80" s="2"/>
      <c r="R80" s="2"/>
      <c r="U80" s="2"/>
      <c r="AE80" s="2"/>
      <c r="AI80" s="2"/>
      <c r="AJ80" s="2"/>
      <c r="AP80" s="2"/>
      <c r="AS80" s="2"/>
      <c r="AT80" s="2"/>
      <c r="AU80" s="2"/>
      <c r="AV80" s="2"/>
      <c r="AW80" s="2"/>
    </row>
    <row r="81" ht="15.75" customHeight="1">
      <c r="I81" s="2"/>
      <c r="J81" s="2"/>
      <c r="K81" s="2"/>
      <c r="L81" s="2"/>
      <c r="M81" s="2"/>
      <c r="N81" s="2"/>
      <c r="O81" s="2"/>
      <c r="P81" s="2"/>
      <c r="Q81" s="2"/>
      <c r="R81" s="2"/>
      <c r="U81" s="2"/>
      <c r="AE81" s="2"/>
      <c r="AI81" s="2"/>
      <c r="AJ81" s="2"/>
      <c r="AP81" s="2"/>
      <c r="AS81" s="2"/>
      <c r="AT81" s="2"/>
      <c r="AU81" s="2"/>
      <c r="AV81" s="2"/>
      <c r="AW81" s="2"/>
    </row>
    <row r="82" ht="15.75" customHeight="1">
      <c r="I82" s="2"/>
      <c r="J82" s="2"/>
      <c r="K82" s="2"/>
      <c r="L82" s="2"/>
      <c r="M82" s="2"/>
      <c r="N82" s="2"/>
      <c r="O82" s="2"/>
      <c r="P82" s="2"/>
      <c r="Q82" s="2"/>
      <c r="R82" s="2"/>
      <c r="U82" s="2"/>
      <c r="AE82" s="2"/>
      <c r="AI82" s="2"/>
      <c r="AJ82" s="2"/>
      <c r="AP82" s="2"/>
      <c r="AS82" s="2"/>
      <c r="AT82" s="2"/>
      <c r="AU82" s="2"/>
      <c r="AV82" s="2"/>
      <c r="AW82" s="2"/>
    </row>
    <row r="83" ht="15.75" customHeight="1">
      <c r="I83" s="2"/>
      <c r="J83" s="2"/>
      <c r="K83" s="2"/>
      <c r="L83" s="2"/>
      <c r="M83" s="2"/>
      <c r="N83" s="2"/>
      <c r="O83" s="2"/>
      <c r="P83" s="2"/>
      <c r="Q83" s="2"/>
      <c r="R83" s="2"/>
      <c r="U83" s="2"/>
      <c r="AE83" s="2"/>
      <c r="AI83" s="2"/>
      <c r="AJ83" s="2"/>
      <c r="AS83" s="2"/>
      <c r="AT83" s="2"/>
      <c r="AU83" s="2"/>
      <c r="AV83" s="2"/>
      <c r="AW83" s="2"/>
    </row>
    <row r="84" ht="15.75" customHeight="1">
      <c r="I84" s="2"/>
      <c r="J84" s="2"/>
      <c r="K84" s="2"/>
      <c r="L84" s="2"/>
      <c r="M84" s="2"/>
      <c r="N84" s="2"/>
      <c r="O84" s="2"/>
      <c r="P84" s="2"/>
      <c r="Q84" s="2"/>
      <c r="R84" s="2"/>
      <c r="U84" s="2"/>
      <c r="AE84" s="2"/>
      <c r="AI84" s="2"/>
      <c r="AJ84" s="2"/>
      <c r="AS84" s="2"/>
      <c r="AT84" s="2"/>
      <c r="AU84" s="2"/>
      <c r="AV84" s="2"/>
      <c r="AW84" s="2"/>
    </row>
    <row r="85" ht="15.75" customHeight="1">
      <c r="I85" s="2"/>
      <c r="J85" s="2"/>
      <c r="K85" s="2"/>
      <c r="L85" s="2"/>
      <c r="M85" s="2"/>
      <c r="N85" s="2"/>
      <c r="O85" s="2"/>
      <c r="P85" s="2"/>
      <c r="Q85" s="2"/>
      <c r="R85" s="2"/>
      <c r="U85" s="2"/>
      <c r="AE85" s="2"/>
      <c r="AI85" s="2"/>
      <c r="AJ85" s="2"/>
      <c r="AS85" s="2"/>
      <c r="AT85" s="2"/>
      <c r="AU85" s="2"/>
      <c r="AV85" s="2"/>
      <c r="AW85" s="2"/>
    </row>
    <row r="86" ht="15.75" customHeight="1">
      <c r="I86" s="2"/>
      <c r="J86" s="2"/>
      <c r="K86" s="2"/>
      <c r="L86" s="2"/>
      <c r="M86" s="2"/>
      <c r="N86" s="2"/>
      <c r="O86" s="2"/>
      <c r="P86" s="2"/>
      <c r="Q86" s="2"/>
      <c r="R86" s="2"/>
      <c r="U86" s="2"/>
      <c r="AE86" s="2"/>
      <c r="AI86" s="2"/>
      <c r="AJ86" s="2"/>
      <c r="AS86" s="2"/>
      <c r="AT86" s="2"/>
      <c r="AU86" s="2"/>
      <c r="AV86" s="2"/>
      <c r="AW86" s="2"/>
    </row>
    <row r="87" ht="15.75" customHeight="1">
      <c r="I87" s="2"/>
      <c r="J87" s="2"/>
      <c r="K87" s="2"/>
      <c r="L87" s="2"/>
      <c r="M87" s="2"/>
      <c r="N87" s="2"/>
      <c r="O87" s="2"/>
      <c r="P87" s="2"/>
      <c r="Q87" s="2"/>
      <c r="R87" s="2"/>
      <c r="U87" s="2"/>
      <c r="AE87" s="2"/>
      <c r="AI87" s="2"/>
      <c r="AJ87" s="2"/>
      <c r="AS87" s="2"/>
      <c r="AT87" s="2"/>
      <c r="AU87" s="2"/>
      <c r="AV87" s="2"/>
      <c r="AW87" s="2"/>
    </row>
    <row r="88" ht="15.75" customHeight="1">
      <c r="I88" s="2"/>
      <c r="J88" s="2"/>
      <c r="K88" s="2"/>
      <c r="L88" s="2"/>
      <c r="M88" s="2"/>
      <c r="N88" s="2"/>
      <c r="O88" s="2"/>
      <c r="P88" s="2"/>
      <c r="Q88" s="2"/>
      <c r="R88" s="2"/>
      <c r="U88" s="2"/>
      <c r="AE88" s="2"/>
      <c r="AI88" s="2"/>
      <c r="AJ88" s="2"/>
      <c r="AS88" s="2"/>
      <c r="AT88" s="2"/>
      <c r="AU88" s="2"/>
      <c r="AV88" s="2"/>
      <c r="AW88" s="2"/>
    </row>
    <row r="89" ht="15.75" customHeight="1">
      <c r="I89" s="2"/>
      <c r="J89" s="2"/>
      <c r="K89" s="2"/>
      <c r="L89" s="2"/>
      <c r="M89" s="2"/>
      <c r="N89" s="2"/>
      <c r="O89" s="2"/>
      <c r="P89" s="2"/>
      <c r="Q89" s="2"/>
      <c r="R89" s="2"/>
      <c r="U89" s="2"/>
      <c r="AE89" s="2"/>
      <c r="AI89" s="2"/>
      <c r="AJ89" s="2"/>
      <c r="AS89" s="2"/>
      <c r="AT89" s="2"/>
      <c r="AU89" s="2"/>
      <c r="AV89" s="2"/>
      <c r="AW89" s="2"/>
    </row>
    <row r="90" ht="15.75" customHeight="1">
      <c r="I90" s="2"/>
      <c r="J90" s="2"/>
      <c r="K90" s="2"/>
      <c r="L90" s="2"/>
      <c r="M90" s="2"/>
      <c r="N90" s="2"/>
      <c r="O90" s="2"/>
      <c r="P90" s="2"/>
      <c r="Q90" s="2"/>
      <c r="R90" s="2"/>
      <c r="U90" s="2"/>
      <c r="AE90" s="2"/>
      <c r="AI90" s="2"/>
      <c r="AJ90" s="2"/>
      <c r="AS90" s="2"/>
      <c r="AT90" s="2"/>
      <c r="AU90" s="2"/>
      <c r="AV90" s="2"/>
      <c r="AW90" s="2"/>
    </row>
    <row r="91" ht="15.75" customHeight="1">
      <c r="I91" s="2"/>
      <c r="J91" s="2"/>
      <c r="K91" s="2"/>
      <c r="L91" s="2"/>
      <c r="M91" s="2"/>
      <c r="N91" s="2"/>
      <c r="O91" s="2"/>
      <c r="P91" s="2"/>
      <c r="Q91" s="2"/>
      <c r="R91" s="2"/>
      <c r="U91" s="2"/>
      <c r="AE91" s="2"/>
      <c r="AI91" s="2"/>
      <c r="AO91" s="2"/>
      <c r="AP91" s="2"/>
      <c r="AQ91" s="2"/>
      <c r="AR91" s="2"/>
      <c r="AS91" s="2"/>
      <c r="AT91" s="2"/>
      <c r="AU91" s="2"/>
      <c r="AV91" s="2"/>
      <c r="AW91" s="2"/>
    </row>
    <row r="92" ht="15.75" customHeight="1">
      <c r="I92" s="2"/>
      <c r="J92" s="2"/>
      <c r="K92" s="2"/>
      <c r="L92" s="2"/>
      <c r="M92" s="2"/>
      <c r="N92" s="2"/>
      <c r="O92" s="2"/>
      <c r="P92" s="2"/>
      <c r="Q92" s="2"/>
      <c r="R92" s="2"/>
      <c r="U92" s="2"/>
      <c r="AE92" s="2"/>
      <c r="AO92" s="2"/>
      <c r="AP92" s="2"/>
      <c r="AQ92" s="2"/>
      <c r="AR92" s="2"/>
      <c r="AS92" s="2"/>
      <c r="AT92" s="2"/>
      <c r="AU92" s="2"/>
      <c r="AV92" s="2"/>
      <c r="AW92" s="2"/>
    </row>
    <row r="93" ht="15.75" customHeight="1">
      <c r="I93" s="2"/>
      <c r="J93" s="2"/>
      <c r="K93" s="2"/>
      <c r="L93" s="2"/>
      <c r="M93" s="2"/>
      <c r="N93" s="2"/>
      <c r="O93" s="2"/>
      <c r="P93" s="2"/>
      <c r="Q93" s="2"/>
      <c r="R93" s="2"/>
      <c r="U93" s="2"/>
      <c r="AE93" s="2"/>
      <c r="AO93" s="2"/>
      <c r="AP93" s="2"/>
      <c r="AQ93" s="2"/>
      <c r="AR93" s="2"/>
      <c r="AS93" s="2"/>
      <c r="AT93" s="2"/>
      <c r="AU93" s="2"/>
      <c r="AV93" s="2"/>
      <c r="AW93" s="2"/>
    </row>
    <row r="94" ht="15.75" customHeight="1">
      <c r="I94" s="2"/>
      <c r="J94" s="2"/>
      <c r="K94" s="2"/>
      <c r="L94" s="2"/>
      <c r="M94" s="2"/>
      <c r="N94" s="2"/>
      <c r="O94" s="2"/>
      <c r="P94" s="2"/>
      <c r="Q94" s="2"/>
      <c r="R94" s="2"/>
      <c r="U94" s="2"/>
      <c r="AE94" s="2"/>
      <c r="AO94" s="2"/>
      <c r="AP94" s="2"/>
      <c r="AQ94" s="2"/>
      <c r="AR94" s="2"/>
      <c r="AS94" s="2"/>
      <c r="AT94" s="2"/>
      <c r="AU94" s="2"/>
      <c r="AV94" s="2"/>
      <c r="AW94" s="2"/>
    </row>
    <row r="95" ht="15.75" customHeight="1">
      <c r="I95" s="2"/>
      <c r="J95" s="2"/>
      <c r="K95" s="2"/>
      <c r="L95" s="2"/>
      <c r="M95" s="2"/>
      <c r="N95" s="2"/>
      <c r="O95" s="2"/>
      <c r="P95" s="2"/>
      <c r="Q95" s="2"/>
      <c r="R95" s="2"/>
      <c r="U95" s="2"/>
      <c r="AE95" s="2"/>
      <c r="AO95" s="2"/>
      <c r="AP95" s="2"/>
      <c r="AQ95" s="2"/>
      <c r="AR95" s="2"/>
      <c r="AS95" s="2"/>
      <c r="AT95" s="2"/>
      <c r="AU95" s="2"/>
      <c r="AV95" s="2"/>
      <c r="AW95" s="2"/>
    </row>
    <row r="96" ht="15.75" customHeight="1">
      <c r="I96" s="2"/>
      <c r="J96" s="2"/>
      <c r="K96" s="2"/>
      <c r="L96" s="2"/>
      <c r="M96" s="2"/>
      <c r="N96" s="2"/>
      <c r="O96" s="2"/>
      <c r="P96" s="2"/>
      <c r="Q96" s="2"/>
      <c r="R96" s="2"/>
      <c r="U96" s="2"/>
      <c r="AE96" s="2"/>
      <c r="AO96" s="2"/>
      <c r="AP96" s="2"/>
      <c r="AQ96" s="2"/>
      <c r="AR96" s="2"/>
      <c r="AS96" s="2"/>
      <c r="AT96" s="2"/>
      <c r="AU96" s="2"/>
      <c r="AV96" s="2"/>
      <c r="AW96" s="2"/>
    </row>
    <row r="97" ht="15.75" customHeight="1">
      <c r="I97" s="2"/>
      <c r="J97" s="2"/>
      <c r="K97" s="2"/>
      <c r="L97" s="2"/>
      <c r="M97" s="2"/>
      <c r="N97" s="2"/>
      <c r="O97" s="2"/>
      <c r="P97" s="2"/>
      <c r="Q97" s="2"/>
      <c r="R97" s="2"/>
      <c r="U97" s="2"/>
      <c r="AE97" s="2"/>
      <c r="AO97" s="2"/>
      <c r="AP97" s="2"/>
      <c r="AQ97" s="2"/>
      <c r="AR97" s="2"/>
      <c r="AS97" s="2"/>
      <c r="AT97" s="2"/>
      <c r="AU97" s="2"/>
      <c r="AV97" s="2"/>
    </row>
    <row r="98" ht="15.75" customHeight="1">
      <c r="I98" s="2"/>
      <c r="J98" s="2"/>
      <c r="K98" s="2"/>
      <c r="L98" s="2"/>
      <c r="M98" s="2"/>
      <c r="N98" s="2"/>
      <c r="O98" s="2"/>
      <c r="P98" s="2"/>
      <c r="Q98" s="2"/>
      <c r="R98" s="2"/>
      <c r="U98" s="2"/>
      <c r="AE98" s="2"/>
      <c r="AO98" s="2"/>
      <c r="AP98" s="2"/>
      <c r="AQ98" s="2"/>
      <c r="AR98" s="2"/>
      <c r="AS98" s="2"/>
      <c r="AT98" s="2"/>
      <c r="AU98" s="2"/>
      <c r="AV98" s="2"/>
    </row>
    <row r="99" ht="15.75" customHeight="1">
      <c r="I99" s="2"/>
      <c r="J99" s="2"/>
      <c r="K99" s="2"/>
      <c r="L99" s="2"/>
      <c r="M99" s="2"/>
      <c r="N99" s="2"/>
      <c r="O99" s="2"/>
      <c r="P99" s="2"/>
      <c r="Q99" s="2"/>
      <c r="R99" s="2"/>
      <c r="U99" s="2"/>
      <c r="AE99" s="2"/>
      <c r="AO99" s="2"/>
      <c r="AP99" s="2"/>
      <c r="AQ99" s="2"/>
      <c r="AR99" s="2"/>
      <c r="AS99" s="2"/>
      <c r="AT99" s="2"/>
      <c r="AU99" s="2"/>
      <c r="AV99" s="2"/>
    </row>
    <row r="100" ht="15.75" customHeight="1">
      <c r="I100" s="2"/>
      <c r="J100" s="2"/>
      <c r="K100" s="2"/>
      <c r="L100" s="2"/>
      <c r="M100" s="2"/>
      <c r="N100" s="2"/>
      <c r="O100" s="2"/>
      <c r="P100" s="2"/>
      <c r="Q100" s="2"/>
      <c r="R100" s="2"/>
      <c r="U100" s="2"/>
      <c r="AE100" s="2"/>
      <c r="AO100" s="2"/>
      <c r="AP100" s="2"/>
      <c r="AQ100" s="2"/>
      <c r="AR100" s="2"/>
      <c r="AS100" s="2"/>
      <c r="AT100" s="2"/>
      <c r="AU100" s="2"/>
      <c r="AV100" s="2"/>
    </row>
    <row r="101" ht="15.75" customHeight="1">
      <c r="I101" s="2"/>
      <c r="J101" s="2"/>
      <c r="K101" s="2"/>
      <c r="L101" s="2"/>
      <c r="M101" s="2"/>
      <c r="N101" s="2"/>
      <c r="O101" s="2"/>
      <c r="P101" s="2"/>
      <c r="Q101" s="2"/>
      <c r="R101" s="2"/>
      <c r="U101" s="2"/>
      <c r="AE101" s="2"/>
      <c r="AO101" s="2"/>
      <c r="AP101" s="2"/>
      <c r="AQ101" s="2"/>
      <c r="AR101" s="2"/>
      <c r="AS101" s="2"/>
      <c r="AT101" s="2"/>
      <c r="AU101" s="2"/>
      <c r="AV101" s="2"/>
    </row>
    <row r="102" ht="15.75" customHeight="1">
      <c r="I102" s="2"/>
      <c r="J102" s="2"/>
      <c r="K102" s="2"/>
      <c r="L102" s="2"/>
      <c r="M102" s="2"/>
      <c r="N102" s="2"/>
      <c r="O102" s="2"/>
      <c r="P102" s="2"/>
      <c r="Q102" s="2"/>
      <c r="R102" s="2"/>
      <c r="U102" s="2"/>
      <c r="AE102" s="2"/>
      <c r="AO102" s="2"/>
      <c r="AP102" s="2"/>
      <c r="AQ102" s="2"/>
      <c r="AR102" s="2"/>
      <c r="AS102" s="2"/>
      <c r="AT102" s="2"/>
      <c r="AU102" s="2"/>
    </row>
    <row r="103" ht="15.75" customHeight="1">
      <c r="I103" s="2"/>
      <c r="J103" s="2"/>
      <c r="K103" s="2"/>
      <c r="L103" s="2"/>
      <c r="M103" s="2"/>
      <c r="N103" s="2"/>
      <c r="O103" s="2"/>
      <c r="P103" s="2"/>
      <c r="Q103" s="2"/>
      <c r="R103" s="2"/>
      <c r="AE103" s="2"/>
      <c r="AO103" s="2"/>
      <c r="AP103" s="2"/>
      <c r="AQ103" s="2"/>
      <c r="AR103" s="2"/>
      <c r="AS103" s="2"/>
      <c r="AT103" s="2"/>
      <c r="AU103" s="2"/>
    </row>
    <row r="104" ht="15.75" customHeight="1">
      <c r="I104" s="2"/>
      <c r="J104" s="2"/>
      <c r="K104" s="2"/>
      <c r="L104" s="2"/>
      <c r="M104" s="2"/>
      <c r="N104" s="2"/>
      <c r="O104" s="2"/>
      <c r="P104" s="2"/>
      <c r="Q104" s="2"/>
      <c r="R104" s="2"/>
      <c r="AO104" s="2"/>
      <c r="AP104" s="2"/>
      <c r="AQ104" s="2"/>
      <c r="AR104" s="2"/>
      <c r="AS104" s="2"/>
      <c r="AT104" s="2"/>
      <c r="AU104" s="2"/>
    </row>
    <row r="105" ht="15.75" customHeight="1">
      <c r="I105" s="2"/>
      <c r="J105" s="2"/>
      <c r="K105" s="2"/>
      <c r="L105" s="2"/>
      <c r="M105" s="2"/>
      <c r="N105" s="2"/>
      <c r="O105" s="2"/>
      <c r="P105" s="2"/>
      <c r="Q105" s="2"/>
      <c r="R105" s="2"/>
      <c r="AO105" s="2"/>
      <c r="AP105" s="2"/>
      <c r="AQ105" s="2"/>
      <c r="AR105" s="2"/>
      <c r="AS105" s="2"/>
      <c r="AT105" s="2"/>
      <c r="AU105" s="2"/>
    </row>
    <row r="106" ht="15.75" customHeight="1">
      <c r="I106" s="2"/>
      <c r="J106" s="2"/>
      <c r="K106" s="2"/>
      <c r="L106" s="2"/>
      <c r="M106" s="2"/>
      <c r="N106" s="2"/>
      <c r="O106" s="2"/>
      <c r="P106" s="2"/>
      <c r="Q106" s="2"/>
      <c r="R106" s="2"/>
      <c r="AO106" s="2"/>
      <c r="AP106" s="2"/>
      <c r="AQ106" s="2"/>
      <c r="AR106" s="2"/>
      <c r="AS106" s="2"/>
      <c r="AT106" s="2"/>
      <c r="AU106" s="2"/>
    </row>
    <row r="107" ht="15.75" customHeight="1">
      <c r="I107" s="2"/>
      <c r="J107" s="2"/>
      <c r="K107" s="2"/>
      <c r="L107" s="2"/>
      <c r="M107" s="2"/>
      <c r="N107" s="2"/>
      <c r="O107" s="2"/>
      <c r="P107" s="2"/>
      <c r="Q107" s="2"/>
      <c r="R107" s="2"/>
      <c r="AO107" s="2"/>
      <c r="AP107" s="2"/>
      <c r="AQ107" s="2"/>
      <c r="AR107" s="2"/>
      <c r="AS107" s="2"/>
      <c r="AT107" s="2"/>
      <c r="AU107" s="2"/>
    </row>
    <row r="108" ht="15.75" customHeight="1">
      <c r="I108" s="2"/>
      <c r="J108" s="2"/>
      <c r="K108" s="2"/>
      <c r="L108" s="2"/>
      <c r="M108" s="2"/>
      <c r="N108" s="2"/>
      <c r="O108" s="2"/>
      <c r="P108" s="2"/>
      <c r="Q108" s="2"/>
      <c r="R108" s="2"/>
      <c r="AO108" s="2"/>
      <c r="AP108" s="2"/>
      <c r="AQ108" s="2"/>
      <c r="AR108" s="2"/>
      <c r="AS108" s="2"/>
      <c r="AT108" s="2"/>
      <c r="AU108" s="2"/>
    </row>
    <row r="109" ht="15.75" customHeight="1">
      <c r="I109" s="2"/>
      <c r="J109" s="2"/>
      <c r="K109" s="2"/>
      <c r="L109" s="2"/>
      <c r="M109" s="2"/>
      <c r="N109" s="2"/>
      <c r="O109" s="2"/>
      <c r="P109" s="2"/>
      <c r="Q109" s="2"/>
      <c r="R109" s="2"/>
      <c r="AO109" s="2"/>
      <c r="AP109" s="2"/>
      <c r="AQ109" s="2"/>
      <c r="AR109" s="2"/>
    </row>
    <row r="110" ht="15.75" customHeight="1">
      <c r="I110" s="2"/>
      <c r="J110" s="2"/>
      <c r="K110" s="2"/>
      <c r="L110" s="2"/>
      <c r="M110" s="2"/>
      <c r="N110" s="2"/>
      <c r="O110" s="2"/>
      <c r="P110" s="2"/>
      <c r="Q110" s="2"/>
      <c r="R110" s="2"/>
      <c r="AO110" s="2"/>
      <c r="AP110" s="2"/>
      <c r="AQ110" s="2"/>
      <c r="AR110" s="2"/>
    </row>
    <row r="111" ht="15.75" customHeight="1">
      <c r="A111" s="62" t="s">
        <v>354</v>
      </c>
      <c r="G111" s="2"/>
      <c r="H111" s="2"/>
      <c r="M111" s="2"/>
      <c r="N111" s="2"/>
      <c r="O111" s="2"/>
      <c r="P111" s="2"/>
      <c r="Q111" s="2"/>
      <c r="R111" s="2"/>
      <c r="AO111" s="2"/>
      <c r="AP111" s="2"/>
      <c r="AQ111" s="2"/>
      <c r="AR111" s="2"/>
    </row>
    <row r="112" ht="15.75" customHeight="1">
      <c r="A112" s="62" t="s">
        <v>184</v>
      </c>
      <c r="B112" s="62" t="s">
        <v>190</v>
      </c>
      <c r="C112" s="62" t="s">
        <v>197</v>
      </c>
      <c r="D112" s="62" t="s">
        <v>203</v>
      </c>
      <c r="E112" s="62" t="s">
        <v>209</v>
      </c>
      <c r="F112" s="62" t="s">
        <v>289</v>
      </c>
      <c r="G112" s="2"/>
      <c r="H112" s="2"/>
      <c r="M112" s="2"/>
      <c r="N112" s="2"/>
      <c r="O112" s="2"/>
      <c r="P112" s="2"/>
      <c r="Q112" s="2"/>
      <c r="R112" s="2"/>
      <c r="AO112" s="2"/>
      <c r="AP112" s="2"/>
      <c r="AQ112" s="2"/>
      <c r="AR112" s="2"/>
    </row>
    <row r="113" ht="15.75" customHeight="1">
      <c r="A113" s="77">
        <f t="shared" ref="A113:E113" si="44">_xlfn.RANK.AVG(B17,B$17:B$25,0)</f>
        <v>5</v>
      </c>
      <c r="B113" s="77">
        <f t="shared" si="44"/>
        <v>4</v>
      </c>
      <c r="C113" s="77">
        <f t="shared" si="44"/>
        <v>1</v>
      </c>
      <c r="D113" s="77">
        <f t="shared" si="44"/>
        <v>9</v>
      </c>
      <c r="E113" s="77">
        <f t="shared" si="44"/>
        <v>7</v>
      </c>
      <c r="F113" s="76">
        <v>1999.0</v>
      </c>
      <c r="G113" s="2"/>
      <c r="M113" s="2"/>
      <c r="N113" s="2"/>
      <c r="O113" s="2"/>
      <c r="P113" s="2"/>
      <c r="Q113" s="2"/>
      <c r="R113" s="2"/>
      <c r="AO113" s="2"/>
      <c r="AP113" s="2"/>
      <c r="AQ113" s="2"/>
      <c r="AR113" s="2"/>
    </row>
    <row r="114" ht="15.75" customHeight="1">
      <c r="A114" s="77">
        <f t="shared" ref="A114:E114" si="45">_xlfn.RANK.AVG(B18,B$17:B$25,0)</f>
        <v>8</v>
      </c>
      <c r="B114" s="77">
        <f t="shared" si="45"/>
        <v>1</v>
      </c>
      <c r="C114" s="77">
        <f t="shared" si="45"/>
        <v>7</v>
      </c>
      <c r="D114" s="77">
        <f t="shared" si="45"/>
        <v>8</v>
      </c>
      <c r="E114" s="77">
        <f t="shared" si="45"/>
        <v>2</v>
      </c>
      <c r="F114" s="76">
        <v>2000.0</v>
      </c>
      <c r="G114" s="2"/>
      <c r="M114" s="2"/>
      <c r="N114" s="2"/>
      <c r="O114" s="2"/>
      <c r="P114" s="2"/>
      <c r="Q114" s="2"/>
      <c r="R114" s="2"/>
      <c r="AO114" s="2"/>
      <c r="AP114" s="2"/>
      <c r="AQ114" s="2"/>
      <c r="AR114" s="2"/>
    </row>
    <row r="115" ht="15.75" customHeight="1">
      <c r="A115" s="77">
        <f t="shared" ref="A115:E115" si="46">_xlfn.RANK.AVG(B19,B$17:B$25,0)</f>
        <v>6</v>
      </c>
      <c r="B115" s="77">
        <f t="shared" si="46"/>
        <v>3</v>
      </c>
      <c r="C115" s="77">
        <f t="shared" si="46"/>
        <v>3</v>
      </c>
      <c r="D115" s="77">
        <f t="shared" si="46"/>
        <v>2</v>
      </c>
      <c r="E115" s="77">
        <f t="shared" si="46"/>
        <v>3</v>
      </c>
      <c r="F115" s="76">
        <v>2001.0</v>
      </c>
      <c r="G115" s="2"/>
      <c r="M115" s="2"/>
      <c r="N115" s="2"/>
      <c r="O115" s="2"/>
      <c r="P115" s="2"/>
      <c r="Q115" s="2"/>
      <c r="R115" s="2"/>
      <c r="AO115" s="2"/>
      <c r="AP115" s="2"/>
      <c r="AQ115" s="2"/>
      <c r="AR115" s="2"/>
    </row>
    <row r="116" ht="15.75" customHeight="1">
      <c r="A116" s="77">
        <f t="shared" ref="A116:E116" si="47">_xlfn.RANK.AVG(B20,B$17:B$25,0)</f>
        <v>4</v>
      </c>
      <c r="B116" s="77">
        <f t="shared" si="47"/>
        <v>2</v>
      </c>
      <c r="C116" s="77">
        <f t="shared" si="47"/>
        <v>5</v>
      </c>
      <c r="D116" s="77">
        <f t="shared" si="47"/>
        <v>7</v>
      </c>
      <c r="E116" s="77">
        <f t="shared" si="47"/>
        <v>1</v>
      </c>
      <c r="F116" s="76">
        <v>2002.0</v>
      </c>
      <c r="G116" s="2"/>
      <c r="M116" s="2"/>
      <c r="N116" s="2"/>
      <c r="O116" s="2"/>
      <c r="P116" s="2"/>
      <c r="Q116" s="2"/>
      <c r="R116" s="2"/>
      <c r="AO116" s="2"/>
      <c r="AP116" s="2"/>
      <c r="AQ116" s="2"/>
      <c r="AR116" s="2"/>
    </row>
    <row r="117" ht="15.75" customHeight="1">
      <c r="A117" s="77">
        <f t="shared" ref="A117:E117" si="48">_xlfn.RANK.AVG(B21,B$17:B$25,0)</f>
        <v>1</v>
      </c>
      <c r="B117" s="77">
        <f t="shared" si="48"/>
        <v>7</v>
      </c>
      <c r="C117" s="77">
        <f t="shared" si="48"/>
        <v>6</v>
      </c>
      <c r="D117" s="77">
        <f t="shared" si="48"/>
        <v>4</v>
      </c>
      <c r="E117" s="77">
        <f t="shared" si="48"/>
        <v>6</v>
      </c>
      <c r="F117" s="76">
        <v>2003.0</v>
      </c>
      <c r="G117" s="2"/>
      <c r="M117" s="2"/>
      <c r="N117" s="2"/>
      <c r="O117" s="2"/>
      <c r="P117" s="2"/>
      <c r="Q117" s="2"/>
      <c r="R117" s="2"/>
      <c r="AO117" s="2"/>
      <c r="AP117" s="2"/>
      <c r="AQ117" s="2"/>
      <c r="AR117" s="2"/>
    </row>
    <row r="118" ht="15.75" customHeight="1">
      <c r="A118" s="77">
        <f t="shared" ref="A118:E118" si="49">_xlfn.RANK.AVG(B22,B$17:B$25,0)</f>
        <v>2</v>
      </c>
      <c r="B118" s="77">
        <f t="shared" si="49"/>
        <v>6</v>
      </c>
      <c r="C118" s="77">
        <f t="shared" si="49"/>
        <v>8</v>
      </c>
      <c r="D118" s="77">
        <f t="shared" si="49"/>
        <v>5</v>
      </c>
      <c r="E118" s="77">
        <f t="shared" si="49"/>
        <v>8</v>
      </c>
      <c r="F118" s="76">
        <v>2004.0</v>
      </c>
      <c r="G118" s="2"/>
      <c r="M118" s="2"/>
      <c r="N118" s="2"/>
      <c r="O118" s="2"/>
      <c r="P118" s="2"/>
      <c r="Q118" s="2"/>
      <c r="R118" s="2"/>
      <c r="AO118" s="2"/>
      <c r="AP118" s="2"/>
      <c r="AQ118" s="2"/>
      <c r="AR118" s="2"/>
    </row>
    <row r="119" ht="15.75" customHeight="1">
      <c r="A119" s="77">
        <f t="shared" ref="A119:E119" si="50">_xlfn.RANK.AVG(B23,B$17:B$25,0)</f>
        <v>7</v>
      </c>
      <c r="B119" s="77">
        <f t="shared" si="50"/>
        <v>5</v>
      </c>
      <c r="C119" s="77">
        <f t="shared" si="50"/>
        <v>2</v>
      </c>
      <c r="D119" s="77">
        <f t="shared" si="50"/>
        <v>1</v>
      </c>
      <c r="E119" s="77">
        <f t="shared" si="50"/>
        <v>4</v>
      </c>
      <c r="F119" s="76">
        <v>2005.0</v>
      </c>
      <c r="G119" s="2"/>
      <c r="M119" s="2"/>
      <c r="N119" s="2"/>
      <c r="O119" s="2"/>
      <c r="P119" s="2"/>
      <c r="Q119" s="2"/>
      <c r="R119" s="2"/>
      <c r="AO119" s="2"/>
      <c r="AP119" s="2"/>
      <c r="AQ119" s="2"/>
      <c r="AR119" s="2"/>
    </row>
    <row r="120" ht="15.75" customHeight="1">
      <c r="A120" s="77">
        <f t="shared" ref="A120:E120" si="51">_xlfn.RANK.AVG(B24,B$17:B$25,0)</f>
        <v>9</v>
      </c>
      <c r="B120" s="77">
        <f t="shared" si="51"/>
        <v>9</v>
      </c>
      <c r="C120" s="77">
        <f t="shared" si="51"/>
        <v>4</v>
      </c>
      <c r="D120" s="77">
        <f t="shared" si="51"/>
        <v>3</v>
      </c>
      <c r="E120" s="77">
        <f t="shared" si="51"/>
        <v>9</v>
      </c>
      <c r="F120" s="76">
        <v>2006.0</v>
      </c>
      <c r="G120" s="2"/>
      <c r="M120" s="2"/>
      <c r="N120" s="2"/>
      <c r="O120" s="2"/>
      <c r="P120" s="2"/>
      <c r="Q120" s="2"/>
      <c r="R120" s="2"/>
      <c r="AO120" s="2"/>
      <c r="AP120" s="2"/>
      <c r="AQ120" s="2"/>
      <c r="AR120" s="2"/>
    </row>
    <row r="121" ht="15.75" customHeight="1">
      <c r="A121" s="77">
        <f t="shared" ref="A121:E121" si="52">_xlfn.RANK.AVG(B25,B$17:B$25,0)</f>
        <v>3</v>
      </c>
      <c r="B121" s="77">
        <f t="shared" si="52"/>
        <v>8</v>
      </c>
      <c r="C121" s="77">
        <f t="shared" si="52"/>
        <v>9</v>
      </c>
      <c r="D121" s="77">
        <f t="shared" si="52"/>
        <v>6</v>
      </c>
      <c r="E121" s="77">
        <f t="shared" si="52"/>
        <v>5</v>
      </c>
      <c r="F121" s="76">
        <v>2007.0</v>
      </c>
      <c r="G121" s="2"/>
      <c r="M121" s="2"/>
      <c r="N121" s="2"/>
      <c r="O121" s="2"/>
      <c r="P121" s="2"/>
      <c r="Q121" s="2"/>
      <c r="R121" s="2"/>
      <c r="AO121" s="2"/>
      <c r="AP121" s="2"/>
      <c r="AQ121" s="2"/>
      <c r="AR121" s="2"/>
    </row>
    <row r="122" ht="15.75" customHeight="1">
      <c r="A122" s="77"/>
      <c r="B122" s="77"/>
      <c r="C122" s="77"/>
      <c r="D122" s="77"/>
      <c r="E122" s="77"/>
      <c r="F122" s="76"/>
      <c r="G122" s="2"/>
      <c r="M122" s="2"/>
      <c r="N122" s="2"/>
      <c r="O122" s="2"/>
      <c r="P122" s="2"/>
      <c r="Q122" s="2"/>
      <c r="R122" s="2"/>
      <c r="AO122" s="2"/>
      <c r="AP122" s="2"/>
      <c r="AQ122" s="2"/>
      <c r="AR122" s="2"/>
    </row>
    <row r="123" ht="15.75" customHeight="1">
      <c r="A123" s="2"/>
      <c r="B123" s="2"/>
      <c r="C123" s="2"/>
      <c r="D123" s="2"/>
      <c r="E123" s="2"/>
      <c r="F123" s="2"/>
      <c r="G123" s="2"/>
      <c r="M123" s="2"/>
      <c r="N123" s="2"/>
      <c r="O123" s="2"/>
      <c r="P123" s="2"/>
      <c r="Q123" s="2"/>
      <c r="R123" s="2"/>
      <c r="AO123" s="2"/>
      <c r="AP123" s="2"/>
      <c r="AQ123" s="2"/>
      <c r="AR123" s="2"/>
    </row>
    <row r="124" ht="15.75" customHeight="1">
      <c r="A124" s="2">
        <v>2.0</v>
      </c>
      <c r="B124" s="2">
        <v>3.0</v>
      </c>
      <c r="C124" s="2">
        <v>4.0</v>
      </c>
      <c r="D124" s="2">
        <v>5.0</v>
      </c>
      <c r="E124" s="2">
        <v>6.0</v>
      </c>
      <c r="F124" s="2"/>
      <c r="G124" s="2"/>
      <c r="M124" s="2"/>
      <c r="N124" s="2"/>
      <c r="O124" s="2"/>
      <c r="P124" s="2"/>
      <c r="Q124" s="2"/>
      <c r="R124" s="2"/>
      <c r="AO124" s="2"/>
      <c r="AP124" s="2"/>
      <c r="AQ124" s="2"/>
      <c r="AR124" s="2"/>
    </row>
    <row r="125" ht="15.75" customHeight="1">
      <c r="A125" s="2">
        <v>6.0</v>
      </c>
      <c r="B125" s="2">
        <v>5.0</v>
      </c>
      <c r="C125" s="2">
        <v>4.0</v>
      </c>
      <c r="D125" s="2">
        <v>3.0</v>
      </c>
      <c r="E125" s="2">
        <v>2.0</v>
      </c>
      <c r="F125" s="2"/>
      <c r="G125" s="2"/>
      <c r="M125" s="2"/>
      <c r="N125" s="2"/>
      <c r="O125" s="2"/>
      <c r="P125" s="2"/>
      <c r="Q125" s="2"/>
      <c r="R125" s="2"/>
      <c r="AO125" s="2"/>
      <c r="AP125" s="2"/>
      <c r="AQ125" s="2"/>
      <c r="AR125" s="2"/>
    </row>
    <row r="126" ht="15.75" customHeight="1">
      <c r="M126" s="2"/>
      <c r="N126" s="2"/>
      <c r="O126" s="2"/>
      <c r="P126" s="2"/>
      <c r="Q126" s="2"/>
      <c r="R126" s="2"/>
      <c r="AO126" s="2"/>
      <c r="AP126" s="2"/>
      <c r="AQ126" s="2"/>
      <c r="AR126" s="2"/>
    </row>
    <row r="127" ht="15.75" customHeight="1">
      <c r="G127" s="2"/>
      <c r="M127" s="2"/>
      <c r="N127" s="2"/>
      <c r="O127" s="2"/>
      <c r="P127" s="2"/>
      <c r="Q127" s="2"/>
      <c r="R127" s="2"/>
      <c r="AO127" s="2"/>
      <c r="AP127" s="2"/>
      <c r="AQ127" s="2"/>
      <c r="AR127" s="2"/>
      <c r="AS127" s="2"/>
      <c r="AT127" s="2"/>
    </row>
    <row r="128" ht="15.75" customHeight="1">
      <c r="G128" s="2"/>
      <c r="H128" s="2"/>
      <c r="M128" s="2"/>
      <c r="N128" s="2"/>
      <c r="O128" s="2"/>
      <c r="P128" s="2"/>
      <c r="Q128" s="2"/>
      <c r="R128" s="2"/>
      <c r="AO128" s="2"/>
      <c r="AP128" s="2"/>
      <c r="AQ128" s="2"/>
      <c r="AR128" s="2"/>
      <c r="AS128" s="2"/>
      <c r="AT128" s="2"/>
    </row>
    <row r="129" ht="15.75" customHeight="1">
      <c r="I129" s="2"/>
      <c r="J129" s="2"/>
      <c r="K129" s="2"/>
      <c r="L129" s="2"/>
      <c r="M129" s="2"/>
      <c r="N129" s="2"/>
      <c r="O129" s="2"/>
      <c r="P129" s="2"/>
      <c r="Q129" s="2"/>
      <c r="R129" s="2"/>
      <c r="AO129" s="2"/>
      <c r="AP129" s="2"/>
      <c r="AQ129" s="2"/>
      <c r="AR129" s="2"/>
      <c r="AS129" s="2"/>
      <c r="AT129" s="2"/>
    </row>
    <row r="130" ht="15.75" customHeight="1">
      <c r="I130" s="2"/>
      <c r="J130" s="2"/>
      <c r="K130" s="2"/>
      <c r="L130" s="2"/>
      <c r="M130" s="2"/>
      <c r="N130" s="2"/>
      <c r="O130" s="2"/>
      <c r="P130" s="2"/>
      <c r="Q130" s="2"/>
      <c r="R130" s="2"/>
      <c r="AO130" s="2"/>
      <c r="AP130" s="2"/>
      <c r="AQ130" s="2"/>
      <c r="AR130" s="2"/>
      <c r="AS130" s="2"/>
      <c r="AT130" s="2"/>
    </row>
    <row r="131" ht="15.75" customHeight="1">
      <c r="I131" s="2"/>
      <c r="J131" s="2"/>
      <c r="K131" s="2"/>
      <c r="L131" s="2"/>
      <c r="M131" s="2"/>
      <c r="N131" s="2"/>
      <c r="O131" s="2"/>
      <c r="P131" s="2"/>
      <c r="Q131" s="2"/>
      <c r="R131" s="2"/>
      <c r="AO131" s="2"/>
      <c r="AP131" s="2"/>
      <c r="AQ131" s="2"/>
      <c r="AR131" s="2"/>
      <c r="AS131" s="2"/>
      <c r="AT131" s="2"/>
    </row>
    <row r="132" ht="15.75" customHeight="1">
      <c r="I132" s="2"/>
      <c r="J132" s="2"/>
      <c r="K132" s="2"/>
      <c r="L132" s="2"/>
      <c r="M132" s="2"/>
      <c r="N132" s="2"/>
      <c r="O132" s="2"/>
      <c r="P132" s="2"/>
      <c r="Q132" s="2"/>
      <c r="R132" s="2"/>
      <c r="AO132" s="2"/>
      <c r="AP132" s="2"/>
      <c r="AQ132" s="2"/>
      <c r="AR132" s="2"/>
      <c r="AS132" s="2"/>
      <c r="AT132" s="2"/>
    </row>
    <row r="133" ht="15.75" customHeight="1">
      <c r="I133" s="2"/>
      <c r="J133" s="2"/>
      <c r="K133" s="2"/>
      <c r="L133" s="2"/>
      <c r="M133" s="2"/>
      <c r="N133" s="2"/>
      <c r="O133" s="2"/>
      <c r="P133" s="2"/>
      <c r="Q133" s="2"/>
      <c r="R133" s="2"/>
      <c r="AO133" s="2"/>
      <c r="AP133" s="2"/>
      <c r="AQ133" s="2"/>
      <c r="AR133" s="2"/>
      <c r="AS133" s="2"/>
      <c r="AT133" s="2"/>
    </row>
    <row r="134" ht="15.75" customHeight="1">
      <c r="I134" s="2"/>
      <c r="J134" s="2"/>
      <c r="K134" s="2"/>
      <c r="L134" s="2"/>
      <c r="M134" s="2"/>
      <c r="N134" s="2"/>
      <c r="O134" s="2"/>
      <c r="P134" s="2"/>
      <c r="Q134" s="2"/>
      <c r="R134" s="2"/>
      <c r="AO134" s="2"/>
      <c r="AP134" s="2"/>
      <c r="AQ134" s="2"/>
      <c r="AR134" s="2"/>
      <c r="AS134" s="2"/>
      <c r="AT134" s="2"/>
    </row>
    <row r="135" ht="15.75" customHeight="1">
      <c r="I135" s="2"/>
      <c r="J135" s="2"/>
      <c r="K135" s="2"/>
      <c r="L135" s="2"/>
      <c r="M135" s="2"/>
      <c r="N135" s="2"/>
      <c r="O135" s="2"/>
      <c r="P135" s="2"/>
      <c r="Q135" s="2"/>
      <c r="R135" s="2"/>
      <c r="AO135" s="2"/>
      <c r="AP135" s="2"/>
      <c r="AQ135" s="2"/>
      <c r="AR135" s="2"/>
      <c r="AS135" s="2"/>
      <c r="AT135" s="2"/>
    </row>
    <row r="136" ht="15.75" customHeight="1">
      <c r="I136" s="2"/>
      <c r="J136" s="2"/>
      <c r="K136" s="2"/>
      <c r="L136" s="2"/>
      <c r="M136" s="2"/>
      <c r="N136" s="2"/>
      <c r="O136" s="2"/>
      <c r="P136" s="2"/>
      <c r="Q136" s="2"/>
      <c r="R136" s="2"/>
      <c r="AO136" s="2"/>
      <c r="AP136" s="2"/>
      <c r="AQ136" s="2"/>
      <c r="AR136" s="2"/>
      <c r="AS136" s="2"/>
      <c r="AT136" s="2"/>
    </row>
    <row r="137" ht="15.75" customHeight="1">
      <c r="I137" s="2"/>
      <c r="J137" s="2"/>
      <c r="K137" s="2"/>
      <c r="L137" s="2"/>
      <c r="M137" s="2"/>
      <c r="N137" s="2"/>
      <c r="O137" s="2"/>
      <c r="P137" s="2"/>
      <c r="Q137" s="2"/>
      <c r="R137" s="2"/>
      <c r="AO137" s="2"/>
      <c r="AP137" s="2"/>
      <c r="AQ137" s="2"/>
      <c r="AR137" s="2"/>
      <c r="AS137" s="2"/>
      <c r="AT137" s="2"/>
    </row>
    <row r="138" ht="15.75" customHeight="1">
      <c r="I138" s="2"/>
      <c r="J138" s="2"/>
      <c r="K138" s="2"/>
      <c r="L138" s="2"/>
      <c r="M138" s="2"/>
      <c r="N138" s="2"/>
      <c r="O138" s="2"/>
      <c r="P138" s="2"/>
      <c r="Q138" s="2"/>
      <c r="R138" s="2"/>
      <c r="AO138" s="2"/>
      <c r="AP138" s="2"/>
      <c r="AQ138" s="2"/>
      <c r="AR138" s="2"/>
      <c r="AS138" s="2"/>
      <c r="AT138" s="2"/>
    </row>
    <row r="139" ht="15.75" customHeight="1">
      <c r="I139" s="2"/>
      <c r="J139" s="2"/>
      <c r="K139" s="2"/>
      <c r="L139" s="2"/>
      <c r="M139" s="2"/>
      <c r="N139" s="2"/>
      <c r="O139" s="2"/>
      <c r="P139" s="2"/>
      <c r="Q139" s="2"/>
      <c r="R139" s="2"/>
      <c r="AO139" s="2"/>
      <c r="AP139" s="2"/>
      <c r="AQ139" s="2"/>
      <c r="AR139" s="2"/>
      <c r="AS139" s="2"/>
      <c r="AT139" s="2"/>
    </row>
    <row r="140" ht="15.75" customHeight="1">
      <c r="I140" s="2"/>
      <c r="J140" s="2"/>
      <c r="K140" s="2"/>
      <c r="L140" s="2"/>
      <c r="M140" s="2"/>
      <c r="N140" s="2"/>
      <c r="O140" s="2"/>
      <c r="P140" s="2"/>
      <c r="Q140" s="2"/>
      <c r="R140" s="2"/>
      <c r="AO140" s="2"/>
      <c r="AP140" s="2"/>
      <c r="AQ140" s="2"/>
      <c r="AR140" s="2"/>
      <c r="AS140" s="2"/>
      <c r="AT140" s="2"/>
    </row>
    <row r="141" ht="15.75" customHeight="1">
      <c r="I141" s="2"/>
      <c r="J141" s="2"/>
      <c r="K141" s="2"/>
      <c r="L141" s="2"/>
      <c r="M141" s="2"/>
      <c r="N141" s="2"/>
      <c r="O141" s="2"/>
      <c r="P141" s="2"/>
      <c r="Q141" s="2"/>
      <c r="R141" s="2"/>
      <c r="AO141" s="2"/>
      <c r="AP141" s="2"/>
      <c r="AQ141" s="2"/>
      <c r="AR141" s="2"/>
      <c r="AS141" s="2"/>
      <c r="AT141" s="2"/>
    </row>
    <row r="142" ht="15.75" customHeight="1">
      <c r="I142" s="2"/>
      <c r="J142" s="2"/>
      <c r="K142" s="2"/>
      <c r="L142" s="2"/>
      <c r="M142" s="2"/>
      <c r="N142" s="2"/>
      <c r="O142" s="2"/>
      <c r="P142" s="2"/>
      <c r="Q142" s="2"/>
      <c r="R142" s="2"/>
      <c r="AO142" s="2"/>
      <c r="AP142" s="2"/>
      <c r="AQ142" s="2"/>
      <c r="AR142" s="2"/>
      <c r="AS142" s="2"/>
      <c r="AT142" s="2"/>
    </row>
    <row r="143" ht="15.75" customHeight="1">
      <c r="I143" s="2"/>
      <c r="J143" s="2"/>
      <c r="K143" s="2"/>
      <c r="L143" s="2"/>
      <c r="M143" s="2"/>
      <c r="N143" s="2"/>
      <c r="O143" s="2"/>
      <c r="P143" s="2"/>
      <c r="Q143" s="2"/>
      <c r="R143" s="2"/>
      <c r="AO143" s="2"/>
      <c r="AP143" s="2"/>
      <c r="AQ143" s="2"/>
      <c r="AR143" s="2"/>
      <c r="AS143" s="2"/>
      <c r="AT143" s="2"/>
    </row>
    <row r="144" ht="15.75" customHeight="1">
      <c r="I144" s="2"/>
      <c r="J144" s="2"/>
      <c r="K144" s="2"/>
      <c r="L144" s="2"/>
      <c r="M144" s="2"/>
      <c r="N144" s="2"/>
      <c r="O144" s="2"/>
      <c r="P144" s="2"/>
      <c r="Q144" s="2"/>
      <c r="R144" s="2"/>
      <c r="AO144" s="2"/>
      <c r="AP144" s="2"/>
      <c r="AQ144" s="2"/>
      <c r="AR144" s="2"/>
      <c r="AS144" s="2"/>
      <c r="AT144" s="2"/>
    </row>
    <row r="145" ht="15.75" customHeight="1">
      <c r="I145" s="2"/>
      <c r="J145" s="2"/>
      <c r="K145" s="2"/>
      <c r="L145" s="2"/>
      <c r="M145" s="2"/>
      <c r="N145" s="2"/>
      <c r="O145" s="2"/>
      <c r="P145" s="2"/>
      <c r="Q145" s="2"/>
      <c r="R145" s="2"/>
      <c r="AO145" s="2"/>
      <c r="AP145" s="2"/>
      <c r="AQ145" s="2"/>
      <c r="AR145" s="2"/>
      <c r="AS145" s="2"/>
      <c r="AT145" s="2"/>
    </row>
    <row r="146" ht="15.75" customHeight="1">
      <c r="I146" s="2"/>
      <c r="J146" s="2"/>
      <c r="K146" s="2"/>
      <c r="L146" s="2"/>
      <c r="M146" s="2"/>
      <c r="N146" s="2"/>
      <c r="O146" s="2"/>
      <c r="P146" s="2"/>
      <c r="Q146" s="2"/>
      <c r="R146" s="2"/>
      <c r="AO146" s="2"/>
      <c r="AP146" s="2"/>
      <c r="AQ146" s="2"/>
      <c r="AR146" s="2"/>
      <c r="AS146" s="2"/>
      <c r="AT146" s="2"/>
    </row>
    <row r="147" ht="15.75" customHeight="1">
      <c r="I147" s="2"/>
      <c r="J147" s="2"/>
      <c r="K147" s="2"/>
      <c r="L147" s="2"/>
      <c r="M147" s="2"/>
      <c r="N147" s="2"/>
      <c r="O147" s="2"/>
      <c r="P147" s="2"/>
      <c r="Q147" s="2"/>
      <c r="R147" s="2"/>
      <c r="AO147" s="2"/>
      <c r="AP147" s="2"/>
      <c r="AQ147" s="2"/>
      <c r="AR147" s="2"/>
      <c r="AS147" s="2"/>
      <c r="AT147" s="2"/>
    </row>
    <row r="148" ht="15.75" customHeight="1">
      <c r="I148" s="2"/>
      <c r="J148" s="2"/>
      <c r="K148" s="2"/>
      <c r="L148" s="2"/>
      <c r="M148" s="2"/>
      <c r="N148" s="2"/>
      <c r="O148" s="2"/>
      <c r="P148" s="2"/>
      <c r="Q148" s="2"/>
      <c r="R148" s="2"/>
      <c r="AO148" s="2"/>
      <c r="AP148" s="2"/>
      <c r="AQ148" s="2"/>
      <c r="AR148" s="2"/>
      <c r="AS148" s="2"/>
      <c r="AT148" s="2"/>
    </row>
    <row r="149" ht="15.75" customHeight="1">
      <c r="I149" s="2"/>
      <c r="J149" s="2"/>
      <c r="K149" s="2"/>
      <c r="L149" s="2"/>
      <c r="M149" s="2"/>
      <c r="N149" s="2"/>
      <c r="O149" s="2"/>
      <c r="P149" s="2"/>
      <c r="Q149" s="2"/>
      <c r="R149" s="2"/>
      <c r="AO149" s="2"/>
      <c r="AP149" s="2"/>
      <c r="AQ149" s="2"/>
      <c r="AR149" s="2"/>
      <c r="AS149" s="2"/>
      <c r="AT149" s="2"/>
    </row>
    <row r="150" ht="15.75" customHeight="1">
      <c r="I150" s="2"/>
      <c r="J150" s="2"/>
      <c r="K150" s="2"/>
      <c r="L150" s="2"/>
      <c r="M150" s="2"/>
      <c r="N150" s="2"/>
      <c r="O150" s="2"/>
      <c r="P150" s="2"/>
      <c r="Q150" s="2"/>
      <c r="R150" s="2"/>
      <c r="AO150" s="2"/>
      <c r="AP150" s="2"/>
      <c r="AQ150" s="2"/>
      <c r="AR150" s="2"/>
      <c r="AS150" s="2"/>
      <c r="AT150" s="2"/>
    </row>
    <row r="151" ht="15.75" customHeight="1">
      <c r="I151" s="2"/>
      <c r="J151" s="2"/>
      <c r="K151" s="2"/>
      <c r="L151" s="2"/>
      <c r="M151" s="2"/>
      <c r="N151" s="2"/>
      <c r="O151" s="2"/>
      <c r="P151" s="2"/>
      <c r="Q151" s="2"/>
      <c r="R151" s="2"/>
      <c r="AO151" s="2"/>
      <c r="AP151" s="2"/>
      <c r="AQ151" s="2"/>
      <c r="AR151" s="2"/>
      <c r="AS151" s="2"/>
      <c r="AT151" s="2"/>
    </row>
    <row r="152" ht="15.75" customHeight="1">
      <c r="I152" s="2"/>
      <c r="J152" s="2"/>
      <c r="K152" s="2"/>
      <c r="L152" s="2"/>
      <c r="M152" s="2"/>
      <c r="N152" s="2"/>
      <c r="O152" s="2"/>
      <c r="P152" s="2"/>
      <c r="Q152" s="2"/>
      <c r="R152" s="2"/>
      <c r="AO152" s="2"/>
      <c r="AP152" s="2"/>
      <c r="AQ152" s="2"/>
      <c r="AR152" s="2"/>
      <c r="AS152" s="2"/>
      <c r="AT152" s="2"/>
    </row>
    <row r="153" ht="15.75" customHeight="1">
      <c r="I153" s="2"/>
      <c r="J153" s="2"/>
      <c r="K153" s="2"/>
      <c r="L153" s="2"/>
      <c r="M153" s="2"/>
      <c r="N153" s="2"/>
      <c r="O153" s="2"/>
      <c r="P153" s="2"/>
      <c r="Q153" s="2"/>
      <c r="R153" s="2"/>
      <c r="AO153" s="2"/>
      <c r="AP153" s="2"/>
      <c r="AQ153" s="2"/>
      <c r="AR153" s="2"/>
      <c r="AS153" s="2"/>
      <c r="AT153" s="2"/>
    </row>
    <row r="154" ht="15.75" customHeight="1">
      <c r="I154" s="2"/>
      <c r="J154" s="2"/>
      <c r="K154" s="2"/>
      <c r="L154" s="2"/>
      <c r="M154" s="2"/>
      <c r="N154" s="2"/>
      <c r="O154" s="2"/>
      <c r="P154" s="2"/>
      <c r="Q154" s="2"/>
      <c r="R154" s="2"/>
      <c r="AO154" s="2"/>
      <c r="AP154" s="2"/>
      <c r="AQ154" s="2"/>
      <c r="AR154" s="2"/>
      <c r="AS154" s="2"/>
      <c r="AT154" s="2"/>
    </row>
    <row r="155" ht="15.75" customHeight="1">
      <c r="I155" s="2"/>
      <c r="J155" s="2"/>
      <c r="K155" s="2"/>
      <c r="L155" s="2"/>
      <c r="M155" s="2"/>
      <c r="N155" s="2"/>
      <c r="O155" s="2"/>
      <c r="P155" s="2"/>
      <c r="Q155" s="2"/>
      <c r="R155" s="2"/>
      <c r="AO155" s="2"/>
      <c r="AP155" s="2"/>
      <c r="AQ155" s="2"/>
      <c r="AR155" s="2"/>
      <c r="AS155" s="2"/>
      <c r="AT155" s="2"/>
    </row>
    <row r="156" ht="15.75" customHeight="1">
      <c r="I156" s="2"/>
      <c r="J156" s="2"/>
      <c r="K156" s="2"/>
      <c r="L156" s="2"/>
      <c r="M156" s="2"/>
      <c r="N156" s="2"/>
      <c r="O156" s="2"/>
      <c r="P156" s="2"/>
      <c r="Q156" s="2"/>
      <c r="R156" s="2"/>
      <c r="AO156" s="2"/>
      <c r="AP156" s="2"/>
      <c r="AQ156" s="2"/>
      <c r="AR156" s="2"/>
      <c r="AS156" s="2"/>
      <c r="AT156" s="2"/>
    </row>
    <row r="157" ht="15.75" customHeight="1">
      <c r="I157" s="2"/>
      <c r="J157" s="2"/>
      <c r="K157" s="2"/>
      <c r="L157" s="2"/>
      <c r="M157" s="2"/>
      <c r="N157" s="2"/>
      <c r="O157" s="2"/>
      <c r="P157" s="2"/>
      <c r="Q157" s="2"/>
      <c r="R157" s="2"/>
      <c r="AO157" s="2"/>
      <c r="AP157" s="2"/>
      <c r="AQ157" s="2"/>
      <c r="AR157" s="2"/>
      <c r="AS157" s="2"/>
      <c r="AT157" s="2"/>
    </row>
    <row r="158" ht="15.75" customHeight="1">
      <c r="I158" s="2"/>
      <c r="J158" s="2"/>
      <c r="K158" s="2"/>
      <c r="L158" s="2"/>
      <c r="M158" s="2"/>
      <c r="N158" s="2"/>
      <c r="O158" s="2"/>
      <c r="P158" s="2"/>
      <c r="Q158" s="2"/>
      <c r="R158" s="2"/>
      <c r="AO158" s="2"/>
      <c r="AP158" s="2"/>
      <c r="AQ158" s="2"/>
      <c r="AR158" s="2"/>
      <c r="AS158" s="2"/>
      <c r="AT158" s="2"/>
    </row>
    <row r="159" ht="15.75" customHeight="1">
      <c r="I159" s="2"/>
      <c r="J159" s="2"/>
      <c r="K159" s="2"/>
      <c r="L159" s="2"/>
      <c r="M159" s="2"/>
      <c r="N159" s="2"/>
      <c r="O159" s="2"/>
      <c r="P159" s="2"/>
      <c r="Q159" s="2"/>
      <c r="R159" s="2"/>
      <c r="AO159" s="2"/>
      <c r="AP159" s="2"/>
      <c r="AQ159" s="2"/>
      <c r="AR159" s="2"/>
      <c r="AS159" s="2"/>
      <c r="AT159" s="2"/>
    </row>
    <row r="160" ht="15.75" customHeight="1">
      <c r="I160" s="2"/>
      <c r="J160" s="2"/>
      <c r="K160" s="2"/>
      <c r="L160" s="2"/>
      <c r="M160" s="2"/>
      <c r="N160" s="2"/>
      <c r="O160" s="2"/>
      <c r="P160" s="2"/>
      <c r="Q160" s="2"/>
      <c r="R160" s="2"/>
      <c r="AO160" s="2"/>
      <c r="AP160" s="2"/>
      <c r="AQ160" s="2"/>
      <c r="AR160" s="2"/>
      <c r="AS160" s="2"/>
      <c r="AT160" s="2"/>
    </row>
    <row r="161" ht="15.75" customHeight="1">
      <c r="I161" s="2"/>
      <c r="J161" s="2"/>
      <c r="K161" s="2"/>
      <c r="L161" s="2"/>
      <c r="M161" s="2"/>
      <c r="N161" s="2"/>
      <c r="O161" s="2"/>
      <c r="P161" s="2"/>
      <c r="Q161" s="2"/>
      <c r="R161" s="2"/>
      <c r="AO161" s="2"/>
      <c r="AP161" s="2"/>
      <c r="AQ161" s="2"/>
      <c r="AR161" s="2"/>
      <c r="AS161" s="2"/>
      <c r="AT161" s="2"/>
    </row>
    <row r="162" ht="15.75" customHeight="1">
      <c r="I162" s="2"/>
      <c r="J162" s="2"/>
      <c r="K162" s="2"/>
      <c r="L162" s="2"/>
      <c r="M162" s="2"/>
      <c r="N162" s="2"/>
      <c r="O162" s="2"/>
      <c r="P162" s="2"/>
      <c r="Q162" s="2"/>
      <c r="R162" s="2"/>
      <c r="AO162" s="2"/>
      <c r="AP162" s="2"/>
      <c r="AQ162" s="2"/>
      <c r="AR162" s="2"/>
      <c r="AS162" s="2"/>
      <c r="AT162" s="2"/>
    </row>
    <row r="163" ht="15.75" customHeight="1">
      <c r="I163" s="2"/>
      <c r="J163" s="2"/>
      <c r="K163" s="2"/>
      <c r="L163" s="2"/>
      <c r="M163" s="2"/>
      <c r="N163" s="2"/>
      <c r="O163" s="2"/>
      <c r="P163" s="2"/>
      <c r="Q163" s="2"/>
      <c r="R163" s="2"/>
      <c r="AO163" s="2"/>
      <c r="AP163" s="2"/>
      <c r="AQ163" s="2"/>
      <c r="AR163" s="2"/>
      <c r="AS163" s="2"/>
      <c r="AT163" s="2"/>
    </row>
    <row r="164" ht="15.75" customHeight="1">
      <c r="I164" s="2"/>
      <c r="J164" s="2"/>
      <c r="K164" s="2"/>
      <c r="L164" s="2"/>
      <c r="M164" s="2"/>
      <c r="N164" s="2"/>
      <c r="O164" s="2"/>
      <c r="P164" s="2"/>
      <c r="Q164" s="2"/>
      <c r="R164" s="2"/>
      <c r="AO164" s="2"/>
      <c r="AP164" s="2"/>
      <c r="AQ164" s="2"/>
      <c r="AR164" s="2"/>
      <c r="AS164" s="2"/>
      <c r="AT164" s="2"/>
    </row>
    <row r="165" ht="15.75" customHeight="1">
      <c r="I165" s="2"/>
      <c r="J165" s="2"/>
      <c r="K165" s="2"/>
      <c r="L165" s="2"/>
      <c r="M165" s="2"/>
      <c r="N165" s="2"/>
      <c r="O165" s="2"/>
      <c r="P165" s="2"/>
      <c r="Q165" s="2"/>
      <c r="R165" s="2"/>
      <c r="AO165" s="2"/>
      <c r="AP165" s="2"/>
      <c r="AQ165" s="2"/>
      <c r="AR165" s="2"/>
      <c r="AS165" s="2"/>
      <c r="AT165" s="2"/>
    </row>
    <row r="166" ht="15.75" customHeight="1">
      <c r="I166" s="2"/>
      <c r="J166" s="2"/>
      <c r="K166" s="2"/>
      <c r="L166" s="2"/>
      <c r="M166" s="2"/>
      <c r="N166" s="2"/>
      <c r="O166" s="2"/>
      <c r="P166" s="2"/>
      <c r="Q166" s="2"/>
      <c r="R166" s="2"/>
      <c r="AO166" s="2"/>
      <c r="AP166" s="2"/>
      <c r="AQ166" s="2"/>
      <c r="AR166" s="2"/>
      <c r="AS166" s="2"/>
      <c r="AT166" s="2"/>
    </row>
    <row r="167" ht="15.75" customHeight="1">
      <c r="I167" s="2"/>
      <c r="J167" s="2"/>
      <c r="K167" s="2"/>
      <c r="L167" s="2"/>
      <c r="M167" s="2"/>
      <c r="N167" s="2"/>
      <c r="O167" s="2"/>
      <c r="P167" s="2"/>
      <c r="Q167" s="2"/>
      <c r="R167" s="2"/>
      <c r="AO167" s="2"/>
      <c r="AP167" s="2"/>
      <c r="AQ167" s="2"/>
      <c r="AR167" s="2"/>
      <c r="AS167" s="2"/>
      <c r="AT167" s="2"/>
    </row>
    <row r="168" ht="15.75" customHeight="1">
      <c r="I168" s="2"/>
      <c r="J168" s="2"/>
      <c r="K168" s="2"/>
      <c r="L168" s="2"/>
      <c r="M168" s="2"/>
      <c r="N168" s="2"/>
      <c r="O168" s="2"/>
      <c r="P168" s="2"/>
      <c r="Q168" s="2"/>
      <c r="R168" s="2"/>
      <c r="AO168" s="2"/>
      <c r="AP168" s="2"/>
      <c r="AQ168" s="2"/>
      <c r="AR168" s="2"/>
      <c r="AS168" s="2"/>
      <c r="AT168" s="2"/>
    </row>
    <row r="169" ht="15.75" customHeight="1">
      <c r="I169" s="2"/>
      <c r="J169" s="2"/>
      <c r="K169" s="2"/>
      <c r="L169" s="2"/>
      <c r="M169" s="2"/>
      <c r="N169" s="2"/>
      <c r="O169" s="2"/>
      <c r="P169" s="2"/>
      <c r="Q169" s="2"/>
      <c r="R169" s="2"/>
      <c r="AO169" s="2"/>
      <c r="AP169" s="2"/>
      <c r="AQ169" s="2"/>
      <c r="AR169" s="2"/>
      <c r="AS169" s="2"/>
      <c r="AT169" s="2"/>
    </row>
    <row r="170" ht="15.75" customHeight="1">
      <c r="I170" s="2"/>
      <c r="J170" s="2"/>
      <c r="K170" s="2"/>
      <c r="L170" s="2"/>
      <c r="M170" s="2"/>
      <c r="N170" s="2"/>
      <c r="O170" s="2"/>
      <c r="P170" s="2"/>
      <c r="Q170" s="2"/>
      <c r="R170" s="2"/>
      <c r="AO170" s="2"/>
      <c r="AP170" s="2"/>
      <c r="AQ170" s="2"/>
      <c r="AR170" s="2"/>
      <c r="AS170" s="2"/>
      <c r="AT170" s="2"/>
    </row>
    <row r="171" ht="15.75" customHeight="1">
      <c r="I171" s="2"/>
      <c r="J171" s="2"/>
      <c r="K171" s="2"/>
      <c r="L171" s="2"/>
      <c r="M171" s="2"/>
      <c r="N171" s="2"/>
      <c r="O171" s="2"/>
      <c r="P171" s="2"/>
      <c r="Q171" s="2"/>
      <c r="R171" s="2"/>
      <c r="AO171" s="2"/>
      <c r="AP171" s="2"/>
      <c r="AQ171" s="2"/>
      <c r="AR171" s="2"/>
      <c r="AS171" s="2"/>
      <c r="AT171" s="2"/>
    </row>
    <row r="172" ht="15.75" customHeight="1">
      <c r="I172" s="2"/>
      <c r="J172" s="2"/>
      <c r="K172" s="2"/>
      <c r="L172" s="2"/>
      <c r="M172" s="2"/>
      <c r="N172" s="2"/>
      <c r="O172" s="2"/>
      <c r="P172" s="2"/>
      <c r="Q172" s="2"/>
      <c r="R172" s="2"/>
      <c r="AO172" s="2"/>
      <c r="AP172" s="2"/>
      <c r="AQ172" s="2"/>
      <c r="AR172" s="2"/>
      <c r="AS172" s="2"/>
      <c r="AT172" s="2"/>
    </row>
    <row r="173" ht="15.75" customHeight="1">
      <c r="I173" s="2"/>
      <c r="J173" s="2"/>
      <c r="K173" s="2"/>
      <c r="L173" s="2"/>
      <c r="M173" s="2"/>
      <c r="N173" s="2"/>
      <c r="O173" s="2"/>
      <c r="P173" s="2"/>
      <c r="Q173" s="2"/>
      <c r="R173" s="2"/>
      <c r="AO173" s="2"/>
      <c r="AP173" s="2"/>
      <c r="AQ173" s="2"/>
      <c r="AR173" s="2"/>
      <c r="AS173" s="2"/>
      <c r="AT173" s="2"/>
    </row>
    <row r="174" ht="15.75" customHeight="1">
      <c r="I174" s="2"/>
      <c r="J174" s="2"/>
      <c r="K174" s="2"/>
      <c r="L174" s="2"/>
      <c r="M174" s="2"/>
      <c r="N174" s="2"/>
      <c r="O174" s="2"/>
      <c r="P174" s="2"/>
      <c r="Q174" s="2"/>
      <c r="R174" s="2"/>
      <c r="AO174" s="2"/>
      <c r="AP174" s="2"/>
      <c r="AQ174" s="2"/>
      <c r="AR174" s="2"/>
      <c r="AS174" s="2"/>
      <c r="AT174" s="2"/>
    </row>
    <row r="175" ht="15.75" customHeight="1">
      <c r="I175" s="2"/>
      <c r="J175" s="2"/>
      <c r="K175" s="2"/>
      <c r="L175" s="2"/>
      <c r="M175" s="2"/>
      <c r="N175" s="2"/>
      <c r="O175" s="2"/>
      <c r="P175" s="2"/>
      <c r="Q175" s="2"/>
      <c r="R175" s="2"/>
      <c r="AO175" s="2"/>
      <c r="AP175" s="2"/>
      <c r="AQ175" s="2"/>
      <c r="AR175" s="2"/>
      <c r="AS175" s="2"/>
      <c r="AT175" s="2"/>
    </row>
    <row r="176" ht="15.75" customHeight="1">
      <c r="I176" s="2"/>
      <c r="J176" s="2"/>
      <c r="K176" s="2"/>
      <c r="L176" s="2"/>
      <c r="M176" s="2"/>
      <c r="N176" s="2"/>
      <c r="O176" s="2"/>
      <c r="P176" s="2"/>
      <c r="Q176" s="2"/>
      <c r="R176" s="2"/>
      <c r="AO176" s="2"/>
      <c r="AP176" s="2"/>
      <c r="AQ176" s="2"/>
      <c r="AR176" s="2"/>
      <c r="AS176" s="2"/>
      <c r="AT176" s="2"/>
    </row>
    <row r="177" ht="15.75" customHeight="1">
      <c r="I177" s="2"/>
      <c r="J177" s="2"/>
      <c r="K177" s="2"/>
      <c r="L177" s="2"/>
      <c r="M177" s="2"/>
      <c r="N177" s="2"/>
      <c r="O177" s="2"/>
      <c r="P177" s="2"/>
      <c r="Q177" s="2"/>
      <c r="R177" s="2"/>
      <c r="AO177" s="2"/>
      <c r="AP177" s="2"/>
      <c r="AQ177" s="2"/>
      <c r="AR177" s="2"/>
      <c r="AS177" s="2"/>
      <c r="AT177" s="2"/>
    </row>
    <row r="178" ht="15.75" customHeight="1">
      <c r="I178" s="2"/>
      <c r="J178" s="2"/>
      <c r="K178" s="2"/>
      <c r="L178" s="2"/>
      <c r="M178" s="2"/>
      <c r="N178" s="2"/>
      <c r="O178" s="2"/>
      <c r="P178" s="2"/>
      <c r="Q178" s="2"/>
      <c r="R178" s="2"/>
      <c r="AO178" s="2"/>
      <c r="AP178" s="2"/>
      <c r="AQ178" s="2"/>
      <c r="AR178" s="2"/>
      <c r="AS178" s="2"/>
      <c r="AT178" s="2"/>
    </row>
    <row r="179" ht="15.75" customHeight="1">
      <c r="I179" s="2"/>
      <c r="J179" s="2"/>
      <c r="K179" s="2"/>
      <c r="L179" s="2"/>
      <c r="M179" s="2"/>
      <c r="N179" s="2"/>
      <c r="O179" s="2"/>
      <c r="P179" s="2"/>
      <c r="Q179" s="2"/>
      <c r="R179" s="2"/>
      <c r="AO179" s="2"/>
      <c r="AP179" s="2"/>
      <c r="AQ179" s="2"/>
      <c r="AR179" s="2"/>
      <c r="AS179" s="2"/>
      <c r="AT179" s="2"/>
    </row>
    <row r="180" ht="15.75" customHeight="1">
      <c r="I180" s="2"/>
      <c r="J180" s="2"/>
      <c r="K180" s="2"/>
      <c r="L180" s="2"/>
      <c r="M180" s="2"/>
      <c r="N180" s="2"/>
      <c r="O180" s="2"/>
      <c r="P180" s="2"/>
      <c r="Q180" s="2"/>
      <c r="R180" s="2"/>
      <c r="AO180" s="2"/>
      <c r="AP180" s="2"/>
      <c r="AQ180" s="2"/>
      <c r="AR180" s="2"/>
      <c r="AS180" s="2"/>
      <c r="AT180" s="2"/>
    </row>
    <row r="181" ht="15.75" customHeight="1">
      <c r="I181" s="2"/>
      <c r="J181" s="2"/>
      <c r="K181" s="2"/>
      <c r="L181" s="2"/>
      <c r="M181" s="2"/>
      <c r="N181" s="2"/>
      <c r="O181" s="2"/>
      <c r="P181" s="2"/>
      <c r="Q181" s="2"/>
      <c r="R181" s="2"/>
      <c r="AO181" s="2"/>
      <c r="AP181" s="2"/>
      <c r="AQ181" s="2"/>
      <c r="AR181" s="2"/>
      <c r="AS181" s="2"/>
      <c r="AT181" s="2"/>
    </row>
    <row r="182" ht="15.75" customHeight="1">
      <c r="I182" s="2"/>
      <c r="J182" s="2"/>
      <c r="K182" s="2"/>
      <c r="L182" s="2"/>
      <c r="M182" s="2"/>
      <c r="N182" s="2"/>
      <c r="O182" s="2"/>
      <c r="P182" s="2"/>
      <c r="Q182" s="2"/>
      <c r="R182" s="2"/>
      <c r="AO182" s="2"/>
      <c r="AP182" s="2"/>
      <c r="AQ182" s="2"/>
      <c r="AR182" s="2"/>
      <c r="AS182" s="2"/>
      <c r="AT182" s="2"/>
    </row>
    <row r="183" ht="15.75" customHeight="1">
      <c r="I183" s="2"/>
      <c r="J183" s="2"/>
      <c r="K183" s="2"/>
      <c r="L183" s="2"/>
      <c r="M183" s="2"/>
      <c r="N183" s="2"/>
      <c r="O183" s="2"/>
      <c r="P183" s="2"/>
      <c r="Q183" s="2"/>
      <c r="R183" s="2"/>
      <c r="AO183" s="2"/>
      <c r="AP183" s="2"/>
      <c r="AQ183" s="2"/>
      <c r="AR183" s="2"/>
      <c r="AS183" s="2"/>
      <c r="AT183" s="2"/>
    </row>
    <row r="184" ht="15.75" customHeight="1">
      <c r="I184" s="2"/>
      <c r="J184" s="2"/>
      <c r="K184" s="2"/>
      <c r="L184" s="2"/>
      <c r="M184" s="2"/>
      <c r="N184" s="2"/>
      <c r="O184" s="2"/>
      <c r="P184" s="2"/>
      <c r="Q184" s="2"/>
      <c r="R184" s="2"/>
      <c r="AO184" s="2"/>
      <c r="AP184" s="2"/>
      <c r="AQ184" s="2"/>
      <c r="AR184" s="2"/>
      <c r="AS184" s="2"/>
      <c r="AT184" s="2"/>
    </row>
    <row r="185" ht="15.75" customHeight="1">
      <c r="I185" s="2"/>
      <c r="J185" s="2"/>
      <c r="K185" s="2"/>
      <c r="L185" s="2"/>
      <c r="M185" s="2"/>
      <c r="N185" s="2"/>
      <c r="O185" s="2"/>
      <c r="P185" s="2"/>
      <c r="Q185" s="2"/>
      <c r="R185" s="2"/>
      <c r="AO185" s="2"/>
      <c r="AP185" s="2"/>
      <c r="AQ185" s="2"/>
      <c r="AR185" s="2"/>
      <c r="AS185" s="2"/>
      <c r="AT185" s="2"/>
    </row>
    <row r="186" ht="15.75" customHeight="1">
      <c r="I186" s="2"/>
      <c r="J186" s="2"/>
      <c r="K186" s="2"/>
      <c r="L186" s="2"/>
      <c r="M186" s="2"/>
      <c r="N186" s="2"/>
      <c r="O186" s="2"/>
      <c r="P186" s="2"/>
      <c r="Q186" s="2"/>
      <c r="R186" s="2"/>
      <c r="AO186" s="2"/>
      <c r="AP186" s="2"/>
      <c r="AQ186" s="2"/>
      <c r="AR186" s="2"/>
      <c r="AS186" s="2"/>
      <c r="AT186" s="2"/>
    </row>
    <row r="187" ht="15.75" customHeight="1">
      <c r="I187" s="2"/>
      <c r="J187" s="2"/>
      <c r="K187" s="2"/>
      <c r="L187" s="2"/>
      <c r="M187" s="2"/>
      <c r="N187" s="2"/>
      <c r="O187" s="2"/>
      <c r="P187" s="2"/>
      <c r="Q187" s="2"/>
      <c r="R187" s="2"/>
      <c r="AO187" s="2"/>
      <c r="AP187" s="2"/>
      <c r="AQ187" s="2"/>
      <c r="AR187" s="2"/>
      <c r="AS187" s="2"/>
      <c r="AT187" s="2"/>
    </row>
    <row r="188" ht="15.75" customHeight="1">
      <c r="I188" s="2"/>
      <c r="J188" s="2"/>
      <c r="K188" s="2"/>
      <c r="L188" s="2"/>
      <c r="M188" s="2"/>
      <c r="N188" s="2"/>
      <c r="O188" s="2"/>
      <c r="P188" s="2"/>
      <c r="Q188" s="2"/>
      <c r="R188" s="2"/>
      <c r="AO188" s="2"/>
      <c r="AP188" s="2"/>
      <c r="AQ188" s="2"/>
      <c r="AR188" s="2"/>
      <c r="AS188" s="2"/>
      <c r="AT188" s="2"/>
    </row>
    <row r="189" ht="15.75" customHeight="1">
      <c r="I189" s="2"/>
      <c r="J189" s="2"/>
      <c r="K189" s="2"/>
      <c r="L189" s="2"/>
      <c r="M189" s="2"/>
      <c r="N189" s="2"/>
      <c r="O189" s="2"/>
      <c r="P189" s="2"/>
      <c r="Q189" s="2"/>
      <c r="R189" s="2"/>
      <c r="AO189" s="2"/>
      <c r="AP189" s="2"/>
      <c r="AQ189" s="2"/>
      <c r="AR189" s="2"/>
      <c r="AS189" s="2"/>
      <c r="AT189" s="2"/>
    </row>
    <row r="190" ht="15.75" customHeight="1">
      <c r="I190" s="2"/>
      <c r="J190" s="2"/>
      <c r="K190" s="2"/>
      <c r="L190" s="2"/>
      <c r="M190" s="2"/>
      <c r="N190" s="2"/>
      <c r="O190" s="2"/>
      <c r="P190" s="2"/>
      <c r="Q190" s="2"/>
      <c r="R190" s="2"/>
      <c r="AO190" s="2"/>
      <c r="AP190" s="2"/>
      <c r="AQ190" s="2"/>
      <c r="AR190" s="2"/>
      <c r="AS190" s="2"/>
      <c r="AT190" s="2"/>
    </row>
    <row r="191" ht="15.75" customHeight="1">
      <c r="I191" s="2"/>
      <c r="J191" s="2"/>
      <c r="K191" s="2"/>
      <c r="L191" s="2"/>
      <c r="M191" s="2"/>
      <c r="N191" s="2"/>
      <c r="O191" s="2"/>
      <c r="P191" s="2"/>
      <c r="Q191" s="2"/>
      <c r="R191" s="2"/>
      <c r="AO191" s="2"/>
      <c r="AP191" s="2"/>
      <c r="AQ191" s="2"/>
      <c r="AR191" s="2"/>
      <c r="AS191" s="2"/>
      <c r="AT191" s="2"/>
    </row>
    <row r="192" ht="15.75" customHeight="1">
      <c r="I192" s="2"/>
      <c r="J192" s="2"/>
      <c r="K192" s="2"/>
      <c r="L192" s="2"/>
      <c r="M192" s="2"/>
      <c r="N192" s="2"/>
      <c r="O192" s="2"/>
      <c r="P192" s="2"/>
      <c r="Q192" s="2"/>
      <c r="R192" s="2"/>
      <c r="AO192" s="2"/>
      <c r="AP192" s="2"/>
      <c r="AQ192" s="2"/>
      <c r="AR192" s="2"/>
      <c r="AS192" s="2"/>
      <c r="AT192" s="2"/>
    </row>
    <row r="193" ht="15.75" customHeight="1">
      <c r="I193" s="2"/>
      <c r="J193" s="2"/>
      <c r="K193" s="2"/>
      <c r="L193" s="2"/>
      <c r="M193" s="2"/>
      <c r="N193" s="2"/>
      <c r="O193" s="2"/>
      <c r="P193" s="2"/>
      <c r="Q193" s="2"/>
      <c r="R193" s="2"/>
      <c r="AO193" s="2"/>
      <c r="AP193" s="2"/>
      <c r="AQ193" s="2"/>
      <c r="AR193" s="2"/>
      <c r="AS193" s="2"/>
      <c r="AT193" s="2"/>
    </row>
    <row r="194" ht="15.75" customHeight="1">
      <c r="I194" s="2"/>
      <c r="J194" s="2"/>
      <c r="K194" s="2"/>
      <c r="L194" s="2"/>
      <c r="M194" s="2"/>
      <c r="N194" s="2"/>
      <c r="O194" s="2"/>
      <c r="P194" s="2"/>
      <c r="Q194" s="2"/>
      <c r="R194" s="2"/>
      <c r="AO194" s="2"/>
      <c r="AP194" s="2"/>
      <c r="AQ194" s="2"/>
      <c r="AR194" s="2"/>
      <c r="AS194" s="2"/>
      <c r="AT194" s="2"/>
    </row>
    <row r="195" ht="15.75" customHeight="1">
      <c r="I195" s="2"/>
      <c r="J195" s="2"/>
      <c r="K195" s="2"/>
      <c r="L195" s="2"/>
      <c r="M195" s="2"/>
      <c r="N195" s="2"/>
      <c r="O195" s="2"/>
      <c r="P195" s="2"/>
      <c r="Q195" s="2"/>
      <c r="R195" s="2"/>
      <c r="AO195" s="2"/>
      <c r="AP195" s="2"/>
      <c r="AQ195" s="2"/>
      <c r="AR195" s="2"/>
      <c r="AS195" s="2"/>
      <c r="AT195" s="2"/>
    </row>
    <row r="196" ht="15.75" customHeight="1">
      <c r="I196" s="2"/>
      <c r="J196" s="2"/>
      <c r="K196" s="2"/>
      <c r="L196" s="2"/>
      <c r="M196" s="2"/>
      <c r="N196" s="2"/>
      <c r="O196" s="2"/>
      <c r="P196" s="2"/>
      <c r="Q196" s="2"/>
      <c r="R196" s="2"/>
      <c r="AO196" s="2"/>
      <c r="AP196" s="2"/>
      <c r="AQ196" s="2"/>
      <c r="AR196" s="2"/>
      <c r="AS196" s="2"/>
      <c r="AT196" s="2"/>
    </row>
    <row r="197" ht="15.75" customHeight="1">
      <c r="I197" s="2"/>
      <c r="J197" s="2"/>
      <c r="K197" s="2"/>
      <c r="L197" s="2"/>
      <c r="M197" s="2"/>
      <c r="N197" s="2"/>
      <c r="O197" s="2"/>
      <c r="P197" s="2"/>
      <c r="Q197" s="2"/>
      <c r="R197" s="2"/>
      <c r="AO197" s="2"/>
      <c r="AP197" s="2"/>
      <c r="AQ197" s="2"/>
      <c r="AR197" s="2"/>
      <c r="AS197" s="2"/>
      <c r="AT197" s="2"/>
    </row>
    <row r="198" ht="15.75" customHeight="1">
      <c r="I198" s="2"/>
      <c r="J198" s="2"/>
      <c r="K198" s="2"/>
      <c r="L198" s="2"/>
      <c r="M198" s="2"/>
      <c r="N198" s="2"/>
      <c r="O198" s="2"/>
      <c r="P198" s="2"/>
      <c r="Q198" s="2"/>
      <c r="R198" s="2"/>
      <c r="AO198" s="2"/>
      <c r="AP198" s="2"/>
      <c r="AQ198" s="2"/>
      <c r="AR198" s="2"/>
      <c r="AS198" s="2"/>
      <c r="AT198" s="2"/>
    </row>
    <row r="199" ht="15.75" customHeight="1">
      <c r="I199" s="2"/>
      <c r="J199" s="2"/>
      <c r="K199" s="2"/>
      <c r="L199" s="2"/>
      <c r="M199" s="2"/>
      <c r="N199" s="2"/>
      <c r="O199" s="2"/>
      <c r="P199" s="2"/>
      <c r="Q199" s="2"/>
      <c r="R199" s="2"/>
      <c r="AO199" s="2"/>
      <c r="AP199" s="2"/>
      <c r="AQ199" s="2"/>
      <c r="AR199" s="2"/>
      <c r="AS199" s="2"/>
      <c r="AT199" s="2"/>
    </row>
    <row r="200" ht="15.75" customHeight="1">
      <c r="I200" s="2"/>
      <c r="J200" s="2"/>
      <c r="K200" s="2"/>
      <c r="L200" s="2"/>
      <c r="M200" s="2"/>
      <c r="N200" s="2"/>
      <c r="O200" s="2"/>
      <c r="P200" s="2"/>
      <c r="Q200" s="2"/>
      <c r="R200" s="2"/>
      <c r="AO200" s="2"/>
      <c r="AP200" s="2"/>
      <c r="AQ200" s="2"/>
      <c r="AR200" s="2"/>
      <c r="AS200" s="2"/>
      <c r="AT200" s="2"/>
    </row>
    <row r="201" ht="15.75" customHeight="1">
      <c r="I201" s="2"/>
      <c r="J201" s="2"/>
      <c r="K201" s="2"/>
      <c r="L201" s="2"/>
      <c r="M201" s="2"/>
      <c r="N201" s="2"/>
      <c r="O201" s="2"/>
      <c r="P201" s="2"/>
      <c r="Q201" s="2"/>
      <c r="R201" s="2"/>
      <c r="AO201" s="2"/>
      <c r="AP201" s="2"/>
      <c r="AQ201" s="2"/>
      <c r="AR201" s="2"/>
      <c r="AS201" s="2"/>
      <c r="AT201" s="2"/>
    </row>
    <row r="202" ht="15.75" customHeight="1">
      <c r="I202" s="2"/>
      <c r="J202" s="2"/>
      <c r="K202" s="2"/>
      <c r="L202" s="2"/>
      <c r="M202" s="2"/>
      <c r="N202" s="2"/>
      <c r="O202" s="2"/>
      <c r="P202" s="2"/>
      <c r="Q202" s="2"/>
      <c r="R202" s="2"/>
      <c r="AO202" s="2"/>
      <c r="AP202" s="2"/>
      <c r="AQ202" s="2"/>
      <c r="AR202" s="2"/>
      <c r="AS202" s="2"/>
      <c r="AT202" s="2"/>
    </row>
    <row r="203" ht="15.75" customHeight="1">
      <c r="I203" s="2"/>
      <c r="J203" s="2"/>
      <c r="K203" s="2"/>
      <c r="L203" s="2"/>
      <c r="M203" s="2"/>
      <c r="N203" s="2"/>
      <c r="O203" s="2"/>
      <c r="P203" s="2"/>
      <c r="Q203" s="2"/>
      <c r="R203" s="2"/>
      <c r="AO203" s="2"/>
      <c r="AP203" s="2"/>
      <c r="AQ203" s="2"/>
      <c r="AR203" s="2"/>
      <c r="AS203" s="2"/>
      <c r="AT203" s="2"/>
    </row>
    <row r="204" ht="15.75" customHeight="1">
      <c r="I204" s="2"/>
      <c r="J204" s="2"/>
      <c r="K204" s="2"/>
      <c r="L204" s="2"/>
      <c r="M204" s="2"/>
      <c r="N204" s="2"/>
      <c r="O204" s="2"/>
      <c r="P204" s="2"/>
      <c r="Q204" s="2"/>
      <c r="R204" s="2"/>
      <c r="AO204" s="2"/>
      <c r="AP204" s="2"/>
      <c r="AQ204" s="2"/>
      <c r="AR204" s="2"/>
      <c r="AS204" s="2"/>
      <c r="AT204" s="2"/>
    </row>
    <row r="205" ht="15.75" customHeight="1">
      <c r="I205" s="2"/>
      <c r="J205" s="2"/>
      <c r="K205" s="2"/>
      <c r="L205" s="2"/>
      <c r="M205" s="2"/>
      <c r="N205" s="2"/>
      <c r="O205" s="2"/>
      <c r="P205" s="2"/>
      <c r="Q205" s="2"/>
      <c r="R205" s="2"/>
      <c r="AO205" s="2"/>
      <c r="AP205" s="2"/>
      <c r="AQ205" s="2"/>
      <c r="AR205" s="2"/>
      <c r="AS205" s="2"/>
      <c r="AT205" s="2"/>
    </row>
    <row r="206" ht="15.75" customHeight="1">
      <c r="I206" s="2"/>
      <c r="J206" s="2"/>
      <c r="K206" s="2"/>
      <c r="L206" s="2"/>
      <c r="M206" s="2"/>
      <c r="N206" s="2"/>
      <c r="O206" s="2"/>
      <c r="P206" s="2"/>
      <c r="Q206" s="2"/>
      <c r="R206" s="2"/>
      <c r="AO206" s="2"/>
      <c r="AP206" s="2"/>
      <c r="AQ206" s="2"/>
      <c r="AR206" s="2"/>
      <c r="AS206" s="2"/>
      <c r="AT206" s="2"/>
    </row>
    <row r="207" ht="15.75" customHeight="1">
      <c r="I207" s="2"/>
      <c r="J207" s="2"/>
      <c r="K207" s="2"/>
      <c r="L207" s="2"/>
      <c r="M207" s="2"/>
      <c r="N207" s="2"/>
      <c r="O207" s="2"/>
      <c r="P207" s="2"/>
      <c r="Q207" s="2"/>
      <c r="R207" s="2"/>
      <c r="AO207" s="2"/>
      <c r="AP207" s="2"/>
      <c r="AQ207" s="2"/>
      <c r="AR207" s="2"/>
      <c r="AS207" s="2"/>
      <c r="AT207" s="2"/>
    </row>
    <row r="208" ht="15.75" customHeight="1">
      <c r="I208" s="2"/>
      <c r="J208" s="2"/>
      <c r="K208" s="2"/>
      <c r="L208" s="2"/>
      <c r="M208" s="2"/>
      <c r="N208" s="2"/>
      <c r="O208" s="2"/>
      <c r="P208" s="2"/>
      <c r="Q208" s="2"/>
      <c r="R208" s="2"/>
      <c r="AO208" s="2"/>
      <c r="AP208" s="2"/>
      <c r="AQ208" s="2"/>
      <c r="AR208" s="2"/>
      <c r="AS208" s="2"/>
      <c r="AT208" s="2"/>
    </row>
    <row r="209" ht="15.75" customHeight="1">
      <c r="I209" s="2"/>
      <c r="J209" s="2"/>
      <c r="K209" s="2"/>
      <c r="L209" s="2"/>
      <c r="M209" s="2"/>
      <c r="N209" s="2"/>
      <c r="O209" s="2"/>
      <c r="P209" s="2"/>
      <c r="Q209" s="2"/>
      <c r="R209" s="2"/>
      <c r="AO209" s="2"/>
      <c r="AP209" s="2"/>
      <c r="AQ209" s="2"/>
      <c r="AR209" s="2"/>
      <c r="AS209" s="2"/>
      <c r="AT209" s="2"/>
    </row>
    <row r="210" ht="15.75" customHeight="1">
      <c r="I210" s="2"/>
      <c r="J210" s="2"/>
      <c r="K210" s="2"/>
      <c r="L210" s="2"/>
      <c r="M210" s="2"/>
      <c r="N210" s="2"/>
      <c r="O210" s="2"/>
      <c r="P210" s="2"/>
      <c r="Q210" s="2"/>
      <c r="R210" s="2"/>
      <c r="AO210" s="2"/>
      <c r="AP210" s="2"/>
      <c r="AQ210" s="2"/>
      <c r="AR210" s="2"/>
      <c r="AS210" s="2"/>
      <c r="AT210" s="2"/>
    </row>
    <row r="211" ht="15.75" customHeight="1">
      <c r="I211" s="2"/>
      <c r="J211" s="2"/>
      <c r="K211" s="2"/>
      <c r="L211" s="2"/>
      <c r="M211" s="2"/>
      <c r="N211" s="2"/>
      <c r="O211" s="2"/>
      <c r="P211" s="2"/>
      <c r="Q211" s="2"/>
      <c r="R211" s="2"/>
      <c r="AO211" s="2"/>
      <c r="AP211" s="2"/>
      <c r="AQ211" s="2"/>
      <c r="AR211" s="2"/>
      <c r="AS211" s="2"/>
      <c r="AT211" s="2"/>
    </row>
    <row r="212" ht="15.75" customHeight="1">
      <c r="I212" s="2"/>
      <c r="J212" s="2"/>
      <c r="K212" s="2"/>
      <c r="L212" s="2"/>
      <c r="M212" s="2"/>
      <c r="N212" s="2"/>
      <c r="O212" s="2"/>
      <c r="P212" s="2"/>
      <c r="Q212" s="2"/>
      <c r="R212" s="2"/>
      <c r="AO212" s="2"/>
      <c r="AP212" s="2"/>
      <c r="AQ212" s="2"/>
      <c r="AR212" s="2"/>
      <c r="AS212" s="2"/>
      <c r="AT212" s="2"/>
    </row>
    <row r="213" ht="15.75" customHeight="1">
      <c r="I213" s="2"/>
      <c r="J213" s="2"/>
      <c r="K213" s="2"/>
      <c r="L213" s="2"/>
      <c r="M213" s="2"/>
      <c r="N213" s="2"/>
      <c r="O213" s="2"/>
      <c r="P213" s="2"/>
      <c r="Q213" s="2"/>
      <c r="R213" s="2"/>
      <c r="AO213" s="2"/>
      <c r="AP213" s="2"/>
      <c r="AQ213" s="2"/>
      <c r="AR213" s="2"/>
      <c r="AS213" s="2"/>
      <c r="AT213" s="2"/>
    </row>
    <row r="214" ht="15.75" customHeight="1">
      <c r="I214" s="2"/>
      <c r="J214" s="2"/>
      <c r="K214" s="2"/>
      <c r="L214" s="2"/>
      <c r="M214" s="2"/>
      <c r="N214" s="2"/>
      <c r="O214" s="2"/>
      <c r="P214" s="2"/>
      <c r="Q214" s="2"/>
      <c r="R214" s="2"/>
      <c r="AO214" s="2"/>
      <c r="AP214" s="2"/>
      <c r="AQ214" s="2"/>
      <c r="AR214" s="2"/>
      <c r="AS214" s="2"/>
      <c r="AT214" s="2"/>
    </row>
    <row r="215" ht="15.75" customHeight="1">
      <c r="I215" s="2"/>
      <c r="J215" s="2"/>
      <c r="K215" s="2"/>
      <c r="L215" s="2"/>
      <c r="M215" s="2"/>
      <c r="N215" s="2"/>
      <c r="O215" s="2"/>
      <c r="P215" s="2"/>
      <c r="Q215" s="2"/>
      <c r="R215" s="2"/>
      <c r="AO215" s="2"/>
      <c r="AP215" s="2"/>
      <c r="AQ215" s="2"/>
      <c r="AR215" s="2"/>
      <c r="AS215" s="2"/>
      <c r="AT215" s="2"/>
    </row>
    <row r="216" ht="15.75" customHeight="1">
      <c r="I216" s="2"/>
      <c r="J216" s="2"/>
      <c r="K216" s="2"/>
      <c r="L216" s="2"/>
      <c r="M216" s="2"/>
      <c r="N216" s="2"/>
      <c r="O216" s="2"/>
      <c r="P216" s="2"/>
      <c r="Q216" s="2"/>
      <c r="R216" s="2"/>
      <c r="AO216" s="2"/>
      <c r="AP216" s="2"/>
      <c r="AQ216" s="2"/>
      <c r="AR216" s="2"/>
      <c r="AS216" s="2"/>
      <c r="AT216" s="2"/>
    </row>
    <row r="217" ht="15.75" customHeight="1">
      <c r="I217" s="2"/>
      <c r="J217" s="2"/>
      <c r="K217" s="2"/>
      <c r="L217" s="2"/>
      <c r="M217" s="2"/>
      <c r="N217" s="2"/>
      <c r="O217" s="2"/>
      <c r="P217" s="2"/>
      <c r="Q217" s="2"/>
      <c r="R217" s="2"/>
      <c r="AO217" s="2"/>
      <c r="AP217" s="2"/>
      <c r="AQ217" s="2"/>
      <c r="AR217" s="2"/>
      <c r="AS217" s="2"/>
      <c r="AT217" s="2"/>
    </row>
    <row r="218" ht="15.75" customHeight="1">
      <c r="I218" s="2"/>
      <c r="J218" s="2"/>
      <c r="K218" s="2"/>
      <c r="L218" s="2"/>
      <c r="M218" s="2"/>
      <c r="N218" s="2"/>
      <c r="O218" s="2"/>
      <c r="P218" s="2"/>
      <c r="Q218" s="2"/>
      <c r="R218" s="2"/>
      <c r="AO218" s="2"/>
      <c r="AP218" s="2"/>
      <c r="AQ218" s="2"/>
      <c r="AR218" s="2"/>
      <c r="AS218" s="2"/>
      <c r="AT218" s="2"/>
    </row>
    <row r="219" ht="15.75" customHeight="1">
      <c r="I219" s="2"/>
      <c r="J219" s="2"/>
      <c r="K219" s="2"/>
      <c r="L219" s="2"/>
      <c r="M219" s="2"/>
      <c r="N219" s="2"/>
      <c r="O219" s="2"/>
      <c r="P219" s="2"/>
      <c r="Q219" s="2"/>
      <c r="R219" s="2"/>
      <c r="AO219" s="2"/>
      <c r="AP219" s="2"/>
      <c r="AQ219" s="2"/>
      <c r="AR219" s="2"/>
      <c r="AS219" s="2"/>
      <c r="AT219" s="2"/>
    </row>
    <row r="220" ht="15.75" customHeight="1">
      <c r="I220" s="2"/>
      <c r="J220" s="2"/>
      <c r="K220" s="2"/>
      <c r="L220" s="2"/>
      <c r="M220" s="2"/>
      <c r="N220" s="2"/>
      <c r="O220" s="2"/>
      <c r="P220" s="2"/>
      <c r="Q220" s="2"/>
      <c r="R220" s="2"/>
      <c r="AO220" s="2"/>
      <c r="AP220" s="2"/>
      <c r="AQ220" s="2"/>
      <c r="AR220" s="2"/>
      <c r="AS220" s="2"/>
      <c r="AT220" s="2"/>
    </row>
    <row r="221" ht="15.75" customHeight="1">
      <c r="I221" s="2"/>
      <c r="J221" s="2"/>
      <c r="K221" s="2"/>
      <c r="L221" s="2"/>
      <c r="M221" s="2"/>
      <c r="N221" s="2"/>
      <c r="O221" s="2"/>
      <c r="P221" s="2"/>
      <c r="Q221" s="2"/>
      <c r="R221" s="2"/>
      <c r="AO221" s="2"/>
      <c r="AP221" s="2"/>
      <c r="AQ221" s="2"/>
      <c r="AR221" s="2"/>
      <c r="AS221" s="2"/>
      <c r="AT221" s="2"/>
    </row>
    <row r="222" ht="15.75" customHeight="1">
      <c r="I222" s="2"/>
      <c r="J222" s="2"/>
      <c r="K222" s="2"/>
      <c r="L222" s="2"/>
      <c r="M222" s="2"/>
      <c r="N222" s="2"/>
      <c r="O222" s="2"/>
      <c r="P222" s="2"/>
      <c r="Q222" s="2"/>
      <c r="R222" s="2"/>
      <c r="AO222" s="2"/>
      <c r="AP222" s="2"/>
      <c r="AQ222" s="2"/>
      <c r="AR222" s="2"/>
      <c r="AS222" s="2"/>
      <c r="AT222" s="2"/>
    </row>
    <row r="223" ht="15.75" customHeight="1">
      <c r="I223" s="2"/>
      <c r="J223" s="2"/>
      <c r="K223" s="2"/>
      <c r="L223" s="2"/>
      <c r="M223" s="2"/>
      <c r="N223" s="2"/>
      <c r="O223" s="2"/>
      <c r="P223" s="2"/>
      <c r="Q223" s="2"/>
      <c r="R223" s="2"/>
      <c r="AO223" s="2"/>
      <c r="AP223" s="2"/>
      <c r="AQ223" s="2"/>
      <c r="AR223" s="2"/>
      <c r="AS223" s="2"/>
      <c r="AT223" s="2"/>
    </row>
    <row r="224" ht="15.75" customHeight="1">
      <c r="I224" s="2"/>
      <c r="J224" s="2"/>
      <c r="K224" s="2"/>
      <c r="L224" s="2"/>
      <c r="M224" s="2"/>
      <c r="N224" s="2"/>
      <c r="O224" s="2"/>
      <c r="P224" s="2"/>
      <c r="Q224" s="2"/>
      <c r="R224" s="2"/>
      <c r="AO224" s="2"/>
      <c r="AP224" s="2"/>
      <c r="AQ224" s="2"/>
      <c r="AR224" s="2"/>
      <c r="AS224" s="2"/>
      <c r="AT224" s="2"/>
    </row>
    <row r="225" ht="15.75" customHeight="1">
      <c r="I225" s="2"/>
      <c r="J225" s="2"/>
      <c r="K225" s="2"/>
      <c r="L225" s="2"/>
      <c r="M225" s="2"/>
      <c r="N225" s="2"/>
      <c r="O225" s="2"/>
      <c r="P225" s="2"/>
      <c r="Q225" s="2"/>
      <c r="R225" s="2"/>
      <c r="AO225" s="2"/>
      <c r="AP225" s="2"/>
      <c r="AQ225" s="2"/>
      <c r="AR225" s="2"/>
      <c r="AS225" s="2"/>
      <c r="AT225" s="2"/>
    </row>
    <row r="226" ht="15.75" customHeight="1">
      <c r="I226" s="2"/>
      <c r="J226" s="2"/>
      <c r="K226" s="2"/>
      <c r="L226" s="2"/>
      <c r="M226" s="2"/>
      <c r="N226" s="2"/>
      <c r="O226" s="2"/>
      <c r="P226" s="2"/>
      <c r="Q226" s="2"/>
      <c r="R226" s="2"/>
      <c r="AO226" s="2"/>
      <c r="AP226" s="2"/>
      <c r="AQ226" s="2"/>
      <c r="AR226" s="2"/>
      <c r="AS226" s="2"/>
      <c r="AT226" s="2"/>
    </row>
    <row r="227" ht="15.75" customHeight="1">
      <c r="I227" s="2"/>
      <c r="J227" s="2"/>
      <c r="K227" s="2"/>
      <c r="L227" s="2"/>
      <c r="M227" s="2"/>
      <c r="N227" s="2"/>
      <c r="O227" s="2"/>
      <c r="P227" s="2"/>
      <c r="Q227" s="2"/>
      <c r="R227" s="2"/>
      <c r="AO227" s="2"/>
      <c r="AP227" s="2"/>
      <c r="AQ227" s="2"/>
      <c r="AR227" s="2"/>
      <c r="AS227" s="2"/>
      <c r="AT227" s="2"/>
    </row>
    <row r="228" ht="15.75" customHeight="1">
      <c r="I228" s="2"/>
      <c r="J228" s="2"/>
      <c r="K228" s="2"/>
      <c r="L228" s="2"/>
      <c r="M228" s="2"/>
      <c r="N228" s="2"/>
      <c r="O228" s="2"/>
      <c r="P228" s="2"/>
      <c r="Q228" s="2"/>
      <c r="R228" s="2"/>
      <c r="AO228" s="2"/>
      <c r="AP228" s="2"/>
      <c r="AQ228" s="2"/>
      <c r="AR228" s="2"/>
      <c r="AS228" s="2"/>
      <c r="AT228" s="2"/>
    </row>
    <row r="229" ht="15.75" customHeight="1">
      <c r="I229" s="2"/>
      <c r="J229" s="2"/>
      <c r="K229" s="2"/>
      <c r="L229" s="2"/>
      <c r="M229" s="2"/>
      <c r="N229" s="2"/>
      <c r="O229" s="2"/>
      <c r="P229" s="2"/>
      <c r="Q229" s="2"/>
      <c r="R229" s="2"/>
      <c r="AO229" s="2"/>
      <c r="AP229" s="2"/>
      <c r="AQ229" s="2"/>
      <c r="AR229" s="2"/>
      <c r="AS229" s="2"/>
      <c r="AT229" s="2"/>
    </row>
    <row r="230" ht="15.75" customHeight="1">
      <c r="I230" s="2"/>
      <c r="J230" s="2"/>
      <c r="K230" s="2"/>
      <c r="L230" s="2"/>
      <c r="M230" s="2"/>
      <c r="N230" s="2"/>
      <c r="O230" s="2"/>
      <c r="P230" s="2"/>
      <c r="Q230" s="2"/>
      <c r="R230" s="2"/>
      <c r="AO230" s="2"/>
      <c r="AP230" s="2"/>
      <c r="AQ230" s="2"/>
      <c r="AR230" s="2"/>
      <c r="AS230" s="2"/>
      <c r="AT230" s="2"/>
    </row>
    <row r="231" ht="15.75" customHeight="1">
      <c r="I231" s="2"/>
      <c r="J231" s="2"/>
      <c r="K231" s="2"/>
      <c r="L231" s="2"/>
      <c r="M231" s="2"/>
      <c r="N231" s="2"/>
      <c r="O231" s="2"/>
      <c r="P231" s="2"/>
      <c r="Q231" s="2"/>
      <c r="R231" s="2"/>
      <c r="AO231" s="2"/>
      <c r="AP231" s="2"/>
      <c r="AQ231" s="2"/>
      <c r="AR231" s="2"/>
      <c r="AS231" s="2"/>
      <c r="AT231" s="2"/>
    </row>
    <row r="232" ht="15.75" customHeight="1">
      <c r="I232" s="2"/>
      <c r="J232" s="2"/>
      <c r="K232" s="2"/>
      <c r="L232" s="2"/>
      <c r="M232" s="2"/>
      <c r="N232" s="2"/>
      <c r="O232" s="2"/>
      <c r="P232" s="2"/>
      <c r="Q232" s="2"/>
      <c r="R232" s="2"/>
      <c r="AO232" s="2"/>
      <c r="AP232" s="2"/>
      <c r="AQ232" s="2"/>
      <c r="AR232" s="2"/>
      <c r="AS232" s="2"/>
      <c r="AT232" s="2"/>
    </row>
    <row r="233" ht="15.75" customHeight="1">
      <c r="I233" s="2"/>
      <c r="J233" s="2"/>
      <c r="K233" s="2"/>
      <c r="L233" s="2"/>
      <c r="M233" s="2"/>
      <c r="N233" s="2"/>
      <c r="O233" s="2"/>
      <c r="P233" s="2"/>
      <c r="Q233" s="2"/>
      <c r="R233" s="2"/>
      <c r="AO233" s="2"/>
      <c r="AP233" s="2"/>
      <c r="AQ233" s="2"/>
      <c r="AR233" s="2"/>
      <c r="AS233" s="2"/>
      <c r="AT233" s="2"/>
    </row>
    <row r="234" ht="15.75" customHeight="1">
      <c r="I234" s="2"/>
      <c r="J234" s="2"/>
      <c r="K234" s="2"/>
      <c r="L234" s="2"/>
      <c r="M234" s="2"/>
      <c r="N234" s="2"/>
      <c r="O234" s="2"/>
      <c r="P234" s="2"/>
      <c r="Q234" s="2"/>
      <c r="R234" s="2"/>
      <c r="AO234" s="2"/>
      <c r="AP234" s="2"/>
      <c r="AQ234" s="2"/>
      <c r="AR234" s="2"/>
      <c r="AS234" s="2"/>
      <c r="AT234" s="2"/>
    </row>
    <row r="235" ht="15.75" customHeight="1">
      <c r="I235" s="2"/>
      <c r="J235" s="2"/>
      <c r="K235" s="2"/>
      <c r="L235" s="2"/>
      <c r="M235" s="2"/>
      <c r="N235" s="2"/>
      <c r="O235" s="2"/>
      <c r="P235" s="2"/>
      <c r="Q235" s="2"/>
      <c r="R235" s="2"/>
      <c r="AO235" s="2"/>
      <c r="AP235" s="2"/>
      <c r="AQ235" s="2"/>
      <c r="AR235" s="2"/>
      <c r="AS235" s="2"/>
      <c r="AT235" s="2"/>
    </row>
    <row r="236" ht="15.75" customHeight="1">
      <c r="I236" s="2"/>
      <c r="J236" s="2"/>
      <c r="K236" s="2"/>
      <c r="L236" s="2"/>
      <c r="M236" s="2"/>
      <c r="N236" s="2"/>
      <c r="O236" s="2"/>
      <c r="P236" s="2"/>
      <c r="Q236" s="2"/>
      <c r="R236" s="2"/>
      <c r="AO236" s="2"/>
      <c r="AP236" s="2"/>
      <c r="AQ236" s="2"/>
      <c r="AR236" s="2"/>
      <c r="AS236" s="2"/>
      <c r="AT236" s="2"/>
    </row>
    <row r="237" ht="15.75" customHeight="1">
      <c r="I237" s="2"/>
      <c r="J237" s="2"/>
      <c r="K237" s="2"/>
      <c r="L237" s="2"/>
      <c r="M237" s="2"/>
      <c r="N237" s="2"/>
      <c r="O237" s="2"/>
      <c r="P237" s="2"/>
      <c r="Q237" s="2"/>
      <c r="R237" s="2"/>
      <c r="AO237" s="2"/>
      <c r="AP237" s="2"/>
      <c r="AQ237" s="2"/>
      <c r="AR237" s="2"/>
      <c r="AS237" s="2"/>
      <c r="AT237" s="2"/>
    </row>
    <row r="238" ht="15.75" customHeight="1">
      <c r="I238" s="2"/>
      <c r="J238" s="2"/>
      <c r="K238" s="2"/>
      <c r="L238" s="2"/>
      <c r="M238" s="2"/>
      <c r="N238" s="2"/>
      <c r="O238" s="2"/>
      <c r="P238" s="2"/>
      <c r="Q238" s="2"/>
      <c r="R238" s="2"/>
      <c r="AO238" s="2"/>
      <c r="AP238" s="2"/>
      <c r="AQ238" s="2"/>
      <c r="AR238" s="2"/>
      <c r="AS238" s="2"/>
      <c r="AT238" s="2"/>
    </row>
    <row r="239" ht="15.75" customHeight="1">
      <c r="I239" s="2"/>
      <c r="J239" s="2"/>
      <c r="K239" s="2"/>
      <c r="L239" s="2"/>
      <c r="M239" s="2"/>
      <c r="N239" s="2"/>
      <c r="O239" s="2"/>
      <c r="P239" s="2"/>
      <c r="Q239" s="2"/>
      <c r="R239" s="2"/>
      <c r="AO239" s="2"/>
      <c r="AP239" s="2"/>
      <c r="AQ239" s="2"/>
      <c r="AR239" s="2"/>
      <c r="AS239" s="2"/>
      <c r="AT239" s="2"/>
    </row>
    <row r="240" ht="15.75" customHeight="1">
      <c r="I240" s="2"/>
      <c r="J240" s="2"/>
      <c r="K240" s="2"/>
      <c r="L240" s="2"/>
      <c r="M240" s="2"/>
      <c r="N240" s="2"/>
      <c r="O240" s="2"/>
      <c r="P240" s="2"/>
      <c r="Q240" s="2"/>
      <c r="R240" s="2"/>
      <c r="AO240" s="2"/>
      <c r="AP240" s="2"/>
      <c r="AQ240" s="2"/>
      <c r="AR240" s="2"/>
      <c r="AS240" s="2"/>
      <c r="AT240" s="2"/>
    </row>
    <row r="241" ht="15.75" customHeight="1">
      <c r="I241" s="2"/>
      <c r="J241" s="2"/>
      <c r="K241" s="2"/>
      <c r="L241" s="2"/>
      <c r="M241" s="2"/>
      <c r="N241" s="2"/>
      <c r="O241" s="2"/>
      <c r="P241" s="2"/>
      <c r="Q241" s="2"/>
      <c r="R241" s="2"/>
      <c r="AO241" s="2"/>
      <c r="AP241" s="2"/>
      <c r="AQ241" s="2"/>
      <c r="AR241" s="2"/>
      <c r="AS241" s="2"/>
      <c r="AT241" s="2"/>
    </row>
    <row r="242" ht="15.75" customHeight="1">
      <c r="I242" s="2"/>
      <c r="J242" s="2"/>
      <c r="K242" s="2"/>
      <c r="L242" s="2"/>
      <c r="M242" s="2"/>
      <c r="N242" s="2"/>
      <c r="O242" s="2"/>
      <c r="P242" s="2"/>
      <c r="Q242" s="2"/>
      <c r="R242" s="2"/>
      <c r="AO242" s="2"/>
      <c r="AP242" s="2"/>
      <c r="AQ242" s="2"/>
      <c r="AR242" s="2"/>
      <c r="AS242" s="2"/>
      <c r="AT242" s="2"/>
    </row>
    <row r="243" ht="15.75" customHeight="1">
      <c r="I243" s="2"/>
      <c r="J243" s="2"/>
      <c r="K243" s="2"/>
      <c r="L243" s="2"/>
      <c r="M243" s="2"/>
      <c r="N243" s="2"/>
      <c r="O243" s="2"/>
      <c r="P243" s="2"/>
      <c r="Q243" s="2"/>
      <c r="R243" s="2"/>
      <c r="AO243" s="2"/>
      <c r="AP243" s="2"/>
      <c r="AQ243" s="2"/>
      <c r="AR243" s="2"/>
      <c r="AS243" s="2"/>
      <c r="AT243" s="2"/>
    </row>
    <row r="244" ht="15.75" customHeight="1">
      <c r="I244" s="2"/>
      <c r="J244" s="2"/>
      <c r="K244" s="2"/>
      <c r="L244" s="2"/>
      <c r="M244" s="2"/>
      <c r="N244" s="2"/>
      <c r="O244" s="2"/>
      <c r="P244" s="2"/>
      <c r="Q244" s="2"/>
      <c r="R244" s="2"/>
      <c r="AO244" s="2"/>
      <c r="AP244" s="2"/>
      <c r="AQ244" s="2"/>
      <c r="AR244" s="2"/>
      <c r="AS244" s="2"/>
      <c r="AT244" s="2"/>
    </row>
    <row r="245" ht="15.75" customHeight="1">
      <c r="I245" s="2"/>
      <c r="J245" s="2"/>
      <c r="K245" s="2"/>
      <c r="L245" s="2"/>
      <c r="M245" s="2"/>
      <c r="N245" s="2"/>
      <c r="O245" s="2"/>
      <c r="P245" s="2"/>
      <c r="Q245" s="2"/>
      <c r="R245" s="2"/>
      <c r="AO245" s="2"/>
      <c r="AP245" s="2"/>
      <c r="AQ245" s="2"/>
      <c r="AR245" s="2"/>
      <c r="AS245" s="2"/>
      <c r="AT245" s="2"/>
    </row>
    <row r="246" ht="15.75" customHeight="1">
      <c r="I246" s="2"/>
      <c r="J246" s="2"/>
      <c r="K246" s="2"/>
      <c r="L246" s="2"/>
      <c r="M246" s="2"/>
      <c r="N246" s="2"/>
      <c r="O246" s="2"/>
      <c r="P246" s="2"/>
      <c r="Q246" s="2"/>
      <c r="R246" s="2"/>
      <c r="AO246" s="2"/>
      <c r="AP246" s="2"/>
      <c r="AQ246" s="2"/>
      <c r="AR246" s="2"/>
      <c r="AS246" s="2"/>
      <c r="AT246" s="2"/>
    </row>
    <row r="247" ht="15.75" customHeight="1">
      <c r="I247" s="2"/>
      <c r="J247" s="2"/>
      <c r="K247" s="2"/>
      <c r="L247" s="2"/>
      <c r="M247" s="2"/>
      <c r="N247" s="2"/>
      <c r="O247" s="2"/>
      <c r="P247" s="2"/>
      <c r="Q247" s="2"/>
      <c r="R247" s="2"/>
      <c r="AO247" s="2"/>
      <c r="AP247" s="2"/>
      <c r="AQ247" s="2"/>
      <c r="AR247" s="2"/>
      <c r="AS247" s="2"/>
      <c r="AT247" s="2"/>
    </row>
    <row r="248" ht="15.75" customHeight="1">
      <c r="I248" s="2"/>
      <c r="J248" s="2"/>
      <c r="K248" s="2"/>
      <c r="L248" s="2"/>
      <c r="M248" s="2"/>
      <c r="N248" s="2"/>
      <c r="O248" s="2"/>
      <c r="P248" s="2"/>
      <c r="Q248" s="2"/>
      <c r="R248" s="2"/>
      <c r="AO248" s="2"/>
      <c r="AP248" s="2"/>
      <c r="AQ248" s="2"/>
      <c r="AR248" s="2"/>
      <c r="AS248" s="2"/>
      <c r="AT248" s="2"/>
    </row>
    <row r="249" ht="15.75" customHeight="1">
      <c r="I249" s="2"/>
      <c r="J249" s="2"/>
      <c r="K249" s="2"/>
      <c r="L249" s="2"/>
      <c r="M249" s="2"/>
      <c r="N249" s="2"/>
      <c r="O249" s="2"/>
      <c r="P249" s="2"/>
      <c r="Q249" s="2"/>
      <c r="R249" s="2"/>
      <c r="AO249" s="2"/>
      <c r="AP249" s="2"/>
      <c r="AQ249" s="2"/>
      <c r="AR249" s="2"/>
      <c r="AS249" s="2"/>
      <c r="AT249" s="2"/>
    </row>
    <row r="250" ht="15.75" customHeight="1">
      <c r="I250" s="2"/>
      <c r="J250" s="2"/>
      <c r="K250" s="2"/>
      <c r="L250" s="2"/>
      <c r="M250" s="2"/>
      <c r="N250" s="2"/>
      <c r="O250" s="2"/>
      <c r="P250" s="2"/>
      <c r="Q250" s="2"/>
      <c r="R250" s="2"/>
      <c r="AO250" s="2"/>
      <c r="AP250" s="2"/>
      <c r="AQ250" s="2"/>
      <c r="AR250" s="2"/>
      <c r="AS250" s="2"/>
      <c r="AT250" s="2"/>
    </row>
    <row r="251" ht="15.75" customHeight="1">
      <c r="I251" s="2"/>
      <c r="J251" s="2"/>
      <c r="K251" s="2"/>
      <c r="L251" s="2"/>
      <c r="M251" s="2"/>
      <c r="N251" s="2"/>
      <c r="O251" s="2"/>
      <c r="P251" s="2"/>
      <c r="Q251" s="2"/>
      <c r="R251" s="2"/>
      <c r="AO251" s="2"/>
      <c r="AP251" s="2"/>
      <c r="AQ251" s="2"/>
      <c r="AR251" s="2"/>
      <c r="AS251" s="2"/>
      <c r="AT251" s="2"/>
    </row>
    <row r="252" ht="15.75" customHeight="1">
      <c r="I252" s="2"/>
      <c r="J252" s="2"/>
      <c r="K252" s="2"/>
      <c r="L252" s="2"/>
      <c r="M252" s="2"/>
      <c r="N252" s="2"/>
      <c r="O252" s="2"/>
      <c r="P252" s="2"/>
      <c r="Q252" s="2"/>
      <c r="R252" s="2"/>
      <c r="AO252" s="2"/>
      <c r="AP252" s="2"/>
      <c r="AQ252" s="2"/>
      <c r="AR252" s="2"/>
      <c r="AS252" s="2"/>
      <c r="AT252" s="2"/>
    </row>
    <row r="253" ht="15.75" customHeight="1">
      <c r="I253" s="2"/>
      <c r="J253" s="2"/>
      <c r="K253" s="2"/>
      <c r="L253" s="2"/>
      <c r="M253" s="2"/>
      <c r="N253" s="2"/>
      <c r="O253" s="2"/>
      <c r="P253" s="2"/>
      <c r="Q253" s="2"/>
      <c r="R253" s="2"/>
      <c r="AO253" s="2"/>
      <c r="AP253" s="2"/>
      <c r="AQ253" s="2"/>
      <c r="AR253" s="2"/>
      <c r="AS253" s="2"/>
      <c r="AT253" s="2"/>
    </row>
    <row r="254" ht="15.75" customHeight="1">
      <c r="I254" s="2"/>
      <c r="J254" s="2"/>
      <c r="K254" s="2"/>
      <c r="L254" s="2"/>
      <c r="M254" s="2"/>
      <c r="N254" s="2"/>
      <c r="O254" s="2"/>
      <c r="P254" s="2"/>
      <c r="Q254" s="2"/>
      <c r="R254" s="2"/>
      <c r="AO254" s="2"/>
      <c r="AP254" s="2"/>
      <c r="AQ254" s="2"/>
      <c r="AR254" s="2"/>
      <c r="AS254" s="2"/>
      <c r="AT254" s="2"/>
    </row>
    <row r="255" ht="15.75" customHeight="1">
      <c r="I255" s="2"/>
      <c r="J255" s="2"/>
      <c r="K255" s="2"/>
      <c r="L255" s="2"/>
      <c r="M255" s="2"/>
      <c r="N255" s="2"/>
      <c r="O255" s="2"/>
      <c r="P255" s="2"/>
      <c r="Q255" s="2"/>
      <c r="R255" s="2"/>
      <c r="AO255" s="2"/>
      <c r="AP255" s="2"/>
      <c r="AQ255" s="2"/>
      <c r="AR255" s="2"/>
      <c r="AS255" s="2"/>
      <c r="AT255" s="2"/>
    </row>
    <row r="256" ht="15.75" customHeight="1">
      <c r="I256" s="2"/>
      <c r="J256" s="2"/>
      <c r="K256" s="2"/>
      <c r="L256" s="2"/>
      <c r="M256" s="2"/>
      <c r="N256" s="2"/>
      <c r="O256" s="2"/>
      <c r="P256" s="2"/>
      <c r="Q256" s="2"/>
      <c r="R256" s="2"/>
      <c r="AO256" s="2"/>
      <c r="AP256" s="2"/>
      <c r="AQ256" s="2"/>
      <c r="AR256" s="2"/>
      <c r="AS256" s="2"/>
      <c r="AT256" s="2"/>
    </row>
    <row r="257" ht="15.75" customHeight="1">
      <c r="I257" s="2"/>
      <c r="J257" s="2"/>
      <c r="K257" s="2"/>
      <c r="L257" s="2"/>
      <c r="M257" s="2"/>
      <c r="N257" s="2"/>
      <c r="O257" s="2"/>
      <c r="P257" s="2"/>
      <c r="Q257" s="2"/>
      <c r="R257" s="2"/>
      <c r="AO257" s="2"/>
      <c r="AP257" s="2"/>
      <c r="AQ257" s="2"/>
      <c r="AR257" s="2"/>
      <c r="AS257" s="2"/>
      <c r="AT257" s="2"/>
    </row>
    <row r="258" ht="15.75" customHeight="1">
      <c r="I258" s="2"/>
      <c r="J258" s="2"/>
      <c r="K258" s="2"/>
      <c r="L258" s="2"/>
      <c r="M258" s="2"/>
      <c r="N258" s="2"/>
      <c r="O258" s="2"/>
      <c r="P258" s="2"/>
      <c r="Q258" s="2"/>
      <c r="R258" s="2"/>
      <c r="AO258" s="2"/>
      <c r="AP258" s="2"/>
      <c r="AQ258" s="2"/>
      <c r="AR258" s="2"/>
      <c r="AS258" s="2"/>
      <c r="AT258" s="2"/>
    </row>
    <row r="259" ht="15.75" customHeight="1">
      <c r="I259" s="2"/>
      <c r="J259" s="2"/>
      <c r="K259" s="2"/>
      <c r="L259" s="2"/>
      <c r="M259" s="2"/>
      <c r="N259" s="2"/>
      <c r="O259" s="2"/>
      <c r="P259" s="2"/>
      <c r="Q259" s="2"/>
      <c r="R259" s="2"/>
      <c r="AO259" s="2"/>
      <c r="AP259" s="2"/>
      <c r="AQ259" s="2"/>
      <c r="AR259" s="2"/>
      <c r="AS259" s="2"/>
      <c r="AT259" s="2"/>
    </row>
    <row r="260" ht="15.75" customHeight="1">
      <c r="I260" s="2"/>
      <c r="J260" s="2"/>
      <c r="K260" s="2"/>
      <c r="L260" s="2"/>
      <c r="M260" s="2"/>
      <c r="N260" s="2"/>
      <c r="O260" s="2"/>
      <c r="P260" s="2"/>
      <c r="Q260" s="2"/>
      <c r="R260" s="2"/>
      <c r="AO260" s="2"/>
      <c r="AP260" s="2"/>
      <c r="AQ260" s="2"/>
      <c r="AR260" s="2"/>
      <c r="AS260" s="2"/>
      <c r="AT260" s="2"/>
    </row>
    <row r="261" ht="15.75" customHeight="1">
      <c r="I261" s="2"/>
      <c r="J261" s="2"/>
      <c r="K261" s="2"/>
      <c r="L261" s="2"/>
      <c r="M261" s="2"/>
      <c r="N261" s="2"/>
      <c r="O261" s="2"/>
      <c r="P261" s="2"/>
      <c r="Q261" s="2"/>
      <c r="R261" s="2"/>
      <c r="AO261" s="2"/>
      <c r="AP261" s="2"/>
      <c r="AQ261" s="2"/>
      <c r="AR261" s="2"/>
      <c r="AS261" s="2"/>
      <c r="AT261" s="2"/>
    </row>
    <row r="262" ht="15.75" customHeight="1">
      <c r="I262" s="2"/>
      <c r="J262" s="2"/>
      <c r="K262" s="2"/>
      <c r="L262" s="2"/>
      <c r="M262" s="2"/>
      <c r="N262" s="2"/>
      <c r="O262" s="2"/>
      <c r="P262" s="2"/>
      <c r="Q262" s="2"/>
      <c r="R262" s="2"/>
      <c r="AO262" s="2"/>
      <c r="AP262" s="2"/>
      <c r="AQ262" s="2"/>
      <c r="AR262" s="2"/>
      <c r="AS262" s="2"/>
      <c r="AT262" s="2"/>
    </row>
    <row r="263" ht="15.75" customHeight="1">
      <c r="I263" s="2"/>
      <c r="J263" s="2"/>
      <c r="K263" s="2"/>
      <c r="L263" s="2"/>
      <c r="M263" s="2"/>
      <c r="N263" s="2"/>
      <c r="O263" s="2"/>
      <c r="P263" s="2"/>
      <c r="Q263" s="2"/>
      <c r="R263" s="2"/>
      <c r="AO263" s="2"/>
      <c r="AP263" s="2"/>
      <c r="AQ263" s="2"/>
      <c r="AR263" s="2"/>
      <c r="AS263" s="2"/>
      <c r="AT263" s="2"/>
    </row>
    <row r="264" ht="15.75" customHeight="1">
      <c r="I264" s="2"/>
      <c r="J264" s="2"/>
      <c r="K264" s="2"/>
      <c r="L264" s="2"/>
      <c r="M264" s="2"/>
      <c r="N264" s="2"/>
      <c r="O264" s="2"/>
      <c r="P264" s="2"/>
      <c r="Q264" s="2"/>
      <c r="R264" s="2"/>
      <c r="AO264" s="2"/>
      <c r="AP264" s="2"/>
      <c r="AQ264" s="2"/>
      <c r="AR264" s="2"/>
      <c r="AS264" s="2"/>
      <c r="AT264" s="2"/>
    </row>
    <row r="265" ht="15.75" customHeight="1">
      <c r="I265" s="2"/>
      <c r="J265" s="2"/>
      <c r="K265" s="2"/>
      <c r="L265" s="2"/>
      <c r="M265" s="2"/>
      <c r="N265" s="2"/>
      <c r="O265" s="2"/>
      <c r="P265" s="2"/>
      <c r="Q265" s="2"/>
      <c r="R265" s="2"/>
      <c r="AO265" s="2"/>
      <c r="AP265" s="2"/>
      <c r="AQ265" s="2"/>
      <c r="AR265" s="2"/>
      <c r="AS265" s="2"/>
      <c r="AT265" s="2"/>
    </row>
    <row r="266" ht="15.75" customHeight="1">
      <c r="I266" s="2"/>
      <c r="J266" s="2"/>
      <c r="K266" s="2"/>
      <c r="L266" s="2"/>
      <c r="M266" s="2"/>
      <c r="N266" s="2"/>
      <c r="O266" s="2"/>
      <c r="P266" s="2"/>
      <c r="Q266" s="2"/>
      <c r="R266" s="2"/>
      <c r="AO266" s="2"/>
      <c r="AP266" s="2"/>
      <c r="AQ266" s="2"/>
      <c r="AR266" s="2"/>
      <c r="AS266" s="2"/>
      <c r="AT266" s="2"/>
    </row>
    <row r="267" ht="15.75" customHeight="1">
      <c r="I267" s="2"/>
      <c r="J267" s="2"/>
      <c r="K267" s="2"/>
      <c r="L267" s="2"/>
      <c r="M267" s="2"/>
      <c r="N267" s="2"/>
      <c r="O267" s="2"/>
      <c r="P267" s="2"/>
      <c r="Q267" s="2"/>
      <c r="R267" s="2"/>
      <c r="AO267" s="2"/>
      <c r="AP267" s="2"/>
      <c r="AQ267" s="2"/>
      <c r="AR267" s="2"/>
      <c r="AS267" s="2"/>
      <c r="AT267" s="2"/>
    </row>
    <row r="268" ht="15.75" customHeight="1">
      <c r="I268" s="2"/>
      <c r="J268" s="2"/>
      <c r="K268" s="2"/>
      <c r="L268" s="2"/>
      <c r="M268" s="2"/>
      <c r="N268" s="2"/>
      <c r="O268" s="2"/>
      <c r="P268" s="2"/>
      <c r="Q268" s="2"/>
      <c r="R268" s="2"/>
      <c r="AO268" s="2"/>
      <c r="AP268" s="2"/>
      <c r="AQ268" s="2"/>
      <c r="AR268" s="2"/>
      <c r="AS268" s="2"/>
      <c r="AT268" s="2"/>
    </row>
    <row r="269" ht="15.75" customHeight="1">
      <c r="I269" s="2"/>
      <c r="J269" s="2"/>
      <c r="K269" s="2"/>
      <c r="L269" s="2"/>
      <c r="M269" s="2"/>
      <c r="N269" s="2"/>
      <c r="O269" s="2"/>
      <c r="P269" s="2"/>
      <c r="Q269" s="2"/>
      <c r="R269" s="2"/>
      <c r="AO269" s="2"/>
      <c r="AP269" s="2"/>
      <c r="AQ269" s="2"/>
      <c r="AR269" s="2"/>
      <c r="AS269" s="2"/>
      <c r="AT269" s="2"/>
    </row>
    <row r="270" ht="15.75" customHeight="1">
      <c r="I270" s="2"/>
      <c r="J270" s="2"/>
      <c r="K270" s="2"/>
      <c r="L270" s="2"/>
      <c r="M270" s="2"/>
      <c r="N270" s="2"/>
      <c r="O270" s="2"/>
      <c r="P270" s="2"/>
      <c r="Q270" s="2"/>
      <c r="R270" s="2"/>
      <c r="AO270" s="2"/>
      <c r="AP270" s="2"/>
      <c r="AQ270" s="2"/>
      <c r="AR270" s="2"/>
      <c r="AS270" s="2"/>
      <c r="AT270" s="2"/>
    </row>
    <row r="271" ht="15.75" customHeight="1">
      <c r="I271" s="2"/>
      <c r="J271" s="2"/>
      <c r="K271" s="2"/>
      <c r="L271" s="2"/>
      <c r="M271" s="2"/>
      <c r="N271" s="2"/>
      <c r="O271" s="2"/>
      <c r="P271" s="2"/>
      <c r="Q271" s="2"/>
      <c r="R271" s="2"/>
      <c r="AO271" s="2"/>
      <c r="AP271" s="2"/>
      <c r="AQ271" s="2"/>
      <c r="AR271" s="2"/>
      <c r="AS271" s="2"/>
      <c r="AT271" s="2"/>
    </row>
    <row r="272" ht="15.75" customHeight="1">
      <c r="I272" s="2"/>
      <c r="J272" s="2"/>
      <c r="K272" s="2"/>
      <c r="L272" s="2"/>
      <c r="M272" s="2"/>
      <c r="N272" s="2"/>
      <c r="O272" s="2"/>
      <c r="P272" s="2"/>
      <c r="Q272" s="2"/>
      <c r="R272" s="2"/>
      <c r="AO272" s="2"/>
      <c r="AP272" s="2"/>
      <c r="AQ272" s="2"/>
      <c r="AR272" s="2"/>
      <c r="AS272" s="2"/>
      <c r="AT272" s="2"/>
    </row>
    <row r="273" ht="15.75" customHeight="1">
      <c r="I273" s="2"/>
      <c r="J273" s="2"/>
      <c r="K273" s="2"/>
      <c r="L273" s="2"/>
      <c r="M273" s="2"/>
      <c r="N273" s="2"/>
      <c r="O273" s="2"/>
      <c r="P273" s="2"/>
      <c r="Q273" s="2"/>
      <c r="R273" s="2"/>
      <c r="AO273" s="2"/>
      <c r="AP273" s="2"/>
      <c r="AQ273" s="2"/>
      <c r="AR273" s="2"/>
      <c r="AS273" s="2"/>
      <c r="AT273" s="2"/>
    </row>
    <row r="274" ht="15.75" customHeight="1">
      <c r="I274" s="2"/>
      <c r="J274" s="2"/>
      <c r="K274" s="2"/>
      <c r="L274" s="2"/>
      <c r="M274" s="2"/>
      <c r="N274" s="2"/>
      <c r="O274" s="2"/>
      <c r="P274" s="2"/>
      <c r="Q274" s="2"/>
      <c r="R274" s="2"/>
      <c r="AO274" s="2"/>
      <c r="AP274" s="2"/>
      <c r="AQ274" s="2"/>
      <c r="AR274" s="2"/>
      <c r="AS274" s="2"/>
      <c r="AT274" s="2"/>
    </row>
    <row r="275" ht="15.75" customHeight="1">
      <c r="I275" s="2"/>
      <c r="J275" s="2"/>
      <c r="K275" s="2"/>
      <c r="L275" s="2"/>
      <c r="M275" s="2"/>
      <c r="N275" s="2"/>
      <c r="O275" s="2"/>
      <c r="P275" s="2"/>
      <c r="Q275" s="2"/>
      <c r="R275" s="2"/>
      <c r="AO275" s="2"/>
      <c r="AP275" s="2"/>
      <c r="AQ275" s="2"/>
      <c r="AR275" s="2"/>
      <c r="AS275" s="2"/>
      <c r="AT275" s="2"/>
    </row>
    <row r="276" ht="15.75" customHeight="1">
      <c r="I276" s="2"/>
      <c r="J276" s="2"/>
      <c r="K276" s="2"/>
      <c r="L276" s="2"/>
      <c r="M276" s="2"/>
      <c r="N276" s="2"/>
      <c r="O276" s="2"/>
      <c r="P276" s="2"/>
      <c r="Q276" s="2"/>
      <c r="R276" s="2"/>
      <c r="AO276" s="2"/>
      <c r="AP276" s="2"/>
      <c r="AQ276" s="2"/>
      <c r="AR276" s="2"/>
      <c r="AS276" s="2"/>
      <c r="AT276" s="2"/>
    </row>
    <row r="277" ht="15.75" customHeight="1">
      <c r="I277" s="2"/>
      <c r="J277" s="2"/>
      <c r="K277" s="2"/>
      <c r="L277" s="2"/>
      <c r="M277" s="2"/>
      <c r="N277" s="2"/>
      <c r="O277" s="2"/>
      <c r="P277" s="2"/>
      <c r="Q277" s="2"/>
      <c r="R277" s="2"/>
      <c r="AO277" s="2"/>
      <c r="AP277" s="2"/>
      <c r="AQ277" s="2"/>
      <c r="AR277" s="2"/>
      <c r="AS277" s="2"/>
      <c r="AT277" s="2"/>
    </row>
    <row r="278" ht="15.75" customHeight="1">
      <c r="I278" s="2"/>
      <c r="J278" s="2"/>
      <c r="K278" s="2"/>
      <c r="L278" s="2"/>
      <c r="M278" s="2"/>
      <c r="N278" s="2"/>
      <c r="O278" s="2"/>
      <c r="P278" s="2"/>
      <c r="Q278" s="2"/>
      <c r="R278" s="2"/>
      <c r="AO278" s="2"/>
      <c r="AP278" s="2"/>
      <c r="AQ278" s="2"/>
      <c r="AR278" s="2"/>
      <c r="AS278" s="2"/>
      <c r="AT278" s="2"/>
    </row>
    <row r="279" ht="15.75" customHeight="1">
      <c r="I279" s="2"/>
      <c r="J279" s="2"/>
      <c r="K279" s="2"/>
      <c r="L279" s="2"/>
      <c r="M279" s="2"/>
      <c r="N279" s="2"/>
      <c r="O279" s="2"/>
      <c r="P279" s="2"/>
      <c r="Q279" s="2"/>
      <c r="R279" s="2"/>
      <c r="AO279" s="2"/>
      <c r="AP279" s="2"/>
      <c r="AQ279" s="2"/>
      <c r="AR279" s="2"/>
      <c r="AS279" s="2"/>
      <c r="AT279" s="2"/>
    </row>
    <row r="280" ht="15.75" customHeight="1">
      <c r="I280" s="2"/>
      <c r="J280" s="2"/>
      <c r="K280" s="2"/>
      <c r="L280" s="2"/>
      <c r="M280" s="2"/>
      <c r="N280" s="2"/>
      <c r="O280" s="2"/>
      <c r="P280" s="2"/>
      <c r="Q280" s="2"/>
      <c r="R280" s="2"/>
      <c r="AO280" s="2"/>
      <c r="AP280" s="2"/>
      <c r="AQ280" s="2"/>
      <c r="AR280" s="2"/>
      <c r="AS280" s="2"/>
      <c r="AT280" s="2"/>
    </row>
    <row r="281" ht="15.75" customHeight="1">
      <c r="I281" s="2"/>
      <c r="J281" s="2"/>
      <c r="K281" s="2"/>
      <c r="L281" s="2"/>
      <c r="M281" s="2"/>
      <c r="N281" s="2"/>
      <c r="O281" s="2"/>
      <c r="P281" s="2"/>
      <c r="Q281" s="2"/>
      <c r="R281" s="2"/>
      <c r="AO281" s="2"/>
      <c r="AP281" s="2"/>
      <c r="AQ281" s="2"/>
      <c r="AR281" s="2"/>
      <c r="AS281" s="2"/>
      <c r="AT281" s="2"/>
    </row>
    <row r="282" ht="15.75" customHeight="1">
      <c r="I282" s="2"/>
      <c r="J282" s="2"/>
      <c r="K282" s="2"/>
      <c r="L282" s="2"/>
      <c r="M282" s="2"/>
      <c r="N282" s="2"/>
      <c r="O282" s="2"/>
      <c r="P282" s="2"/>
      <c r="Q282" s="2"/>
      <c r="R282" s="2"/>
      <c r="AO282" s="2"/>
      <c r="AP282" s="2"/>
      <c r="AQ282" s="2"/>
      <c r="AR282" s="2"/>
      <c r="AS282" s="2"/>
      <c r="AT282" s="2"/>
    </row>
    <row r="283" ht="15.75" customHeight="1">
      <c r="I283" s="2"/>
      <c r="J283" s="2"/>
      <c r="K283" s="2"/>
      <c r="L283" s="2"/>
      <c r="M283" s="2"/>
      <c r="N283" s="2"/>
      <c r="O283" s="2"/>
      <c r="P283" s="2"/>
      <c r="Q283" s="2"/>
      <c r="R283" s="2"/>
      <c r="AO283" s="2"/>
      <c r="AP283" s="2"/>
      <c r="AQ283" s="2"/>
      <c r="AR283" s="2"/>
      <c r="AS283" s="2"/>
      <c r="AT283" s="2"/>
    </row>
    <row r="284" ht="15.75" customHeight="1">
      <c r="I284" s="2"/>
      <c r="J284" s="2"/>
      <c r="K284" s="2"/>
      <c r="L284" s="2"/>
      <c r="M284" s="2"/>
      <c r="N284" s="2"/>
      <c r="O284" s="2"/>
      <c r="P284" s="2"/>
      <c r="Q284" s="2"/>
      <c r="R284" s="2"/>
      <c r="AO284" s="2"/>
      <c r="AP284" s="2"/>
      <c r="AQ284" s="2"/>
      <c r="AR284" s="2"/>
      <c r="AS284" s="2"/>
      <c r="AT284" s="2"/>
    </row>
    <row r="285" ht="15.75" customHeight="1">
      <c r="I285" s="2"/>
      <c r="J285" s="2"/>
      <c r="K285" s="2"/>
      <c r="L285" s="2"/>
      <c r="M285" s="2"/>
      <c r="N285" s="2"/>
      <c r="O285" s="2"/>
      <c r="P285" s="2"/>
      <c r="Q285" s="2"/>
      <c r="R285" s="2"/>
      <c r="AO285" s="2"/>
      <c r="AP285" s="2"/>
      <c r="AQ285" s="2"/>
      <c r="AR285" s="2"/>
      <c r="AS285" s="2"/>
      <c r="AT285" s="2"/>
    </row>
    <row r="286" ht="15.75" customHeight="1">
      <c r="I286" s="2"/>
      <c r="J286" s="2"/>
      <c r="K286" s="2"/>
      <c r="L286" s="2"/>
      <c r="M286" s="2"/>
      <c r="N286" s="2"/>
      <c r="O286" s="2"/>
      <c r="P286" s="2"/>
      <c r="Q286" s="2"/>
      <c r="R286" s="2"/>
      <c r="AO286" s="2"/>
      <c r="AP286" s="2"/>
      <c r="AQ286" s="2"/>
      <c r="AR286" s="2"/>
      <c r="AS286" s="2"/>
      <c r="AT286" s="2"/>
    </row>
    <row r="287" ht="15.75" customHeight="1">
      <c r="I287" s="2"/>
      <c r="J287" s="2"/>
      <c r="K287" s="2"/>
      <c r="L287" s="2"/>
      <c r="M287" s="2"/>
      <c r="N287" s="2"/>
      <c r="O287" s="2"/>
      <c r="P287" s="2"/>
      <c r="Q287" s="2"/>
      <c r="R287" s="2"/>
      <c r="AO287" s="2"/>
      <c r="AP287" s="2"/>
      <c r="AQ287" s="2"/>
      <c r="AR287" s="2"/>
      <c r="AS287" s="2"/>
      <c r="AT287" s="2"/>
    </row>
    <row r="288" ht="15.75" customHeight="1">
      <c r="I288" s="2"/>
      <c r="J288" s="2"/>
      <c r="K288" s="2"/>
      <c r="L288" s="2"/>
      <c r="M288" s="2"/>
      <c r="N288" s="2"/>
      <c r="O288" s="2"/>
      <c r="P288" s="2"/>
      <c r="Q288" s="2"/>
      <c r="R288" s="2"/>
      <c r="AO288" s="2"/>
      <c r="AP288" s="2"/>
      <c r="AQ288" s="2"/>
      <c r="AR288" s="2"/>
      <c r="AS288" s="2"/>
      <c r="AT288" s="2"/>
    </row>
    <row r="289" ht="15.75" customHeight="1">
      <c r="I289" s="2"/>
      <c r="J289" s="2"/>
      <c r="K289" s="2"/>
      <c r="L289" s="2"/>
      <c r="M289" s="2"/>
      <c r="N289" s="2"/>
      <c r="O289" s="2"/>
      <c r="P289" s="2"/>
      <c r="Q289" s="2"/>
      <c r="R289" s="2"/>
      <c r="AO289" s="2"/>
      <c r="AP289" s="2"/>
      <c r="AQ289" s="2"/>
      <c r="AR289" s="2"/>
      <c r="AS289" s="2"/>
      <c r="AT289" s="2"/>
    </row>
    <row r="290" ht="15.75" customHeight="1">
      <c r="I290" s="2"/>
      <c r="J290" s="2"/>
      <c r="K290" s="2"/>
      <c r="L290" s="2"/>
      <c r="M290" s="2"/>
      <c r="N290" s="2"/>
      <c r="O290" s="2"/>
      <c r="P290" s="2"/>
      <c r="Q290" s="2"/>
      <c r="R290" s="2"/>
      <c r="AO290" s="2"/>
      <c r="AP290" s="2"/>
      <c r="AQ290" s="2"/>
      <c r="AR290" s="2"/>
      <c r="AS290" s="2"/>
      <c r="AT290" s="2"/>
    </row>
    <row r="291" ht="15.75" customHeight="1">
      <c r="I291" s="2"/>
      <c r="J291" s="2"/>
      <c r="K291" s="2"/>
      <c r="L291" s="2"/>
      <c r="M291" s="2"/>
      <c r="N291" s="2"/>
      <c r="O291" s="2"/>
      <c r="P291" s="2"/>
      <c r="Q291" s="2"/>
      <c r="R291" s="2"/>
      <c r="AO291" s="2"/>
      <c r="AP291" s="2"/>
      <c r="AQ291" s="2"/>
      <c r="AR291" s="2"/>
      <c r="AS291" s="2"/>
      <c r="AT291" s="2"/>
    </row>
    <row r="292" ht="15.75" customHeight="1">
      <c r="I292" s="2"/>
      <c r="J292" s="2"/>
      <c r="K292" s="2"/>
      <c r="L292" s="2"/>
      <c r="M292" s="2"/>
      <c r="N292" s="2"/>
      <c r="O292" s="2"/>
      <c r="P292" s="2"/>
      <c r="Q292" s="2"/>
      <c r="R292" s="2"/>
      <c r="AO292" s="2"/>
      <c r="AP292" s="2"/>
      <c r="AQ292" s="2"/>
      <c r="AR292" s="2"/>
      <c r="AS292" s="2"/>
      <c r="AT292" s="2"/>
    </row>
    <row r="293" ht="15.75" customHeight="1">
      <c r="I293" s="2"/>
      <c r="J293" s="2"/>
      <c r="K293" s="2"/>
      <c r="L293" s="2"/>
      <c r="M293" s="2"/>
      <c r="N293" s="2"/>
      <c r="O293" s="2"/>
      <c r="P293" s="2"/>
      <c r="Q293" s="2"/>
      <c r="R293" s="2"/>
      <c r="AO293" s="2"/>
      <c r="AP293" s="2"/>
      <c r="AQ293" s="2"/>
      <c r="AR293" s="2"/>
      <c r="AS293" s="2"/>
      <c r="AT293" s="2"/>
    </row>
    <row r="294" ht="15.75" customHeight="1">
      <c r="I294" s="2"/>
      <c r="J294" s="2"/>
      <c r="K294" s="2"/>
      <c r="L294" s="2"/>
      <c r="M294" s="2"/>
      <c r="N294" s="2"/>
      <c r="O294" s="2"/>
      <c r="P294" s="2"/>
      <c r="Q294" s="2"/>
      <c r="R294" s="2"/>
      <c r="AO294" s="2"/>
      <c r="AP294" s="2"/>
      <c r="AQ294" s="2"/>
      <c r="AR294" s="2"/>
      <c r="AS294" s="2"/>
      <c r="AT294" s="2"/>
    </row>
    <row r="295" ht="15.75" customHeight="1">
      <c r="I295" s="2"/>
      <c r="J295" s="2"/>
      <c r="K295" s="2"/>
      <c r="L295" s="2"/>
      <c r="M295" s="2"/>
      <c r="N295" s="2"/>
      <c r="O295" s="2"/>
      <c r="P295" s="2"/>
      <c r="Q295" s="2"/>
      <c r="R295" s="2"/>
      <c r="AO295" s="2"/>
      <c r="AP295" s="2"/>
      <c r="AQ295" s="2"/>
      <c r="AR295" s="2"/>
      <c r="AS295" s="2"/>
      <c r="AT295" s="2"/>
    </row>
    <row r="296" ht="15.75" customHeight="1">
      <c r="I296" s="2"/>
      <c r="J296" s="2"/>
      <c r="K296" s="2"/>
      <c r="L296" s="2"/>
      <c r="M296" s="2"/>
      <c r="N296" s="2"/>
      <c r="O296" s="2"/>
      <c r="P296" s="2"/>
      <c r="Q296" s="2"/>
      <c r="R296" s="2"/>
      <c r="AO296" s="2"/>
      <c r="AP296" s="2"/>
      <c r="AQ296" s="2"/>
      <c r="AR296" s="2"/>
      <c r="AS296" s="2"/>
      <c r="AT296" s="2"/>
    </row>
    <row r="297" ht="15.75" customHeight="1">
      <c r="I297" s="2"/>
      <c r="J297" s="2"/>
      <c r="K297" s="2"/>
      <c r="L297" s="2"/>
      <c r="M297" s="2"/>
      <c r="N297" s="2"/>
      <c r="O297" s="2"/>
      <c r="P297" s="2"/>
      <c r="Q297" s="2"/>
      <c r="R297" s="2"/>
      <c r="AO297" s="2"/>
      <c r="AP297" s="2"/>
      <c r="AQ297" s="2"/>
      <c r="AR297" s="2"/>
      <c r="AS297" s="2"/>
      <c r="AT297" s="2"/>
    </row>
    <row r="298" ht="15.75" customHeight="1">
      <c r="I298" s="2"/>
      <c r="J298" s="2"/>
      <c r="K298" s="2"/>
      <c r="L298" s="2"/>
      <c r="M298" s="2"/>
      <c r="N298" s="2"/>
      <c r="O298" s="2"/>
      <c r="P298" s="2"/>
      <c r="Q298" s="2"/>
      <c r="R298" s="2"/>
      <c r="AO298" s="2"/>
      <c r="AP298" s="2"/>
      <c r="AQ298" s="2"/>
      <c r="AR298" s="2"/>
      <c r="AS298" s="2"/>
      <c r="AT298" s="2"/>
    </row>
    <row r="299" ht="15.75" customHeight="1">
      <c r="I299" s="2"/>
      <c r="J299" s="2"/>
      <c r="K299" s="2"/>
      <c r="L299" s="2"/>
      <c r="M299" s="2"/>
      <c r="N299" s="2"/>
      <c r="O299" s="2"/>
      <c r="P299" s="2"/>
      <c r="Q299" s="2"/>
      <c r="R299" s="2"/>
      <c r="AO299" s="2"/>
      <c r="AP299" s="2"/>
      <c r="AQ299" s="2"/>
      <c r="AR299" s="2"/>
      <c r="AS299" s="2"/>
      <c r="AT299" s="2"/>
    </row>
    <row r="300" ht="15.75" customHeight="1">
      <c r="I300" s="2"/>
      <c r="J300" s="2"/>
      <c r="K300" s="2"/>
      <c r="L300" s="2"/>
      <c r="M300" s="2"/>
      <c r="N300" s="2"/>
      <c r="O300" s="2"/>
      <c r="P300" s="2"/>
      <c r="Q300" s="2"/>
      <c r="R300" s="2"/>
      <c r="AO300" s="2"/>
      <c r="AP300" s="2"/>
      <c r="AQ300" s="2"/>
      <c r="AR300" s="2"/>
      <c r="AS300" s="2"/>
      <c r="AT300" s="2"/>
    </row>
    <row r="301" ht="15.75" customHeight="1">
      <c r="I301" s="2"/>
      <c r="J301" s="2"/>
      <c r="K301" s="2"/>
      <c r="L301" s="2"/>
      <c r="M301" s="2"/>
      <c r="N301" s="2"/>
      <c r="O301" s="2"/>
      <c r="P301" s="2"/>
      <c r="Q301" s="2"/>
      <c r="R301" s="2"/>
      <c r="AO301" s="2"/>
      <c r="AP301" s="2"/>
      <c r="AQ301" s="2"/>
      <c r="AR301" s="2"/>
      <c r="AS301" s="2"/>
      <c r="AT301" s="2"/>
    </row>
    <row r="302" ht="15.75" customHeight="1">
      <c r="I302" s="2"/>
      <c r="J302" s="2"/>
      <c r="K302" s="2"/>
      <c r="L302" s="2"/>
      <c r="M302" s="2"/>
      <c r="N302" s="2"/>
      <c r="O302" s="2"/>
      <c r="P302" s="2"/>
      <c r="Q302" s="2"/>
      <c r="R302" s="2"/>
      <c r="AO302" s="2"/>
      <c r="AP302" s="2"/>
      <c r="AQ302" s="2"/>
      <c r="AR302" s="2"/>
      <c r="AS302" s="2"/>
      <c r="AT302" s="2"/>
    </row>
    <row r="303" ht="15.75" customHeight="1">
      <c r="I303" s="2"/>
      <c r="J303" s="2"/>
      <c r="K303" s="2"/>
      <c r="L303" s="2"/>
      <c r="M303" s="2"/>
      <c r="N303" s="2"/>
      <c r="O303" s="2"/>
      <c r="P303" s="2"/>
      <c r="Q303" s="2"/>
      <c r="R303" s="2"/>
      <c r="AO303" s="2"/>
      <c r="AP303" s="2"/>
      <c r="AQ303" s="2"/>
      <c r="AR303" s="2"/>
      <c r="AS303" s="2"/>
      <c r="AT303" s="2"/>
    </row>
    <row r="304" ht="15.75" customHeight="1">
      <c r="I304" s="2"/>
      <c r="J304" s="2"/>
      <c r="K304" s="2"/>
      <c r="L304" s="2"/>
      <c r="M304" s="2"/>
      <c r="N304" s="2"/>
      <c r="O304" s="2"/>
      <c r="P304" s="2"/>
      <c r="Q304" s="2"/>
      <c r="R304" s="2"/>
      <c r="AO304" s="2"/>
      <c r="AP304" s="2"/>
      <c r="AQ304" s="2"/>
      <c r="AR304" s="2"/>
      <c r="AS304" s="2"/>
      <c r="AT304" s="2"/>
    </row>
    <row r="305" ht="15.75" customHeight="1">
      <c r="I305" s="2"/>
      <c r="J305" s="2"/>
      <c r="K305" s="2"/>
      <c r="L305" s="2"/>
      <c r="M305" s="2"/>
      <c r="N305" s="2"/>
      <c r="O305" s="2"/>
      <c r="P305" s="2"/>
      <c r="Q305" s="2"/>
      <c r="R305" s="2"/>
      <c r="AO305" s="2"/>
      <c r="AP305" s="2"/>
      <c r="AQ305" s="2"/>
      <c r="AR305" s="2"/>
      <c r="AS305" s="2"/>
      <c r="AT305" s="2"/>
    </row>
    <row r="306" ht="15.75" customHeight="1">
      <c r="I306" s="2"/>
      <c r="J306" s="2"/>
      <c r="K306" s="2"/>
      <c r="L306" s="2"/>
      <c r="M306" s="2"/>
      <c r="N306" s="2"/>
      <c r="O306" s="2"/>
      <c r="P306" s="2"/>
      <c r="Q306" s="2"/>
      <c r="R306" s="2"/>
      <c r="AO306" s="2"/>
      <c r="AP306" s="2"/>
      <c r="AQ306" s="2"/>
      <c r="AR306" s="2"/>
      <c r="AS306" s="2"/>
      <c r="AT306" s="2"/>
    </row>
    <row r="307" ht="15.75" customHeight="1">
      <c r="I307" s="2"/>
      <c r="J307" s="2"/>
      <c r="K307" s="2"/>
      <c r="L307" s="2"/>
      <c r="M307" s="2"/>
      <c r="N307" s="2"/>
      <c r="O307" s="2"/>
      <c r="P307" s="2"/>
      <c r="Q307" s="2"/>
      <c r="R307" s="2"/>
      <c r="AO307" s="2"/>
      <c r="AP307" s="2"/>
      <c r="AQ307" s="2"/>
      <c r="AR307" s="2"/>
      <c r="AS307" s="2"/>
      <c r="AT307" s="2"/>
    </row>
    <row r="308" ht="15.75" customHeight="1">
      <c r="I308" s="2"/>
      <c r="J308" s="2"/>
      <c r="K308" s="2"/>
      <c r="L308" s="2"/>
      <c r="M308" s="2"/>
      <c r="N308" s="2"/>
      <c r="O308" s="2"/>
      <c r="P308" s="2"/>
      <c r="Q308" s="2"/>
      <c r="R308" s="2"/>
      <c r="AO308" s="2"/>
      <c r="AP308" s="2"/>
      <c r="AQ308" s="2"/>
      <c r="AR308" s="2"/>
      <c r="AS308" s="2"/>
      <c r="AT308" s="2"/>
    </row>
    <row r="309" ht="15.75" customHeight="1">
      <c r="I309" s="2"/>
      <c r="J309" s="2"/>
      <c r="K309" s="2"/>
      <c r="L309" s="2"/>
      <c r="M309" s="2"/>
      <c r="N309" s="2"/>
      <c r="O309" s="2"/>
      <c r="P309" s="2"/>
      <c r="Q309" s="2"/>
      <c r="R309" s="2"/>
      <c r="AO309" s="2"/>
      <c r="AP309" s="2"/>
      <c r="AQ309" s="2"/>
      <c r="AR309" s="2"/>
      <c r="AS309" s="2"/>
      <c r="AT309" s="2"/>
    </row>
    <row r="310" ht="15.75" customHeight="1">
      <c r="I310" s="2"/>
      <c r="J310" s="2"/>
      <c r="K310" s="2"/>
      <c r="L310" s="2"/>
      <c r="M310" s="2"/>
      <c r="N310" s="2"/>
      <c r="O310" s="2"/>
      <c r="P310" s="2"/>
      <c r="Q310" s="2"/>
      <c r="R310" s="2"/>
      <c r="AO310" s="2"/>
      <c r="AP310" s="2"/>
      <c r="AQ310" s="2"/>
      <c r="AR310" s="2"/>
      <c r="AS310" s="2"/>
      <c r="AT310" s="2"/>
    </row>
    <row r="311" ht="15.75" customHeight="1">
      <c r="I311" s="2"/>
      <c r="J311" s="2"/>
      <c r="K311" s="2"/>
      <c r="L311" s="2"/>
      <c r="M311" s="2"/>
      <c r="N311" s="2"/>
      <c r="O311" s="2"/>
      <c r="P311" s="2"/>
      <c r="Q311" s="2"/>
      <c r="R311" s="2"/>
      <c r="AO311" s="2"/>
      <c r="AP311" s="2"/>
      <c r="AQ311" s="2"/>
      <c r="AR311" s="2"/>
      <c r="AS311" s="2"/>
      <c r="AT311" s="2"/>
    </row>
    <row r="312" ht="15.75" customHeight="1">
      <c r="I312" s="2"/>
      <c r="J312" s="2"/>
      <c r="K312" s="2"/>
      <c r="L312" s="2"/>
      <c r="M312" s="2"/>
      <c r="N312" s="2"/>
      <c r="O312" s="2"/>
      <c r="P312" s="2"/>
      <c r="Q312" s="2"/>
      <c r="R312" s="2"/>
      <c r="AO312" s="2"/>
      <c r="AP312" s="2"/>
      <c r="AQ312" s="2"/>
      <c r="AR312" s="2"/>
      <c r="AS312" s="2"/>
      <c r="AT312" s="2"/>
    </row>
    <row r="313" ht="15.75" customHeight="1">
      <c r="I313" s="2"/>
      <c r="J313" s="2"/>
      <c r="K313" s="2"/>
      <c r="L313" s="2"/>
      <c r="M313" s="2"/>
      <c r="N313" s="2"/>
      <c r="O313" s="2"/>
      <c r="P313" s="2"/>
      <c r="Q313" s="2"/>
      <c r="R313" s="2"/>
      <c r="AO313" s="2"/>
      <c r="AP313" s="2"/>
      <c r="AQ313" s="2"/>
      <c r="AR313" s="2"/>
      <c r="AS313" s="2"/>
      <c r="AT313" s="2"/>
    </row>
    <row r="314" ht="15.75" customHeight="1">
      <c r="I314" s="2"/>
      <c r="J314" s="2"/>
      <c r="K314" s="2"/>
      <c r="L314" s="2"/>
      <c r="M314" s="2"/>
      <c r="N314" s="2"/>
      <c r="O314" s="2"/>
      <c r="P314" s="2"/>
      <c r="Q314" s="2"/>
      <c r="R314" s="2"/>
      <c r="AO314" s="2"/>
      <c r="AP314" s="2"/>
      <c r="AQ314" s="2"/>
      <c r="AR314" s="2"/>
      <c r="AS314" s="2"/>
      <c r="AT314" s="2"/>
    </row>
    <row r="315" ht="15.75" customHeight="1">
      <c r="I315" s="2"/>
      <c r="J315" s="2"/>
      <c r="K315" s="2"/>
      <c r="L315" s="2"/>
      <c r="M315" s="2"/>
      <c r="N315" s="2"/>
      <c r="O315" s="2"/>
      <c r="P315" s="2"/>
      <c r="Q315" s="2"/>
      <c r="R315" s="2"/>
      <c r="AO315" s="2"/>
      <c r="AP315" s="2"/>
      <c r="AQ315" s="2"/>
      <c r="AR315" s="2"/>
      <c r="AS315" s="2"/>
      <c r="AT315" s="2"/>
    </row>
    <row r="316" ht="15.75" customHeight="1">
      <c r="I316" s="2"/>
      <c r="J316" s="2"/>
      <c r="K316" s="2"/>
      <c r="L316" s="2"/>
      <c r="M316" s="2"/>
      <c r="N316" s="2"/>
      <c r="O316" s="2"/>
      <c r="P316" s="2"/>
      <c r="Q316" s="2"/>
      <c r="R316" s="2"/>
      <c r="AO316" s="2"/>
      <c r="AP316" s="2"/>
      <c r="AQ316" s="2"/>
      <c r="AR316" s="2"/>
      <c r="AS316" s="2"/>
      <c r="AT316" s="2"/>
    </row>
    <row r="317" ht="15.75" customHeight="1">
      <c r="I317" s="2"/>
      <c r="J317" s="2"/>
      <c r="K317" s="2"/>
      <c r="L317" s="2"/>
      <c r="M317" s="2"/>
      <c r="N317" s="2"/>
      <c r="O317" s="2"/>
      <c r="P317" s="2"/>
      <c r="Q317" s="2"/>
      <c r="R317" s="2"/>
      <c r="AO317" s="2"/>
      <c r="AP317" s="2"/>
      <c r="AQ317" s="2"/>
      <c r="AR317" s="2"/>
      <c r="AS317" s="2"/>
      <c r="AT317" s="2"/>
    </row>
    <row r="318" ht="15.75" customHeight="1">
      <c r="I318" s="2"/>
      <c r="J318" s="2"/>
      <c r="K318" s="2"/>
      <c r="L318" s="2"/>
      <c r="M318" s="2"/>
      <c r="N318" s="2"/>
      <c r="O318" s="2"/>
      <c r="P318" s="2"/>
      <c r="Q318" s="2"/>
      <c r="R318" s="2"/>
      <c r="AO318" s="2"/>
      <c r="AP318" s="2"/>
      <c r="AQ318" s="2"/>
      <c r="AR318" s="2"/>
      <c r="AS318" s="2"/>
      <c r="AT318" s="2"/>
    </row>
    <row r="319" ht="15.75" customHeight="1">
      <c r="I319" s="2"/>
      <c r="J319" s="2"/>
      <c r="K319" s="2"/>
      <c r="L319" s="2"/>
      <c r="M319" s="2"/>
      <c r="N319" s="2"/>
      <c r="O319" s="2"/>
      <c r="P319" s="2"/>
      <c r="Q319" s="2"/>
      <c r="R319" s="2"/>
      <c r="AO319" s="2"/>
      <c r="AP319" s="2"/>
      <c r="AQ319" s="2"/>
      <c r="AR319" s="2"/>
      <c r="AS319" s="2"/>
      <c r="AT319" s="2"/>
    </row>
    <row r="320" ht="15.75" customHeight="1">
      <c r="I320" s="2"/>
      <c r="J320" s="2"/>
      <c r="K320" s="2"/>
      <c r="L320" s="2"/>
      <c r="M320" s="2"/>
      <c r="N320" s="2"/>
      <c r="O320" s="2"/>
      <c r="P320" s="2"/>
      <c r="Q320" s="2"/>
      <c r="R320" s="2"/>
      <c r="AO320" s="2"/>
      <c r="AP320" s="2"/>
      <c r="AQ320" s="2"/>
      <c r="AR320" s="2"/>
      <c r="AS320" s="2"/>
      <c r="AT320" s="2"/>
    </row>
    <row r="321" ht="15.75" customHeight="1">
      <c r="I321" s="2"/>
      <c r="J321" s="2"/>
      <c r="K321" s="2"/>
      <c r="L321" s="2"/>
      <c r="M321" s="2"/>
      <c r="N321" s="2"/>
      <c r="O321" s="2"/>
      <c r="P321" s="2"/>
      <c r="Q321" s="2"/>
      <c r="R321" s="2"/>
      <c r="AO321" s="2"/>
      <c r="AP321" s="2"/>
      <c r="AQ321" s="2"/>
      <c r="AR321" s="2"/>
      <c r="AS321" s="2"/>
      <c r="AT321" s="2"/>
    </row>
    <row r="322" ht="15.75" customHeight="1">
      <c r="I322" s="2"/>
      <c r="J322" s="2"/>
      <c r="K322" s="2"/>
      <c r="L322" s="2"/>
      <c r="M322" s="2"/>
      <c r="N322" s="2"/>
      <c r="O322" s="2"/>
      <c r="P322" s="2"/>
      <c r="Q322" s="2"/>
      <c r="R322" s="2"/>
      <c r="AO322" s="2"/>
      <c r="AP322" s="2"/>
      <c r="AQ322" s="2"/>
      <c r="AR322" s="2"/>
      <c r="AS322" s="2"/>
      <c r="AT322" s="2"/>
    </row>
    <row r="323" ht="15.75" customHeight="1">
      <c r="I323" s="2"/>
      <c r="J323" s="2"/>
      <c r="K323" s="2"/>
      <c r="L323" s="2"/>
      <c r="M323" s="2"/>
      <c r="N323" s="2"/>
      <c r="O323" s="2"/>
      <c r="P323" s="2"/>
      <c r="Q323" s="2"/>
      <c r="R323" s="2"/>
      <c r="AO323" s="2"/>
      <c r="AP323" s="2"/>
      <c r="AQ323" s="2"/>
      <c r="AR323" s="2"/>
      <c r="AS323" s="2"/>
      <c r="AT323" s="2"/>
    </row>
    <row r="324" ht="15.75" customHeight="1">
      <c r="I324" s="2"/>
      <c r="J324" s="2"/>
      <c r="K324" s="2"/>
      <c r="L324" s="2"/>
      <c r="M324" s="2"/>
      <c r="N324" s="2"/>
      <c r="O324" s="2"/>
      <c r="P324" s="2"/>
      <c r="Q324" s="2"/>
      <c r="R324" s="2"/>
      <c r="AO324" s="2"/>
      <c r="AP324" s="2"/>
      <c r="AQ324" s="2"/>
      <c r="AR324" s="2"/>
      <c r="AS324" s="2"/>
      <c r="AT324" s="2"/>
    </row>
    <row r="325" ht="15.75" customHeight="1">
      <c r="I325" s="2"/>
      <c r="J325" s="2"/>
      <c r="K325" s="2"/>
      <c r="L325" s="2"/>
      <c r="M325" s="2"/>
      <c r="N325" s="2"/>
      <c r="O325" s="2"/>
      <c r="P325" s="2"/>
      <c r="Q325" s="2"/>
      <c r="R325" s="2"/>
      <c r="AO325" s="2"/>
      <c r="AP325" s="2"/>
      <c r="AQ325" s="2"/>
      <c r="AR325" s="2"/>
      <c r="AS325" s="2"/>
      <c r="AT325" s="2"/>
    </row>
    <row r="326" ht="15.75" customHeight="1">
      <c r="I326" s="2"/>
      <c r="J326" s="2"/>
      <c r="K326" s="2"/>
      <c r="L326" s="2"/>
      <c r="M326" s="2"/>
      <c r="N326" s="2"/>
      <c r="O326" s="2"/>
      <c r="P326" s="2"/>
      <c r="Q326" s="2"/>
      <c r="R326" s="2"/>
      <c r="AO326" s="2"/>
      <c r="AP326" s="2"/>
      <c r="AQ326" s="2"/>
      <c r="AR326" s="2"/>
      <c r="AS326" s="2"/>
      <c r="AT326" s="2"/>
    </row>
    <row r="327" ht="15.75" customHeight="1">
      <c r="I327" s="2"/>
      <c r="J327" s="2"/>
      <c r="K327" s="2"/>
      <c r="L327" s="2"/>
      <c r="M327" s="2"/>
      <c r="N327" s="2"/>
      <c r="O327" s="2"/>
      <c r="P327" s="2"/>
      <c r="Q327" s="2"/>
      <c r="R327" s="2"/>
      <c r="AO327" s="2"/>
      <c r="AP327" s="2"/>
      <c r="AQ327" s="2"/>
      <c r="AR327" s="2"/>
      <c r="AS327" s="2"/>
      <c r="AT327" s="2"/>
    </row>
    <row r="328" ht="15.75" customHeight="1">
      <c r="I328" s="2"/>
      <c r="J328" s="2"/>
      <c r="K328" s="2"/>
      <c r="L328" s="2"/>
      <c r="M328" s="2"/>
      <c r="N328" s="2"/>
      <c r="O328" s="2"/>
      <c r="P328" s="2"/>
      <c r="Q328" s="2"/>
      <c r="R328" s="2"/>
      <c r="AO328" s="2"/>
      <c r="AP328" s="2"/>
      <c r="AQ328" s="2"/>
      <c r="AR328" s="2"/>
      <c r="AS328" s="2"/>
      <c r="AT328" s="2"/>
    </row>
    <row r="329" ht="15.75" customHeight="1">
      <c r="I329" s="2"/>
      <c r="J329" s="2"/>
      <c r="K329" s="2"/>
      <c r="L329" s="2"/>
      <c r="M329" s="2"/>
      <c r="N329" s="2"/>
      <c r="O329" s="2"/>
      <c r="P329" s="2"/>
      <c r="Q329" s="2"/>
      <c r="R329" s="2"/>
      <c r="AO329" s="2"/>
      <c r="AP329" s="2"/>
      <c r="AQ329" s="2"/>
      <c r="AR329" s="2"/>
      <c r="AS329" s="2"/>
      <c r="AT329" s="2"/>
    </row>
    <row r="330" ht="15.75" customHeight="1">
      <c r="I330" s="2"/>
      <c r="J330" s="2"/>
      <c r="K330" s="2"/>
      <c r="L330" s="2"/>
      <c r="M330" s="2"/>
      <c r="N330" s="2"/>
      <c r="O330" s="2"/>
      <c r="P330" s="2"/>
      <c r="Q330" s="2"/>
      <c r="R330" s="2"/>
      <c r="AO330" s="2"/>
      <c r="AP330" s="2"/>
      <c r="AQ330" s="2"/>
      <c r="AR330" s="2"/>
      <c r="AS330" s="2"/>
      <c r="AT330" s="2"/>
    </row>
    <row r="331" ht="15.75" customHeight="1">
      <c r="I331" s="2"/>
      <c r="J331" s="2"/>
      <c r="K331" s="2"/>
      <c r="L331" s="2"/>
      <c r="M331" s="2"/>
      <c r="N331" s="2"/>
      <c r="O331" s="2"/>
      <c r="P331" s="2"/>
      <c r="Q331" s="2"/>
      <c r="R331" s="2"/>
      <c r="AO331" s="2"/>
      <c r="AP331" s="2"/>
      <c r="AQ331" s="2"/>
      <c r="AR331" s="2"/>
      <c r="AS331" s="2"/>
      <c r="AT331" s="2"/>
    </row>
    <row r="332" ht="15.75" customHeight="1">
      <c r="I332" s="2"/>
      <c r="J332" s="2"/>
      <c r="K332" s="2"/>
      <c r="L332" s="2"/>
      <c r="M332" s="2"/>
      <c r="N332" s="2"/>
      <c r="O332" s="2"/>
      <c r="P332" s="2"/>
      <c r="Q332" s="2"/>
      <c r="R332" s="2"/>
      <c r="AO332" s="2"/>
      <c r="AP332" s="2"/>
      <c r="AQ332" s="2"/>
      <c r="AR332" s="2"/>
      <c r="AS332" s="2"/>
      <c r="AT332" s="2"/>
    </row>
    <row r="333" ht="15.75" customHeight="1">
      <c r="I333" s="2"/>
      <c r="J333" s="2"/>
      <c r="K333" s="2"/>
      <c r="L333" s="2"/>
      <c r="M333" s="2"/>
      <c r="N333" s="2"/>
      <c r="O333" s="2"/>
      <c r="P333" s="2"/>
      <c r="Q333" s="2"/>
      <c r="R333" s="2"/>
      <c r="AO333" s="2"/>
      <c r="AP333" s="2"/>
      <c r="AQ333" s="2"/>
      <c r="AR333" s="2"/>
      <c r="AS333" s="2"/>
      <c r="AT333" s="2"/>
    </row>
    <row r="334" ht="15.75" customHeight="1">
      <c r="I334" s="2"/>
      <c r="J334" s="2"/>
      <c r="K334" s="2"/>
      <c r="L334" s="2"/>
      <c r="M334" s="2"/>
      <c r="N334" s="2"/>
      <c r="O334" s="2"/>
      <c r="P334" s="2"/>
      <c r="Q334" s="2"/>
      <c r="R334" s="2"/>
      <c r="AO334" s="2"/>
      <c r="AP334" s="2"/>
      <c r="AQ334" s="2"/>
      <c r="AR334" s="2"/>
      <c r="AS334" s="2"/>
      <c r="AT334" s="2"/>
    </row>
    <row r="335" ht="15.75" customHeight="1">
      <c r="I335" s="2"/>
      <c r="J335" s="2"/>
      <c r="K335" s="2"/>
      <c r="L335" s="2"/>
      <c r="M335" s="2"/>
      <c r="N335" s="2"/>
      <c r="O335" s="2"/>
      <c r="P335" s="2"/>
      <c r="Q335" s="2"/>
      <c r="R335" s="2"/>
      <c r="AO335" s="2"/>
      <c r="AP335" s="2"/>
      <c r="AQ335" s="2"/>
      <c r="AR335" s="2"/>
      <c r="AS335" s="2"/>
      <c r="AT335" s="2"/>
    </row>
    <row r="336" ht="15.75" customHeight="1">
      <c r="I336" s="2"/>
      <c r="J336" s="2"/>
      <c r="K336" s="2"/>
      <c r="L336" s="2"/>
      <c r="M336" s="2"/>
      <c r="N336" s="2"/>
      <c r="O336" s="2"/>
      <c r="P336" s="2"/>
      <c r="Q336" s="2"/>
      <c r="R336" s="2"/>
      <c r="AO336" s="2"/>
      <c r="AP336" s="2"/>
      <c r="AQ336" s="2"/>
      <c r="AR336" s="2"/>
      <c r="AS336" s="2"/>
      <c r="AT336" s="2"/>
    </row>
    <row r="337" ht="15.75" customHeight="1">
      <c r="I337" s="2"/>
      <c r="J337" s="2"/>
      <c r="K337" s="2"/>
      <c r="L337" s="2"/>
      <c r="M337" s="2"/>
      <c r="N337" s="2"/>
      <c r="O337" s="2"/>
      <c r="P337" s="2"/>
      <c r="Q337" s="2"/>
      <c r="R337" s="2"/>
      <c r="AO337" s="2"/>
      <c r="AP337" s="2"/>
      <c r="AQ337" s="2"/>
      <c r="AR337" s="2"/>
      <c r="AS337" s="2"/>
      <c r="AT337" s="2"/>
    </row>
    <row r="338" ht="15.75" customHeight="1">
      <c r="I338" s="2"/>
      <c r="J338" s="2"/>
      <c r="K338" s="2"/>
      <c r="L338" s="2"/>
      <c r="M338" s="2"/>
      <c r="N338" s="2"/>
      <c r="O338" s="2"/>
      <c r="P338" s="2"/>
      <c r="Q338" s="2"/>
      <c r="R338" s="2"/>
      <c r="AO338" s="2"/>
      <c r="AP338" s="2"/>
      <c r="AQ338" s="2"/>
      <c r="AR338" s="2"/>
      <c r="AS338" s="2"/>
      <c r="AT338" s="2"/>
    </row>
    <row r="339" ht="15.75" customHeight="1">
      <c r="I339" s="2"/>
      <c r="J339" s="2"/>
      <c r="K339" s="2"/>
      <c r="L339" s="2"/>
      <c r="M339" s="2"/>
      <c r="N339" s="2"/>
      <c r="O339" s="2"/>
      <c r="P339" s="2"/>
      <c r="Q339" s="2"/>
      <c r="R339" s="2"/>
      <c r="AO339" s="2"/>
      <c r="AP339" s="2"/>
      <c r="AQ339" s="2"/>
      <c r="AR339" s="2"/>
      <c r="AS339" s="2"/>
      <c r="AT339" s="2"/>
    </row>
    <row r="340" ht="15.75" customHeight="1">
      <c r="I340" s="2"/>
      <c r="J340" s="2"/>
      <c r="K340" s="2"/>
      <c r="L340" s="2"/>
      <c r="M340" s="2"/>
      <c r="N340" s="2"/>
      <c r="O340" s="2"/>
      <c r="P340" s="2"/>
      <c r="Q340" s="2"/>
      <c r="R340" s="2"/>
      <c r="AO340" s="2"/>
      <c r="AP340" s="2"/>
      <c r="AQ340" s="2"/>
      <c r="AR340" s="2"/>
      <c r="AS340" s="2"/>
      <c r="AT340" s="2"/>
    </row>
    <row r="341" ht="15.75" customHeight="1">
      <c r="I341" s="2"/>
      <c r="J341" s="2"/>
      <c r="K341" s="2"/>
      <c r="L341" s="2"/>
      <c r="M341" s="2"/>
      <c r="N341" s="2"/>
      <c r="O341" s="2"/>
      <c r="P341" s="2"/>
      <c r="Q341" s="2"/>
      <c r="R341" s="2"/>
      <c r="AO341" s="2"/>
      <c r="AP341" s="2"/>
      <c r="AQ341" s="2"/>
      <c r="AR341" s="2"/>
      <c r="AS341" s="2"/>
      <c r="AT341" s="2"/>
    </row>
    <row r="342" ht="15.75" customHeight="1">
      <c r="I342" s="2"/>
      <c r="J342" s="2"/>
      <c r="K342" s="2"/>
      <c r="L342" s="2"/>
      <c r="M342" s="2"/>
      <c r="N342" s="2"/>
      <c r="O342" s="2"/>
      <c r="P342" s="2"/>
      <c r="Q342" s="2"/>
      <c r="R342" s="2"/>
      <c r="AO342" s="2"/>
      <c r="AP342" s="2"/>
      <c r="AQ342" s="2"/>
      <c r="AR342" s="2"/>
      <c r="AS342" s="2"/>
      <c r="AT342" s="2"/>
    </row>
    <row r="343" ht="15.75" customHeight="1">
      <c r="I343" s="2"/>
      <c r="J343" s="2"/>
      <c r="K343" s="2"/>
      <c r="L343" s="2"/>
      <c r="M343" s="2"/>
      <c r="N343" s="2"/>
      <c r="O343" s="2"/>
      <c r="P343" s="2"/>
      <c r="Q343" s="2"/>
      <c r="R343" s="2"/>
      <c r="AO343" s="2"/>
      <c r="AP343" s="2"/>
      <c r="AQ343" s="2"/>
      <c r="AR343" s="2"/>
      <c r="AS343" s="2"/>
      <c r="AT343" s="2"/>
    </row>
    <row r="344" ht="15.75" customHeight="1">
      <c r="I344" s="2"/>
      <c r="J344" s="2"/>
      <c r="K344" s="2"/>
      <c r="L344" s="2"/>
      <c r="M344" s="2"/>
      <c r="N344" s="2"/>
      <c r="O344" s="2"/>
      <c r="P344" s="2"/>
      <c r="Q344" s="2"/>
      <c r="R344" s="2"/>
      <c r="AO344" s="2"/>
      <c r="AP344" s="2"/>
      <c r="AQ344" s="2"/>
      <c r="AR344" s="2"/>
      <c r="AS344" s="2"/>
      <c r="AT344" s="2"/>
    </row>
    <row r="345" ht="15.75" customHeight="1">
      <c r="I345" s="2"/>
      <c r="J345" s="2"/>
      <c r="K345" s="2"/>
      <c r="L345" s="2"/>
      <c r="M345" s="2"/>
      <c r="N345" s="2"/>
      <c r="O345" s="2"/>
      <c r="P345" s="2"/>
      <c r="Q345" s="2"/>
      <c r="R345" s="2"/>
      <c r="AO345" s="2"/>
      <c r="AP345" s="2"/>
      <c r="AQ345" s="2"/>
      <c r="AR345" s="2"/>
      <c r="AS345" s="2"/>
      <c r="AT345" s="2"/>
    </row>
    <row r="346" ht="15.75" customHeight="1">
      <c r="I346" s="2"/>
      <c r="J346" s="2"/>
      <c r="K346" s="2"/>
      <c r="L346" s="2"/>
      <c r="M346" s="2"/>
      <c r="N346" s="2"/>
      <c r="O346" s="2"/>
      <c r="P346" s="2"/>
      <c r="Q346" s="2"/>
      <c r="R346" s="2"/>
      <c r="AO346" s="2"/>
      <c r="AP346" s="2"/>
      <c r="AQ346" s="2"/>
      <c r="AR346" s="2"/>
      <c r="AS346" s="2"/>
      <c r="AT346" s="2"/>
    </row>
    <row r="347" ht="15.75" customHeight="1">
      <c r="I347" s="2"/>
      <c r="J347" s="2"/>
      <c r="K347" s="2"/>
      <c r="L347" s="2"/>
      <c r="M347" s="2"/>
      <c r="N347" s="2"/>
      <c r="O347" s="2"/>
      <c r="P347" s="2"/>
      <c r="Q347" s="2"/>
      <c r="R347" s="2"/>
      <c r="AO347" s="2"/>
      <c r="AP347" s="2"/>
      <c r="AQ347" s="2"/>
      <c r="AR347" s="2"/>
      <c r="AS347" s="2"/>
      <c r="AT347" s="2"/>
    </row>
    <row r="348" ht="15.75" customHeight="1">
      <c r="I348" s="2"/>
      <c r="J348" s="2"/>
      <c r="K348" s="2"/>
      <c r="L348" s="2"/>
      <c r="M348" s="2"/>
      <c r="N348" s="2"/>
      <c r="O348" s="2"/>
      <c r="P348" s="2"/>
      <c r="Q348" s="2"/>
      <c r="R348" s="2"/>
      <c r="AO348" s="2"/>
      <c r="AP348" s="2"/>
      <c r="AQ348" s="2"/>
      <c r="AR348" s="2"/>
      <c r="AS348" s="2"/>
      <c r="AT348" s="2"/>
    </row>
    <row r="349" ht="15.75" customHeight="1">
      <c r="I349" s="2"/>
      <c r="J349" s="2"/>
      <c r="K349" s="2"/>
      <c r="L349" s="2"/>
      <c r="M349" s="2"/>
      <c r="N349" s="2"/>
      <c r="O349" s="2"/>
      <c r="P349" s="2"/>
      <c r="Q349" s="2"/>
      <c r="R349" s="2"/>
      <c r="AO349" s="2"/>
      <c r="AP349" s="2"/>
      <c r="AQ349" s="2"/>
      <c r="AR349" s="2"/>
      <c r="AS349" s="2"/>
      <c r="AT349" s="2"/>
    </row>
    <row r="350" ht="15.75" customHeight="1">
      <c r="I350" s="2"/>
      <c r="J350" s="2"/>
      <c r="K350" s="2"/>
      <c r="L350" s="2"/>
      <c r="M350" s="2"/>
      <c r="N350" s="2"/>
      <c r="O350" s="2"/>
      <c r="P350" s="2"/>
      <c r="Q350" s="2"/>
      <c r="R350" s="2"/>
      <c r="AO350" s="2"/>
      <c r="AP350" s="2"/>
      <c r="AQ350" s="2"/>
      <c r="AR350" s="2"/>
      <c r="AS350" s="2"/>
      <c r="AT350" s="2"/>
    </row>
    <row r="351" ht="15.75" customHeight="1">
      <c r="I351" s="2"/>
      <c r="J351" s="2"/>
      <c r="K351" s="2"/>
      <c r="L351" s="2"/>
      <c r="M351" s="2"/>
      <c r="N351" s="2"/>
      <c r="O351" s="2"/>
      <c r="P351" s="2"/>
      <c r="Q351" s="2"/>
      <c r="R351" s="2"/>
      <c r="AO351" s="2"/>
      <c r="AP351" s="2"/>
      <c r="AQ351" s="2"/>
      <c r="AR351" s="2"/>
      <c r="AS351" s="2"/>
      <c r="AT351" s="2"/>
    </row>
    <row r="352" ht="15.75" customHeight="1">
      <c r="I352" s="2"/>
      <c r="J352" s="2"/>
      <c r="K352" s="2"/>
      <c r="L352" s="2"/>
      <c r="M352" s="2"/>
      <c r="N352" s="2"/>
      <c r="O352" s="2"/>
      <c r="P352" s="2"/>
      <c r="Q352" s="2"/>
      <c r="R352" s="2"/>
      <c r="AO352" s="2"/>
      <c r="AP352" s="2"/>
      <c r="AQ352" s="2"/>
      <c r="AR352" s="2"/>
      <c r="AS352" s="2"/>
      <c r="AT352" s="2"/>
    </row>
    <row r="353" ht="15.75" customHeight="1">
      <c r="I353" s="2"/>
      <c r="J353" s="2"/>
      <c r="K353" s="2"/>
      <c r="L353" s="2"/>
      <c r="M353" s="2"/>
      <c r="N353" s="2"/>
      <c r="O353" s="2"/>
      <c r="P353" s="2"/>
      <c r="Q353" s="2"/>
      <c r="R353" s="2"/>
      <c r="AO353" s="2"/>
      <c r="AP353" s="2"/>
      <c r="AQ353" s="2"/>
      <c r="AR353" s="2"/>
      <c r="AS353" s="2"/>
      <c r="AT353" s="2"/>
    </row>
    <row r="354" ht="15.75" customHeight="1">
      <c r="I354" s="2"/>
      <c r="J354" s="2"/>
      <c r="K354" s="2"/>
      <c r="L354" s="2"/>
      <c r="M354" s="2"/>
      <c r="N354" s="2"/>
      <c r="O354" s="2"/>
      <c r="P354" s="2"/>
      <c r="Q354" s="2"/>
      <c r="R354" s="2"/>
      <c r="AO354" s="2"/>
      <c r="AP354" s="2"/>
      <c r="AQ354" s="2"/>
      <c r="AR354" s="2"/>
      <c r="AS354" s="2"/>
      <c r="AT354" s="2"/>
    </row>
    <row r="355" ht="15.75" customHeight="1">
      <c r="I355" s="2"/>
      <c r="J355" s="2"/>
      <c r="K355" s="2"/>
      <c r="L355" s="2"/>
      <c r="M355" s="2"/>
      <c r="N355" s="2"/>
      <c r="O355" s="2"/>
      <c r="P355" s="2"/>
      <c r="Q355" s="2"/>
      <c r="R355" s="2"/>
      <c r="AO355" s="2"/>
      <c r="AP355" s="2"/>
      <c r="AQ355" s="2"/>
      <c r="AR355" s="2"/>
      <c r="AS355" s="2"/>
      <c r="AT355" s="2"/>
    </row>
    <row r="356" ht="15.75" customHeight="1">
      <c r="I356" s="2"/>
      <c r="J356" s="2"/>
      <c r="K356" s="2"/>
      <c r="L356" s="2"/>
      <c r="M356" s="2"/>
      <c r="N356" s="2"/>
      <c r="O356" s="2"/>
      <c r="P356" s="2"/>
      <c r="Q356" s="2"/>
      <c r="R356" s="2"/>
      <c r="AO356" s="2"/>
      <c r="AP356" s="2"/>
      <c r="AQ356" s="2"/>
      <c r="AR356" s="2"/>
      <c r="AS356" s="2"/>
      <c r="AT356" s="2"/>
    </row>
    <row r="357" ht="15.75" customHeight="1">
      <c r="I357" s="2"/>
      <c r="J357" s="2"/>
      <c r="K357" s="2"/>
      <c r="L357" s="2"/>
      <c r="M357" s="2"/>
      <c r="N357" s="2"/>
      <c r="O357" s="2"/>
      <c r="P357" s="2"/>
      <c r="Q357" s="2"/>
      <c r="R357" s="2"/>
      <c r="AO357" s="2"/>
      <c r="AP357" s="2"/>
      <c r="AQ357" s="2"/>
      <c r="AR357" s="2"/>
      <c r="AS357" s="2"/>
      <c r="AT357" s="2"/>
    </row>
    <row r="358" ht="15.75" customHeight="1">
      <c r="I358" s="2"/>
      <c r="J358" s="2"/>
      <c r="K358" s="2"/>
      <c r="L358" s="2"/>
      <c r="M358" s="2"/>
      <c r="N358" s="2"/>
      <c r="O358" s="2"/>
      <c r="P358" s="2"/>
      <c r="Q358" s="2"/>
      <c r="R358" s="2"/>
      <c r="AO358" s="2"/>
      <c r="AP358" s="2"/>
      <c r="AQ358" s="2"/>
      <c r="AR358" s="2"/>
      <c r="AS358" s="2"/>
      <c r="AT358" s="2"/>
    </row>
    <row r="359" ht="15.75" customHeight="1">
      <c r="I359" s="2"/>
      <c r="J359" s="2"/>
      <c r="K359" s="2"/>
      <c r="L359" s="2"/>
      <c r="M359" s="2"/>
      <c r="N359" s="2"/>
      <c r="O359" s="2"/>
      <c r="P359" s="2"/>
      <c r="Q359" s="2"/>
      <c r="R359" s="2"/>
      <c r="AO359" s="2"/>
      <c r="AP359" s="2"/>
      <c r="AQ359" s="2"/>
      <c r="AR359" s="2"/>
      <c r="AS359" s="2"/>
      <c r="AT359" s="2"/>
    </row>
    <row r="360" ht="15.75" customHeight="1">
      <c r="I360" s="2"/>
      <c r="J360" s="2"/>
      <c r="K360" s="2"/>
      <c r="L360" s="2"/>
      <c r="M360" s="2"/>
      <c r="N360" s="2"/>
      <c r="O360" s="2"/>
      <c r="P360" s="2"/>
      <c r="Q360" s="2"/>
      <c r="R360" s="2"/>
      <c r="AO360" s="2"/>
      <c r="AP360" s="2"/>
      <c r="AQ360" s="2"/>
      <c r="AR360" s="2"/>
      <c r="AS360" s="2"/>
      <c r="AT360" s="2"/>
    </row>
    <row r="361" ht="15.75" customHeight="1">
      <c r="I361" s="2"/>
      <c r="J361" s="2"/>
      <c r="K361" s="2"/>
      <c r="L361" s="2"/>
      <c r="M361" s="2"/>
      <c r="N361" s="2"/>
      <c r="O361" s="2"/>
      <c r="P361" s="2"/>
      <c r="Q361" s="2"/>
      <c r="R361" s="2"/>
      <c r="AO361" s="2"/>
      <c r="AP361" s="2"/>
      <c r="AQ361" s="2"/>
      <c r="AR361" s="2"/>
      <c r="AS361" s="2"/>
      <c r="AT361" s="2"/>
    </row>
    <row r="362" ht="15.75" customHeight="1">
      <c r="I362" s="2"/>
      <c r="J362" s="2"/>
      <c r="K362" s="2"/>
      <c r="L362" s="2"/>
      <c r="M362" s="2"/>
      <c r="N362" s="2"/>
      <c r="O362" s="2"/>
      <c r="P362" s="2"/>
      <c r="Q362" s="2"/>
      <c r="R362" s="2"/>
      <c r="AO362" s="2"/>
      <c r="AP362" s="2"/>
      <c r="AQ362" s="2"/>
      <c r="AR362" s="2"/>
      <c r="AS362" s="2"/>
      <c r="AT362" s="2"/>
    </row>
    <row r="363" ht="15.75" customHeight="1">
      <c r="I363" s="2"/>
      <c r="J363" s="2"/>
      <c r="K363" s="2"/>
      <c r="L363" s="2"/>
      <c r="M363" s="2"/>
      <c r="N363" s="2"/>
      <c r="O363" s="2"/>
      <c r="P363" s="2"/>
      <c r="Q363" s="2"/>
      <c r="R363" s="2"/>
      <c r="AO363" s="2"/>
      <c r="AP363" s="2"/>
      <c r="AQ363" s="2"/>
      <c r="AR363" s="2"/>
      <c r="AS363" s="2"/>
      <c r="AT363" s="2"/>
    </row>
    <row r="364" ht="15.75" customHeight="1">
      <c r="I364" s="2"/>
      <c r="J364" s="2"/>
      <c r="K364" s="2"/>
      <c r="L364" s="2"/>
      <c r="M364" s="2"/>
      <c r="N364" s="2"/>
      <c r="O364" s="2"/>
      <c r="P364" s="2"/>
      <c r="Q364" s="2"/>
      <c r="R364" s="2"/>
      <c r="AO364" s="2"/>
      <c r="AP364" s="2"/>
      <c r="AQ364" s="2"/>
      <c r="AR364" s="2"/>
      <c r="AS364" s="2"/>
      <c r="AT364" s="2"/>
    </row>
    <row r="365" ht="15.75" customHeight="1">
      <c r="I365" s="2"/>
      <c r="J365" s="2"/>
      <c r="K365" s="2"/>
      <c r="L365" s="2"/>
      <c r="M365" s="2"/>
      <c r="N365" s="2"/>
      <c r="O365" s="2"/>
      <c r="P365" s="2"/>
      <c r="Q365" s="2"/>
      <c r="R365" s="2"/>
      <c r="AO365" s="2"/>
      <c r="AP365" s="2"/>
      <c r="AQ365" s="2"/>
      <c r="AR365" s="2"/>
      <c r="AS365" s="2"/>
      <c r="AT365" s="2"/>
    </row>
    <row r="366" ht="15.75" customHeight="1">
      <c r="I366" s="2"/>
      <c r="J366" s="2"/>
      <c r="K366" s="2"/>
      <c r="L366" s="2"/>
      <c r="M366" s="2"/>
      <c r="N366" s="2"/>
      <c r="O366" s="2"/>
      <c r="P366" s="2"/>
      <c r="Q366" s="2"/>
      <c r="R366" s="2"/>
      <c r="AO366" s="2"/>
      <c r="AP366" s="2"/>
      <c r="AQ366" s="2"/>
      <c r="AR366" s="2"/>
      <c r="AS366" s="2"/>
      <c r="AT366" s="2"/>
    </row>
    <row r="367" ht="15.75" customHeight="1">
      <c r="I367" s="2"/>
      <c r="J367" s="2"/>
      <c r="K367" s="2"/>
      <c r="L367" s="2"/>
      <c r="M367" s="2"/>
      <c r="N367" s="2"/>
      <c r="O367" s="2"/>
      <c r="P367" s="2"/>
      <c r="Q367" s="2"/>
      <c r="R367" s="2"/>
      <c r="AO367" s="2"/>
      <c r="AP367" s="2"/>
      <c r="AQ367" s="2"/>
      <c r="AR367" s="2"/>
      <c r="AS367" s="2"/>
      <c r="AT367" s="2"/>
    </row>
    <row r="368" ht="15.75" customHeight="1">
      <c r="I368" s="2"/>
      <c r="J368" s="2"/>
      <c r="K368" s="2"/>
      <c r="L368" s="2"/>
      <c r="M368" s="2"/>
      <c r="N368" s="2"/>
      <c r="O368" s="2"/>
      <c r="P368" s="2"/>
      <c r="Q368" s="2"/>
      <c r="R368" s="2"/>
      <c r="AO368" s="2"/>
      <c r="AP368" s="2"/>
      <c r="AQ368" s="2"/>
      <c r="AR368" s="2"/>
      <c r="AS368" s="2"/>
      <c r="AT368" s="2"/>
    </row>
    <row r="369" ht="15.75" customHeight="1">
      <c r="I369" s="2"/>
      <c r="J369" s="2"/>
      <c r="K369" s="2"/>
      <c r="L369" s="2"/>
      <c r="M369" s="2"/>
      <c r="N369" s="2"/>
      <c r="O369" s="2"/>
      <c r="P369" s="2"/>
      <c r="Q369" s="2"/>
      <c r="R369" s="2"/>
      <c r="AO369" s="2"/>
      <c r="AP369" s="2"/>
      <c r="AQ369" s="2"/>
      <c r="AR369" s="2"/>
      <c r="AS369" s="2"/>
      <c r="AT369" s="2"/>
    </row>
    <row r="370" ht="15.75" customHeight="1">
      <c r="I370" s="2"/>
      <c r="J370" s="2"/>
      <c r="K370" s="2"/>
      <c r="L370" s="2"/>
      <c r="M370" s="2"/>
      <c r="N370" s="2"/>
      <c r="O370" s="2"/>
      <c r="P370" s="2"/>
      <c r="Q370" s="2"/>
      <c r="R370" s="2"/>
      <c r="AO370" s="2"/>
      <c r="AP370" s="2"/>
      <c r="AQ370" s="2"/>
      <c r="AR370" s="2"/>
      <c r="AS370" s="2"/>
      <c r="AT370" s="2"/>
    </row>
    <row r="371" ht="15.75" customHeight="1">
      <c r="I371" s="2"/>
      <c r="J371" s="2"/>
      <c r="K371" s="2"/>
      <c r="L371" s="2"/>
      <c r="M371" s="2"/>
      <c r="N371" s="2"/>
      <c r="O371" s="2"/>
      <c r="P371" s="2"/>
      <c r="Q371" s="2"/>
      <c r="R371" s="2"/>
      <c r="AO371" s="2"/>
      <c r="AP371" s="2"/>
      <c r="AQ371" s="2"/>
      <c r="AR371" s="2"/>
      <c r="AS371" s="2"/>
      <c r="AT371" s="2"/>
    </row>
    <row r="372" ht="15.75" customHeight="1">
      <c r="I372" s="2"/>
      <c r="J372" s="2"/>
      <c r="K372" s="2"/>
      <c r="L372" s="2"/>
      <c r="M372" s="2"/>
      <c r="N372" s="2"/>
      <c r="O372" s="2"/>
      <c r="P372" s="2"/>
      <c r="Q372" s="2"/>
      <c r="R372" s="2"/>
      <c r="AO372" s="2"/>
      <c r="AP372" s="2"/>
      <c r="AQ372" s="2"/>
      <c r="AR372" s="2"/>
      <c r="AS372" s="2"/>
      <c r="AT372" s="2"/>
    </row>
    <row r="373" ht="15.75" customHeight="1">
      <c r="I373" s="2"/>
      <c r="J373" s="2"/>
      <c r="K373" s="2"/>
      <c r="L373" s="2"/>
      <c r="M373" s="2"/>
      <c r="N373" s="2"/>
      <c r="O373" s="2"/>
      <c r="P373" s="2"/>
      <c r="Q373" s="2"/>
      <c r="R373" s="2"/>
      <c r="AO373" s="2"/>
      <c r="AP373" s="2"/>
      <c r="AQ373" s="2"/>
      <c r="AR373" s="2"/>
      <c r="AS373" s="2"/>
      <c r="AT373" s="2"/>
    </row>
    <row r="374" ht="15.75" customHeight="1">
      <c r="I374" s="2"/>
      <c r="J374" s="2"/>
      <c r="K374" s="2"/>
      <c r="L374" s="2"/>
      <c r="M374" s="2"/>
      <c r="N374" s="2"/>
      <c r="O374" s="2"/>
      <c r="P374" s="2"/>
      <c r="Q374" s="2"/>
      <c r="R374" s="2"/>
      <c r="AO374" s="2"/>
      <c r="AP374" s="2"/>
      <c r="AQ374" s="2"/>
      <c r="AR374" s="2"/>
      <c r="AS374" s="2"/>
      <c r="AT374" s="2"/>
    </row>
    <row r="375" ht="15.75" customHeight="1">
      <c r="I375" s="2"/>
      <c r="J375" s="2"/>
      <c r="K375" s="2"/>
      <c r="L375" s="2"/>
      <c r="M375" s="2"/>
      <c r="N375" s="2"/>
      <c r="O375" s="2"/>
      <c r="P375" s="2"/>
      <c r="Q375" s="2"/>
      <c r="R375" s="2"/>
      <c r="AO375" s="2"/>
      <c r="AP375" s="2"/>
      <c r="AQ375" s="2"/>
      <c r="AR375" s="2"/>
      <c r="AS375" s="2"/>
      <c r="AT375" s="2"/>
    </row>
    <row r="376" ht="15.75" customHeight="1">
      <c r="I376" s="2"/>
      <c r="J376" s="2"/>
      <c r="K376" s="2"/>
      <c r="L376" s="2"/>
      <c r="M376" s="2"/>
      <c r="N376" s="2"/>
      <c r="O376" s="2"/>
      <c r="P376" s="2"/>
      <c r="Q376" s="2"/>
      <c r="R376" s="2"/>
      <c r="AO376" s="2"/>
      <c r="AP376" s="2"/>
      <c r="AQ376" s="2"/>
      <c r="AR376" s="2"/>
      <c r="AS376" s="2"/>
      <c r="AT376" s="2"/>
    </row>
    <row r="377" ht="15.75" customHeight="1">
      <c r="I377" s="2"/>
      <c r="J377" s="2"/>
      <c r="K377" s="2"/>
      <c r="L377" s="2"/>
      <c r="M377" s="2"/>
      <c r="N377" s="2"/>
      <c r="O377" s="2"/>
      <c r="P377" s="2"/>
      <c r="Q377" s="2"/>
      <c r="R377" s="2"/>
      <c r="AO377" s="2"/>
      <c r="AP377" s="2"/>
      <c r="AQ377" s="2"/>
      <c r="AR377" s="2"/>
      <c r="AS377" s="2"/>
      <c r="AT377" s="2"/>
    </row>
    <row r="378" ht="15.75" customHeight="1">
      <c r="I378" s="2"/>
      <c r="J378" s="2"/>
      <c r="K378" s="2"/>
      <c r="L378" s="2"/>
      <c r="M378" s="2"/>
      <c r="N378" s="2"/>
      <c r="O378" s="2"/>
      <c r="P378" s="2"/>
      <c r="Q378" s="2"/>
      <c r="R378" s="2"/>
      <c r="AO378" s="2"/>
      <c r="AP378" s="2"/>
      <c r="AQ378" s="2"/>
      <c r="AR378" s="2"/>
      <c r="AS378" s="2"/>
      <c r="AT378" s="2"/>
    </row>
    <row r="379" ht="15.75" customHeight="1">
      <c r="I379" s="2"/>
      <c r="J379" s="2"/>
      <c r="K379" s="2"/>
      <c r="L379" s="2"/>
      <c r="M379" s="2"/>
      <c r="N379" s="2"/>
      <c r="O379" s="2"/>
      <c r="P379" s="2"/>
      <c r="Q379" s="2"/>
      <c r="R379" s="2"/>
      <c r="AO379" s="2"/>
      <c r="AP379" s="2"/>
      <c r="AQ379" s="2"/>
      <c r="AR379" s="2"/>
      <c r="AS379" s="2"/>
      <c r="AT379" s="2"/>
    </row>
    <row r="380" ht="15.75" customHeight="1">
      <c r="I380" s="2"/>
      <c r="J380" s="2"/>
      <c r="K380" s="2"/>
      <c r="L380" s="2"/>
      <c r="M380" s="2"/>
      <c r="N380" s="2"/>
      <c r="O380" s="2"/>
      <c r="P380" s="2"/>
      <c r="Q380" s="2"/>
      <c r="R380" s="2"/>
      <c r="AO380" s="2"/>
      <c r="AP380" s="2"/>
      <c r="AQ380" s="2"/>
      <c r="AR380" s="2"/>
      <c r="AS380" s="2"/>
      <c r="AT380" s="2"/>
    </row>
    <row r="381" ht="15.75" customHeight="1">
      <c r="I381" s="2"/>
      <c r="J381" s="2"/>
      <c r="K381" s="2"/>
      <c r="L381" s="2"/>
      <c r="M381" s="2"/>
      <c r="N381" s="2"/>
      <c r="O381" s="2"/>
      <c r="P381" s="2"/>
      <c r="Q381" s="2"/>
      <c r="R381" s="2"/>
      <c r="AO381" s="2"/>
      <c r="AP381" s="2"/>
      <c r="AQ381" s="2"/>
      <c r="AR381" s="2"/>
      <c r="AS381" s="2"/>
      <c r="AT381" s="2"/>
    </row>
    <row r="382" ht="15.75" customHeight="1">
      <c r="I382" s="2"/>
      <c r="J382" s="2"/>
      <c r="K382" s="2"/>
      <c r="L382" s="2"/>
      <c r="M382" s="2"/>
      <c r="N382" s="2"/>
      <c r="O382" s="2"/>
      <c r="P382" s="2"/>
      <c r="Q382" s="2"/>
      <c r="R382" s="2"/>
      <c r="AO382" s="2"/>
      <c r="AP382" s="2"/>
      <c r="AQ382" s="2"/>
      <c r="AR382" s="2"/>
      <c r="AS382" s="2"/>
      <c r="AT382" s="2"/>
    </row>
    <row r="383" ht="15.75" customHeight="1">
      <c r="I383" s="2"/>
      <c r="J383" s="2"/>
      <c r="K383" s="2"/>
      <c r="L383" s="2"/>
      <c r="M383" s="2"/>
      <c r="N383" s="2"/>
      <c r="O383" s="2"/>
      <c r="P383" s="2"/>
      <c r="Q383" s="2"/>
      <c r="R383" s="2"/>
      <c r="AO383" s="2"/>
      <c r="AP383" s="2"/>
      <c r="AQ383" s="2"/>
      <c r="AR383" s="2"/>
      <c r="AS383" s="2"/>
      <c r="AT383" s="2"/>
    </row>
    <row r="384" ht="15.75" customHeight="1">
      <c r="I384" s="2"/>
      <c r="J384" s="2"/>
      <c r="K384" s="2"/>
      <c r="L384" s="2"/>
      <c r="M384" s="2"/>
      <c r="N384" s="2"/>
      <c r="O384" s="2"/>
      <c r="P384" s="2"/>
      <c r="Q384" s="2"/>
      <c r="R384" s="2"/>
      <c r="AO384" s="2"/>
      <c r="AP384" s="2"/>
      <c r="AQ384" s="2"/>
      <c r="AR384" s="2"/>
      <c r="AS384" s="2"/>
      <c r="AT384" s="2"/>
    </row>
    <row r="385" ht="15.75" customHeight="1">
      <c r="I385" s="2"/>
      <c r="J385" s="2"/>
      <c r="K385" s="2"/>
      <c r="L385" s="2"/>
      <c r="M385" s="2"/>
      <c r="N385" s="2"/>
      <c r="O385" s="2"/>
      <c r="P385" s="2"/>
      <c r="Q385" s="2"/>
      <c r="R385" s="2"/>
      <c r="AO385" s="2"/>
      <c r="AP385" s="2"/>
      <c r="AQ385" s="2"/>
      <c r="AR385" s="2"/>
      <c r="AS385" s="2"/>
      <c r="AT385" s="2"/>
    </row>
    <row r="386" ht="15.75" customHeight="1">
      <c r="I386" s="2"/>
      <c r="J386" s="2"/>
      <c r="K386" s="2"/>
      <c r="L386" s="2"/>
      <c r="M386" s="2"/>
      <c r="N386" s="2"/>
      <c r="O386" s="2"/>
      <c r="P386" s="2"/>
      <c r="Q386" s="2"/>
      <c r="R386" s="2"/>
      <c r="AO386" s="2"/>
      <c r="AP386" s="2"/>
      <c r="AQ386" s="2"/>
      <c r="AR386" s="2"/>
      <c r="AS386" s="2"/>
      <c r="AT386" s="2"/>
    </row>
    <row r="387" ht="15.75" customHeight="1">
      <c r="I387" s="2"/>
      <c r="J387" s="2"/>
      <c r="K387" s="2"/>
      <c r="L387" s="2"/>
      <c r="M387" s="2"/>
      <c r="N387" s="2"/>
      <c r="O387" s="2"/>
      <c r="P387" s="2"/>
      <c r="Q387" s="2"/>
      <c r="R387" s="2"/>
      <c r="AO387" s="2"/>
      <c r="AP387" s="2"/>
      <c r="AQ387" s="2"/>
      <c r="AR387" s="2"/>
      <c r="AS387" s="2"/>
      <c r="AT387" s="2"/>
    </row>
    <row r="388" ht="15.75" customHeight="1">
      <c r="I388" s="2"/>
      <c r="J388" s="2"/>
      <c r="K388" s="2"/>
      <c r="L388" s="2"/>
      <c r="M388" s="2"/>
      <c r="N388" s="2"/>
      <c r="O388" s="2"/>
      <c r="P388" s="2"/>
      <c r="Q388" s="2"/>
      <c r="R388" s="2"/>
      <c r="AO388" s="2"/>
      <c r="AP388" s="2"/>
      <c r="AQ388" s="2"/>
      <c r="AR388" s="2"/>
      <c r="AS388" s="2"/>
      <c r="AT388" s="2"/>
    </row>
    <row r="389" ht="15.75" customHeight="1">
      <c r="I389" s="2"/>
      <c r="J389" s="2"/>
      <c r="K389" s="2"/>
      <c r="L389" s="2"/>
      <c r="M389" s="2"/>
      <c r="N389" s="2"/>
      <c r="O389" s="2"/>
      <c r="P389" s="2"/>
      <c r="Q389" s="2"/>
      <c r="R389" s="2"/>
      <c r="AO389" s="2"/>
      <c r="AP389" s="2"/>
      <c r="AQ389" s="2"/>
      <c r="AR389" s="2"/>
      <c r="AS389" s="2"/>
      <c r="AT389" s="2"/>
    </row>
    <row r="390" ht="15.75" customHeight="1">
      <c r="I390" s="2"/>
      <c r="J390" s="2"/>
      <c r="K390" s="2"/>
      <c r="L390" s="2"/>
      <c r="M390" s="2"/>
      <c r="N390" s="2"/>
      <c r="O390" s="2"/>
      <c r="P390" s="2"/>
      <c r="Q390" s="2"/>
      <c r="R390" s="2"/>
      <c r="AO390" s="2"/>
      <c r="AP390" s="2"/>
      <c r="AQ390" s="2"/>
      <c r="AR390" s="2"/>
      <c r="AS390" s="2"/>
      <c r="AT390" s="2"/>
    </row>
    <row r="391" ht="15.75" customHeight="1">
      <c r="I391" s="2"/>
      <c r="J391" s="2"/>
      <c r="K391" s="2"/>
      <c r="L391" s="2"/>
      <c r="M391" s="2"/>
      <c r="N391" s="2"/>
      <c r="O391" s="2"/>
      <c r="P391" s="2"/>
      <c r="Q391" s="2"/>
      <c r="R391" s="2"/>
      <c r="AO391" s="2"/>
      <c r="AP391" s="2"/>
      <c r="AQ391" s="2"/>
      <c r="AR391" s="2"/>
      <c r="AS391" s="2"/>
      <c r="AT391" s="2"/>
    </row>
    <row r="392" ht="15.75" customHeight="1">
      <c r="I392" s="2"/>
      <c r="J392" s="2"/>
      <c r="K392" s="2"/>
      <c r="L392" s="2"/>
      <c r="M392" s="2"/>
      <c r="N392" s="2"/>
      <c r="O392" s="2"/>
      <c r="P392" s="2"/>
      <c r="Q392" s="2"/>
      <c r="R392" s="2"/>
      <c r="AO392" s="2"/>
      <c r="AP392" s="2"/>
      <c r="AQ392" s="2"/>
      <c r="AR392" s="2"/>
      <c r="AS392" s="2"/>
      <c r="AT392" s="2"/>
    </row>
    <row r="393" ht="15.75" customHeight="1">
      <c r="I393" s="2"/>
      <c r="J393" s="2"/>
      <c r="K393" s="2"/>
      <c r="L393" s="2"/>
      <c r="M393" s="2"/>
      <c r="N393" s="2"/>
      <c r="O393" s="2"/>
      <c r="P393" s="2"/>
      <c r="Q393" s="2"/>
      <c r="R393" s="2"/>
      <c r="AO393" s="2"/>
      <c r="AP393" s="2"/>
      <c r="AQ393" s="2"/>
      <c r="AR393" s="2"/>
      <c r="AS393" s="2"/>
      <c r="AT393" s="2"/>
    </row>
    <row r="394" ht="15.75" customHeight="1">
      <c r="I394" s="2"/>
      <c r="J394" s="2"/>
      <c r="K394" s="2"/>
      <c r="L394" s="2"/>
      <c r="M394" s="2"/>
      <c r="N394" s="2"/>
      <c r="O394" s="2"/>
      <c r="P394" s="2"/>
      <c r="Q394" s="2"/>
      <c r="R394" s="2"/>
      <c r="AO394" s="2"/>
      <c r="AP394" s="2"/>
      <c r="AQ394" s="2"/>
      <c r="AR394" s="2"/>
      <c r="AS394" s="2"/>
      <c r="AT394" s="2"/>
    </row>
    <row r="395" ht="15.75" customHeight="1">
      <c r="I395" s="2"/>
      <c r="J395" s="2"/>
      <c r="K395" s="2"/>
      <c r="L395" s="2"/>
      <c r="M395" s="2"/>
      <c r="N395" s="2"/>
      <c r="O395" s="2"/>
      <c r="P395" s="2"/>
      <c r="Q395" s="2"/>
      <c r="R395" s="2"/>
      <c r="AO395" s="2"/>
      <c r="AP395" s="2"/>
      <c r="AQ395" s="2"/>
      <c r="AR395" s="2"/>
      <c r="AS395" s="2"/>
      <c r="AT395" s="2"/>
    </row>
    <row r="396" ht="15.75" customHeight="1">
      <c r="I396" s="2"/>
      <c r="J396" s="2"/>
      <c r="K396" s="2"/>
      <c r="L396" s="2"/>
      <c r="M396" s="2"/>
      <c r="N396" s="2"/>
      <c r="O396" s="2"/>
      <c r="P396" s="2"/>
      <c r="Q396" s="2"/>
      <c r="R396" s="2"/>
      <c r="AO396" s="2"/>
      <c r="AP396" s="2"/>
      <c r="AQ396" s="2"/>
      <c r="AR396" s="2"/>
      <c r="AS396" s="2"/>
      <c r="AT396" s="2"/>
    </row>
    <row r="397" ht="15.75" customHeight="1">
      <c r="I397" s="2"/>
      <c r="J397" s="2"/>
      <c r="K397" s="2"/>
      <c r="L397" s="2"/>
      <c r="M397" s="2"/>
      <c r="N397" s="2"/>
      <c r="O397" s="2"/>
      <c r="P397" s="2"/>
      <c r="Q397" s="2"/>
      <c r="R397" s="2"/>
      <c r="AO397" s="2"/>
      <c r="AP397" s="2"/>
      <c r="AQ397" s="2"/>
      <c r="AR397" s="2"/>
      <c r="AS397" s="2"/>
      <c r="AT397" s="2"/>
    </row>
    <row r="398" ht="15.75" customHeight="1">
      <c r="I398" s="2"/>
      <c r="J398" s="2"/>
      <c r="K398" s="2"/>
      <c r="L398" s="2"/>
      <c r="M398" s="2"/>
      <c r="N398" s="2"/>
      <c r="O398" s="2"/>
      <c r="P398" s="2"/>
      <c r="Q398" s="2"/>
      <c r="R398" s="2"/>
      <c r="AO398" s="2"/>
      <c r="AP398" s="2"/>
      <c r="AQ398" s="2"/>
      <c r="AR398" s="2"/>
      <c r="AS398" s="2"/>
      <c r="AT398" s="2"/>
    </row>
    <row r="399" ht="15.75" customHeight="1">
      <c r="I399" s="2"/>
      <c r="J399" s="2"/>
      <c r="K399" s="2"/>
      <c r="L399" s="2"/>
      <c r="M399" s="2"/>
      <c r="N399" s="2"/>
      <c r="O399" s="2"/>
      <c r="P399" s="2"/>
      <c r="Q399" s="2"/>
      <c r="R399" s="2"/>
      <c r="AO399" s="2"/>
      <c r="AP399" s="2"/>
      <c r="AQ399" s="2"/>
      <c r="AR399" s="2"/>
      <c r="AS399" s="2"/>
      <c r="AT399" s="2"/>
    </row>
    <row r="400" ht="15.75" customHeight="1">
      <c r="I400" s="2"/>
      <c r="J400" s="2"/>
      <c r="K400" s="2"/>
      <c r="L400" s="2"/>
      <c r="M400" s="2"/>
      <c r="N400" s="2"/>
      <c r="O400" s="2"/>
      <c r="P400" s="2"/>
      <c r="Q400" s="2"/>
      <c r="R400" s="2"/>
      <c r="AO400" s="2"/>
      <c r="AP400" s="2"/>
      <c r="AQ400" s="2"/>
      <c r="AR400" s="2"/>
      <c r="AS400" s="2"/>
      <c r="AT400" s="2"/>
    </row>
    <row r="401" ht="15.75" customHeight="1">
      <c r="I401" s="2"/>
      <c r="J401" s="2"/>
      <c r="K401" s="2"/>
      <c r="L401" s="2"/>
      <c r="M401" s="2"/>
      <c r="N401" s="2"/>
      <c r="O401" s="2"/>
      <c r="P401" s="2"/>
      <c r="Q401" s="2"/>
      <c r="R401" s="2"/>
      <c r="AO401" s="2"/>
      <c r="AP401" s="2"/>
      <c r="AQ401" s="2"/>
      <c r="AR401" s="2"/>
      <c r="AS401" s="2"/>
      <c r="AT401" s="2"/>
    </row>
    <row r="402" ht="15.75" customHeight="1">
      <c r="I402" s="2"/>
      <c r="J402" s="2"/>
      <c r="K402" s="2"/>
      <c r="L402" s="2"/>
      <c r="M402" s="2"/>
      <c r="N402" s="2"/>
      <c r="O402" s="2"/>
      <c r="P402" s="2"/>
      <c r="Q402" s="2"/>
      <c r="R402" s="2"/>
      <c r="AO402" s="2"/>
      <c r="AP402" s="2"/>
      <c r="AQ402" s="2"/>
      <c r="AR402" s="2"/>
      <c r="AS402" s="2"/>
      <c r="AT402" s="2"/>
    </row>
    <row r="403" ht="15.75" customHeight="1">
      <c r="I403" s="2"/>
      <c r="J403" s="2"/>
      <c r="K403" s="2"/>
      <c r="L403" s="2"/>
      <c r="M403" s="2"/>
      <c r="N403" s="2"/>
      <c r="O403" s="2"/>
      <c r="P403" s="2"/>
      <c r="Q403" s="2"/>
      <c r="R403" s="2"/>
      <c r="AO403" s="2"/>
      <c r="AP403" s="2"/>
      <c r="AQ403" s="2"/>
      <c r="AR403" s="2"/>
      <c r="AS403" s="2"/>
      <c r="AT403" s="2"/>
    </row>
    <row r="404" ht="15.75" customHeight="1">
      <c r="I404" s="2"/>
      <c r="J404" s="2"/>
      <c r="K404" s="2"/>
      <c r="L404" s="2"/>
      <c r="M404" s="2"/>
      <c r="N404" s="2"/>
      <c r="O404" s="2"/>
      <c r="P404" s="2"/>
      <c r="Q404" s="2"/>
      <c r="R404" s="2"/>
      <c r="AO404" s="2"/>
      <c r="AP404" s="2"/>
      <c r="AQ404" s="2"/>
      <c r="AR404" s="2"/>
      <c r="AS404" s="2"/>
      <c r="AT404" s="2"/>
    </row>
    <row r="405" ht="15.75" customHeight="1">
      <c r="I405" s="2"/>
      <c r="J405" s="2"/>
      <c r="K405" s="2"/>
      <c r="L405" s="2"/>
      <c r="M405" s="2"/>
      <c r="N405" s="2"/>
      <c r="O405" s="2"/>
      <c r="P405" s="2"/>
      <c r="Q405" s="2"/>
      <c r="R405" s="2"/>
      <c r="AO405" s="2"/>
      <c r="AP405" s="2"/>
      <c r="AQ405" s="2"/>
      <c r="AR405" s="2"/>
      <c r="AS405" s="2"/>
      <c r="AT405" s="2"/>
    </row>
    <row r="406" ht="15.75" customHeight="1">
      <c r="I406" s="2"/>
      <c r="J406" s="2"/>
      <c r="K406" s="2"/>
      <c r="L406" s="2"/>
      <c r="M406" s="2"/>
      <c r="N406" s="2"/>
      <c r="O406" s="2"/>
      <c r="P406" s="2"/>
      <c r="Q406" s="2"/>
      <c r="R406" s="2"/>
      <c r="AO406" s="2"/>
      <c r="AP406" s="2"/>
      <c r="AQ406" s="2"/>
      <c r="AR406" s="2"/>
      <c r="AS406" s="2"/>
      <c r="AT406" s="2"/>
    </row>
    <row r="407" ht="15.75" customHeight="1">
      <c r="I407" s="2"/>
      <c r="J407" s="2"/>
      <c r="K407" s="2"/>
      <c r="L407" s="2"/>
      <c r="M407" s="2"/>
      <c r="N407" s="2"/>
      <c r="O407" s="2"/>
      <c r="P407" s="2"/>
      <c r="Q407" s="2"/>
      <c r="R407" s="2"/>
      <c r="AO407" s="2"/>
      <c r="AP407" s="2"/>
      <c r="AQ407" s="2"/>
      <c r="AR407" s="2"/>
      <c r="AS407" s="2"/>
      <c r="AT407" s="2"/>
    </row>
    <row r="408" ht="15.75" customHeight="1">
      <c r="I408" s="2"/>
      <c r="J408" s="2"/>
      <c r="K408" s="2"/>
      <c r="L408" s="2"/>
      <c r="M408" s="2"/>
      <c r="N408" s="2"/>
      <c r="O408" s="2"/>
      <c r="P408" s="2"/>
      <c r="Q408" s="2"/>
      <c r="R408" s="2"/>
      <c r="AO408" s="2"/>
      <c r="AP408" s="2"/>
      <c r="AQ408" s="2"/>
      <c r="AR408" s="2"/>
      <c r="AS408" s="2"/>
      <c r="AT408" s="2"/>
    </row>
    <row r="409" ht="15.75" customHeight="1">
      <c r="I409" s="2"/>
      <c r="J409" s="2"/>
      <c r="K409" s="2"/>
      <c r="L409" s="2"/>
      <c r="M409" s="2"/>
      <c r="N409" s="2"/>
      <c r="O409" s="2"/>
      <c r="P409" s="2"/>
      <c r="Q409" s="2"/>
      <c r="R409" s="2"/>
      <c r="AO409" s="2"/>
      <c r="AP409" s="2"/>
      <c r="AQ409" s="2"/>
      <c r="AR409" s="2"/>
      <c r="AS409" s="2"/>
      <c r="AT409" s="2"/>
    </row>
    <row r="410" ht="15.75" customHeight="1">
      <c r="I410" s="2"/>
      <c r="J410" s="2"/>
      <c r="K410" s="2"/>
      <c r="L410" s="2"/>
      <c r="M410" s="2"/>
      <c r="N410" s="2"/>
      <c r="O410" s="2"/>
      <c r="P410" s="2"/>
      <c r="Q410" s="2"/>
      <c r="R410" s="2"/>
      <c r="AO410" s="2"/>
      <c r="AP410" s="2"/>
      <c r="AQ410" s="2"/>
      <c r="AR410" s="2"/>
      <c r="AS410" s="2"/>
      <c r="AT410" s="2"/>
    </row>
    <row r="411" ht="15.75" customHeight="1">
      <c r="I411" s="2"/>
      <c r="J411" s="2"/>
      <c r="K411" s="2"/>
      <c r="L411" s="2"/>
      <c r="M411" s="2"/>
      <c r="N411" s="2"/>
      <c r="O411" s="2"/>
      <c r="P411" s="2"/>
      <c r="Q411" s="2"/>
      <c r="R411" s="2"/>
      <c r="AO411" s="2"/>
      <c r="AP411" s="2"/>
      <c r="AQ411" s="2"/>
      <c r="AR411" s="2"/>
      <c r="AS411" s="2"/>
      <c r="AT411" s="2"/>
    </row>
    <row r="412" ht="15.75" customHeight="1">
      <c r="I412" s="2"/>
      <c r="J412" s="2"/>
      <c r="K412" s="2"/>
      <c r="L412" s="2"/>
      <c r="M412" s="2"/>
      <c r="N412" s="2"/>
      <c r="O412" s="2"/>
      <c r="P412" s="2"/>
      <c r="Q412" s="2"/>
      <c r="R412" s="2"/>
      <c r="AO412" s="2"/>
      <c r="AP412" s="2"/>
      <c r="AQ412" s="2"/>
      <c r="AR412" s="2"/>
      <c r="AS412" s="2"/>
      <c r="AT412" s="2"/>
    </row>
    <row r="413" ht="15.75" customHeight="1">
      <c r="I413" s="2"/>
      <c r="J413" s="2"/>
      <c r="K413" s="2"/>
      <c r="L413" s="2"/>
      <c r="M413" s="2"/>
      <c r="N413" s="2"/>
      <c r="O413" s="2"/>
      <c r="P413" s="2"/>
      <c r="Q413" s="2"/>
      <c r="R413" s="2"/>
      <c r="AO413" s="2"/>
      <c r="AP413" s="2"/>
      <c r="AQ413" s="2"/>
      <c r="AR413" s="2"/>
      <c r="AS413" s="2"/>
      <c r="AT413" s="2"/>
    </row>
    <row r="414" ht="15.75" customHeight="1">
      <c r="I414" s="2"/>
      <c r="J414" s="2"/>
      <c r="K414" s="2"/>
      <c r="L414" s="2"/>
      <c r="M414" s="2"/>
      <c r="N414" s="2"/>
      <c r="O414" s="2"/>
      <c r="P414" s="2"/>
      <c r="Q414" s="2"/>
      <c r="R414" s="2"/>
      <c r="AO414" s="2"/>
      <c r="AP414" s="2"/>
      <c r="AQ414" s="2"/>
      <c r="AR414" s="2"/>
      <c r="AS414" s="2"/>
      <c r="AT414" s="2"/>
    </row>
    <row r="415" ht="15.75" customHeight="1">
      <c r="I415" s="2"/>
      <c r="J415" s="2"/>
      <c r="K415" s="2"/>
      <c r="L415" s="2"/>
      <c r="M415" s="2"/>
      <c r="N415" s="2"/>
      <c r="O415" s="2"/>
      <c r="P415" s="2"/>
      <c r="Q415" s="2"/>
      <c r="R415" s="2"/>
      <c r="AO415" s="2"/>
      <c r="AP415" s="2"/>
      <c r="AQ415" s="2"/>
      <c r="AR415" s="2"/>
      <c r="AS415" s="2"/>
      <c r="AT415" s="2"/>
    </row>
    <row r="416" ht="15.75" customHeight="1">
      <c r="I416" s="2"/>
      <c r="J416" s="2"/>
      <c r="K416" s="2"/>
      <c r="L416" s="2"/>
      <c r="M416" s="2"/>
      <c r="N416" s="2"/>
      <c r="O416" s="2"/>
      <c r="P416" s="2"/>
      <c r="Q416" s="2"/>
      <c r="R416" s="2"/>
      <c r="AO416" s="2"/>
      <c r="AP416" s="2"/>
      <c r="AQ416" s="2"/>
      <c r="AR416" s="2"/>
      <c r="AS416" s="2"/>
      <c r="AT416" s="2"/>
    </row>
    <row r="417" ht="15.75" customHeight="1">
      <c r="I417" s="2"/>
      <c r="J417" s="2"/>
      <c r="K417" s="2"/>
      <c r="L417" s="2"/>
      <c r="M417" s="2"/>
      <c r="N417" s="2"/>
      <c r="O417" s="2"/>
      <c r="P417" s="2"/>
      <c r="Q417" s="2"/>
      <c r="R417" s="2"/>
      <c r="AO417" s="2"/>
      <c r="AP417" s="2"/>
      <c r="AQ417" s="2"/>
      <c r="AR417" s="2"/>
      <c r="AS417" s="2"/>
      <c r="AT417" s="2"/>
    </row>
    <row r="418" ht="15.75" customHeight="1">
      <c r="I418" s="2"/>
      <c r="J418" s="2"/>
      <c r="K418" s="2"/>
      <c r="L418" s="2"/>
      <c r="M418" s="2"/>
      <c r="N418" s="2"/>
      <c r="O418" s="2"/>
      <c r="P418" s="2"/>
      <c r="Q418" s="2"/>
      <c r="R418" s="2"/>
      <c r="AO418" s="2"/>
      <c r="AP418" s="2"/>
      <c r="AQ418" s="2"/>
      <c r="AR418" s="2"/>
      <c r="AS418" s="2"/>
      <c r="AT418" s="2"/>
    </row>
    <row r="419" ht="15.75" customHeight="1">
      <c r="I419" s="2"/>
      <c r="J419" s="2"/>
      <c r="K419" s="2"/>
      <c r="L419" s="2"/>
      <c r="M419" s="2"/>
      <c r="N419" s="2"/>
      <c r="O419" s="2"/>
      <c r="P419" s="2"/>
      <c r="Q419" s="2"/>
      <c r="R419" s="2"/>
      <c r="AO419" s="2"/>
      <c r="AP419" s="2"/>
      <c r="AQ419" s="2"/>
      <c r="AR419" s="2"/>
      <c r="AS419" s="2"/>
      <c r="AT419" s="2"/>
    </row>
    <row r="420" ht="15.75" customHeight="1">
      <c r="I420" s="2"/>
      <c r="J420" s="2"/>
      <c r="K420" s="2"/>
      <c r="L420" s="2"/>
      <c r="M420" s="2"/>
      <c r="N420" s="2"/>
      <c r="O420" s="2"/>
      <c r="P420" s="2"/>
      <c r="Q420" s="2"/>
      <c r="R420" s="2"/>
      <c r="AO420" s="2"/>
      <c r="AP420" s="2"/>
      <c r="AQ420" s="2"/>
      <c r="AR420" s="2"/>
      <c r="AS420" s="2"/>
      <c r="AT420" s="2"/>
    </row>
    <row r="421" ht="15.75" customHeight="1">
      <c r="I421" s="2"/>
      <c r="J421" s="2"/>
      <c r="K421" s="2"/>
      <c r="L421" s="2"/>
      <c r="M421" s="2"/>
      <c r="N421" s="2"/>
      <c r="O421" s="2"/>
      <c r="P421" s="2"/>
      <c r="Q421" s="2"/>
      <c r="R421" s="2"/>
      <c r="AO421" s="2"/>
      <c r="AP421" s="2"/>
      <c r="AQ421" s="2"/>
      <c r="AR421" s="2"/>
      <c r="AS421" s="2"/>
      <c r="AT421" s="2"/>
    </row>
    <row r="422" ht="15.75" customHeight="1">
      <c r="I422" s="2"/>
      <c r="J422" s="2"/>
      <c r="K422" s="2"/>
      <c r="L422" s="2"/>
      <c r="M422" s="2"/>
      <c r="N422" s="2"/>
      <c r="O422" s="2"/>
      <c r="P422" s="2"/>
      <c r="Q422" s="2"/>
      <c r="R422" s="2"/>
      <c r="AO422" s="2"/>
      <c r="AP422" s="2"/>
      <c r="AQ422" s="2"/>
      <c r="AR422" s="2"/>
      <c r="AS422" s="2"/>
      <c r="AT422" s="2"/>
    </row>
    <row r="423" ht="15.75" customHeight="1">
      <c r="I423" s="2"/>
      <c r="J423" s="2"/>
      <c r="K423" s="2"/>
      <c r="L423" s="2"/>
      <c r="M423" s="2"/>
      <c r="N423" s="2"/>
      <c r="O423" s="2"/>
      <c r="P423" s="2"/>
      <c r="Q423" s="2"/>
      <c r="R423" s="2"/>
      <c r="AO423" s="2"/>
      <c r="AP423" s="2"/>
      <c r="AQ423" s="2"/>
      <c r="AR423" s="2"/>
      <c r="AS423" s="2"/>
      <c r="AT423" s="2"/>
    </row>
    <row r="424" ht="15.75" customHeight="1">
      <c r="I424" s="2"/>
      <c r="J424" s="2"/>
      <c r="K424" s="2"/>
      <c r="L424" s="2"/>
      <c r="M424" s="2"/>
      <c r="N424" s="2"/>
      <c r="O424" s="2"/>
      <c r="P424" s="2"/>
      <c r="Q424" s="2"/>
      <c r="R424" s="2"/>
      <c r="AO424" s="2"/>
      <c r="AP424" s="2"/>
      <c r="AQ424" s="2"/>
      <c r="AR424" s="2"/>
      <c r="AS424" s="2"/>
      <c r="AT424" s="2"/>
    </row>
    <row r="425" ht="15.75" customHeight="1">
      <c r="I425" s="2"/>
      <c r="J425" s="2"/>
      <c r="K425" s="2"/>
      <c r="L425" s="2"/>
      <c r="M425" s="2"/>
      <c r="N425" s="2"/>
      <c r="O425" s="2"/>
      <c r="P425" s="2"/>
      <c r="Q425" s="2"/>
      <c r="R425" s="2"/>
      <c r="AO425" s="2"/>
      <c r="AP425" s="2"/>
      <c r="AQ425" s="2"/>
      <c r="AR425" s="2"/>
      <c r="AS425" s="2"/>
      <c r="AT425" s="2"/>
    </row>
    <row r="426" ht="15.75" customHeight="1">
      <c r="I426" s="2"/>
      <c r="J426" s="2"/>
      <c r="K426" s="2"/>
      <c r="L426" s="2"/>
      <c r="M426" s="2"/>
      <c r="N426" s="2"/>
      <c r="O426" s="2"/>
      <c r="P426" s="2"/>
      <c r="Q426" s="2"/>
      <c r="R426" s="2"/>
      <c r="AO426" s="2"/>
      <c r="AP426" s="2"/>
      <c r="AQ426" s="2"/>
      <c r="AR426" s="2"/>
      <c r="AS426" s="2"/>
      <c r="AT426" s="2"/>
    </row>
    <row r="427" ht="15.75" customHeight="1">
      <c r="I427" s="2"/>
      <c r="J427" s="2"/>
      <c r="K427" s="2"/>
      <c r="L427" s="2"/>
      <c r="M427" s="2"/>
      <c r="N427" s="2"/>
      <c r="O427" s="2"/>
      <c r="P427" s="2"/>
      <c r="Q427" s="2"/>
      <c r="R427" s="2"/>
      <c r="AO427" s="2"/>
      <c r="AP427" s="2"/>
      <c r="AQ427" s="2"/>
      <c r="AR427" s="2"/>
      <c r="AS427" s="2"/>
      <c r="AT427" s="2"/>
    </row>
    <row r="428" ht="15.75" customHeight="1">
      <c r="I428" s="2"/>
      <c r="J428" s="2"/>
      <c r="K428" s="2"/>
      <c r="L428" s="2"/>
      <c r="M428" s="2"/>
      <c r="N428" s="2"/>
      <c r="O428" s="2"/>
      <c r="P428" s="2"/>
      <c r="Q428" s="2"/>
      <c r="R428" s="2"/>
      <c r="AO428" s="2"/>
      <c r="AP428" s="2"/>
      <c r="AQ428" s="2"/>
      <c r="AR428" s="2"/>
      <c r="AS428" s="2"/>
      <c r="AT428" s="2"/>
    </row>
    <row r="429" ht="15.75" customHeight="1">
      <c r="I429" s="2"/>
      <c r="J429" s="2"/>
      <c r="K429" s="2"/>
      <c r="L429" s="2"/>
      <c r="M429" s="2"/>
      <c r="N429" s="2"/>
      <c r="O429" s="2"/>
      <c r="P429" s="2"/>
      <c r="Q429" s="2"/>
      <c r="R429" s="2"/>
      <c r="AO429" s="2"/>
      <c r="AP429" s="2"/>
      <c r="AQ429" s="2"/>
      <c r="AR429" s="2"/>
      <c r="AS429" s="2"/>
      <c r="AT429" s="2"/>
    </row>
    <row r="430" ht="15.75" customHeight="1">
      <c r="I430" s="2"/>
      <c r="J430" s="2"/>
      <c r="K430" s="2"/>
      <c r="L430" s="2"/>
      <c r="M430" s="2"/>
      <c r="N430" s="2"/>
      <c r="O430" s="2"/>
      <c r="P430" s="2"/>
      <c r="Q430" s="2"/>
      <c r="R430" s="2"/>
      <c r="AO430" s="2"/>
      <c r="AP430" s="2"/>
      <c r="AQ430" s="2"/>
      <c r="AR430" s="2"/>
      <c r="AS430" s="2"/>
      <c r="AT430" s="2"/>
    </row>
    <row r="431" ht="15.75" customHeight="1">
      <c r="I431" s="2"/>
      <c r="J431" s="2"/>
      <c r="K431" s="2"/>
      <c r="L431" s="2"/>
      <c r="M431" s="2"/>
      <c r="N431" s="2"/>
      <c r="O431" s="2"/>
      <c r="P431" s="2"/>
      <c r="Q431" s="2"/>
      <c r="R431" s="2"/>
      <c r="AO431" s="2"/>
      <c r="AP431" s="2"/>
      <c r="AQ431" s="2"/>
      <c r="AR431" s="2"/>
      <c r="AS431" s="2"/>
      <c r="AT431" s="2"/>
    </row>
    <row r="432" ht="15.75" customHeight="1">
      <c r="I432" s="2"/>
      <c r="J432" s="2"/>
      <c r="K432" s="2"/>
      <c r="L432" s="2"/>
      <c r="M432" s="2"/>
      <c r="N432" s="2"/>
      <c r="O432" s="2"/>
      <c r="P432" s="2"/>
      <c r="Q432" s="2"/>
      <c r="R432" s="2"/>
      <c r="AO432" s="2"/>
      <c r="AP432" s="2"/>
      <c r="AQ432" s="2"/>
      <c r="AR432" s="2"/>
      <c r="AS432" s="2"/>
      <c r="AT432" s="2"/>
    </row>
    <row r="433" ht="15.75" customHeight="1">
      <c r="I433" s="2"/>
      <c r="J433" s="2"/>
      <c r="K433" s="2"/>
      <c r="L433" s="2"/>
      <c r="M433" s="2"/>
      <c r="N433" s="2"/>
      <c r="O433" s="2"/>
      <c r="P433" s="2"/>
      <c r="Q433" s="2"/>
      <c r="R433" s="2"/>
      <c r="AO433" s="2"/>
      <c r="AP433" s="2"/>
      <c r="AQ433" s="2"/>
      <c r="AR433" s="2"/>
      <c r="AS433" s="2"/>
      <c r="AT433" s="2"/>
    </row>
    <row r="434" ht="15.75" customHeight="1">
      <c r="I434" s="2"/>
      <c r="J434" s="2"/>
      <c r="K434" s="2"/>
      <c r="L434" s="2"/>
      <c r="M434" s="2"/>
      <c r="N434" s="2"/>
      <c r="O434" s="2"/>
      <c r="P434" s="2"/>
      <c r="Q434" s="2"/>
      <c r="R434" s="2"/>
      <c r="AO434" s="2"/>
      <c r="AP434" s="2"/>
      <c r="AQ434" s="2"/>
      <c r="AR434" s="2"/>
      <c r="AS434" s="2"/>
      <c r="AT434" s="2"/>
    </row>
    <row r="435" ht="15.75" customHeight="1">
      <c r="I435" s="2"/>
      <c r="J435" s="2"/>
      <c r="K435" s="2"/>
      <c r="L435" s="2"/>
      <c r="M435" s="2"/>
      <c r="N435" s="2"/>
      <c r="O435" s="2"/>
      <c r="P435" s="2"/>
      <c r="Q435" s="2"/>
      <c r="R435" s="2"/>
      <c r="AO435" s="2"/>
      <c r="AP435" s="2"/>
      <c r="AQ435" s="2"/>
      <c r="AR435" s="2"/>
      <c r="AS435" s="2"/>
      <c r="AT435" s="2"/>
    </row>
    <row r="436" ht="15.75" customHeight="1">
      <c r="I436" s="2"/>
      <c r="J436" s="2"/>
      <c r="K436" s="2"/>
      <c r="L436" s="2"/>
      <c r="M436" s="2"/>
      <c r="N436" s="2"/>
      <c r="O436" s="2"/>
      <c r="P436" s="2"/>
      <c r="Q436" s="2"/>
      <c r="R436" s="2"/>
      <c r="AO436" s="2"/>
      <c r="AP436" s="2"/>
      <c r="AQ436" s="2"/>
      <c r="AR436" s="2"/>
      <c r="AS436" s="2"/>
      <c r="AT436" s="2"/>
    </row>
    <row r="437" ht="15.75" customHeight="1">
      <c r="I437" s="2"/>
      <c r="J437" s="2"/>
      <c r="K437" s="2"/>
      <c r="L437" s="2"/>
      <c r="M437" s="2"/>
      <c r="N437" s="2"/>
      <c r="O437" s="2"/>
      <c r="P437" s="2"/>
      <c r="Q437" s="2"/>
      <c r="R437" s="2"/>
      <c r="AO437" s="2"/>
      <c r="AP437" s="2"/>
      <c r="AQ437" s="2"/>
      <c r="AR437" s="2"/>
      <c r="AS437" s="2"/>
      <c r="AT437" s="2"/>
    </row>
    <row r="438" ht="15.75" customHeight="1">
      <c r="I438" s="2"/>
      <c r="J438" s="2"/>
      <c r="K438" s="2"/>
      <c r="L438" s="2"/>
      <c r="M438" s="2"/>
      <c r="N438" s="2"/>
      <c r="O438" s="2"/>
      <c r="P438" s="2"/>
      <c r="Q438" s="2"/>
      <c r="R438" s="2"/>
      <c r="AO438" s="2"/>
      <c r="AP438" s="2"/>
      <c r="AQ438" s="2"/>
      <c r="AR438" s="2"/>
      <c r="AS438" s="2"/>
      <c r="AT438" s="2"/>
    </row>
    <row r="439" ht="15.75" customHeight="1">
      <c r="I439" s="2"/>
      <c r="J439" s="2"/>
      <c r="K439" s="2"/>
      <c r="L439" s="2"/>
      <c r="M439" s="2"/>
      <c r="N439" s="2"/>
      <c r="O439" s="2"/>
      <c r="P439" s="2"/>
      <c r="Q439" s="2"/>
      <c r="R439" s="2"/>
      <c r="AO439" s="2"/>
      <c r="AP439" s="2"/>
      <c r="AQ439" s="2"/>
      <c r="AR439" s="2"/>
      <c r="AS439" s="2"/>
      <c r="AT439" s="2"/>
    </row>
    <row r="440" ht="15.75" customHeight="1">
      <c r="I440" s="2"/>
      <c r="J440" s="2"/>
      <c r="K440" s="2"/>
      <c r="L440" s="2"/>
      <c r="M440" s="2"/>
      <c r="N440" s="2"/>
      <c r="O440" s="2"/>
      <c r="P440" s="2"/>
      <c r="Q440" s="2"/>
      <c r="R440" s="2"/>
      <c r="AO440" s="2"/>
      <c r="AP440" s="2"/>
      <c r="AQ440" s="2"/>
      <c r="AR440" s="2"/>
      <c r="AS440" s="2"/>
      <c r="AT440" s="2"/>
    </row>
    <row r="441" ht="15.75" customHeight="1">
      <c r="I441" s="2"/>
      <c r="J441" s="2"/>
      <c r="K441" s="2"/>
      <c r="L441" s="2"/>
      <c r="M441" s="2"/>
      <c r="N441" s="2"/>
      <c r="O441" s="2"/>
      <c r="P441" s="2"/>
      <c r="Q441" s="2"/>
      <c r="R441" s="2"/>
      <c r="AO441" s="2"/>
      <c r="AP441" s="2"/>
      <c r="AQ441" s="2"/>
      <c r="AR441" s="2"/>
      <c r="AS441" s="2"/>
      <c r="AT441" s="2"/>
    </row>
    <row r="442" ht="15.75" customHeight="1">
      <c r="I442" s="2"/>
      <c r="J442" s="2"/>
      <c r="K442" s="2"/>
      <c r="L442" s="2"/>
      <c r="M442" s="2"/>
      <c r="N442" s="2"/>
      <c r="O442" s="2"/>
      <c r="P442" s="2"/>
      <c r="Q442" s="2"/>
      <c r="R442" s="2"/>
      <c r="AO442" s="2"/>
      <c r="AP442" s="2"/>
      <c r="AQ442" s="2"/>
      <c r="AR442" s="2"/>
      <c r="AS442" s="2"/>
      <c r="AT442" s="2"/>
    </row>
    <row r="443" ht="15.75" customHeight="1">
      <c r="I443" s="2"/>
      <c r="J443" s="2"/>
      <c r="K443" s="2"/>
      <c r="L443" s="2"/>
      <c r="M443" s="2"/>
      <c r="N443" s="2"/>
      <c r="O443" s="2"/>
      <c r="P443" s="2"/>
      <c r="Q443" s="2"/>
      <c r="R443" s="2"/>
      <c r="AO443" s="2"/>
      <c r="AP443" s="2"/>
      <c r="AQ443" s="2"/>
      <c r="AR443" s="2"/>
      <c r="AS443" s="2"/>
      <c r="AT443" s="2"/>
    </row>
    <row r="444" ht="15.75" customHeight="1">
      <c r="I444" s="2"/>
      <c r="J444" s="2"/>
      <c r="K444" s="2"/>
      <c r="L444" s="2"/>
      <c r="M444" s="2"/>
      <c r="N444" s="2"/>
      <c r="O444" s="2"/>
      <c r="P444" s="2"/>
      <c r="Q444" s="2"/>
      <c r="R444" s="2"/>
      <c r="AO444" s="2"/>
      <c r="AP444" s="2"/>
      <c r="AQ444" s="2"/>
      <c r="AR444" s="2"/>
      <c r="AS444" s="2"/>
      <c r="AT444" s="2"/>
    </row>
    <row r="445" ht="15.75" customHeight="1">
      <c r="I445" s="2"/>
      <c r="J445" s="2"/>
      <c r="K445" s="2"/>
      <c r="L445" s="2"/>
      <c r="M445" s="2"/>
      <c r="N445" s="2"/>
      <c r="O445" s="2"/>
      <c r="P445" s="2"/>
      <c r="Q445" s="2"/>
      <c r="R445" s="2"/>
      <c r="AO445" s="2"/>
      <c r="AP445" s="2"/>
      <c r="AQ445" s="2"/>
      <c r="AR445" s="2"/>
      <c r="AS445" s="2"/>
      <c r="AT445" s="2"/>
    </row>
    <row r="446" ht="15.75" customHeight="1">
      <c r="I446" s="2"/>
      <c r="J446" s="2"/>
      <c r="K446" s="2"/>
      <c r="L446" s="2"/>
      <c r="M446" s="2"/>
      <c r="N446" s="2"/>
      <c r="O446" s="2"/>
      <c r="P446" s="2"/>
      <c r="Q446" s="2"/>
      <c r="R446" s="2"/>
      <c r="AO446" s="2"/>
      <c r="AP446" s="2"/>
      <c r="AQ446" s="2"/>
      <c r="AR446" s="2"/>
      <c r="AS446" s="2"/>
      <c r="AT446" s="2"/>
    </row>
    <row r="447" ht="15.75" customHeight="1">
      <c r="I447" s="2"/>
      <c r="J447" s="2"/>
      <c r="K447" s="2"/>
      <c r="L447" s="2"/>
      <c r="M447" s="2"/>
      <c r="N447" s="2"/>
      <c r="O447" s="2"/>
      <c r="P447" s="2"/>
      <c r="Q447" s="2"/>
      <c r="R447" s="2"/>
      <c r="AO447" s="2"/>
      <c r="AP447" s="2"/>
      <c r="AQ447" s="2"/>
      <c r="AR447" s="2"/>
      <c r="AS447" s="2"/>
      <c r="AT447" s="2"/>
    </row>
    <row r="448" ht="15.75" customHeight="1">
      <c r="I448" s="2"/>
      <c r="J448" s="2"/>
      <c r="K448" s="2"/>
      <c r="L448" s="2"/>
      <c r="M448" s="2"/>
      <c r="N448" s="2"/>
      <c r="O448" s="2"/>
      <c r="P448" s="2"/>
      <c r="Q448" s="2"/>
      <c r="R448" s="2"/>
      <c r="AO448" s="2"/>
      <c r="AP448" s="2"/>
      <c r="AQ448" s="2"/>
      <c r="AR448" s="2"/>
      <c r="AS448" s="2"/>
      <c r="AT448" s="2"/>
    </row>
    <row r="449" ht="15.75" customHeight="1">
      <c r="I449" s="2"/>
      <c r="J449" s="2"/>
      <c r="K449" s="2"/>
      <c r="L449" s="2"/>
      <c r="M449" s="2"/>
      <c r="N449" s="2"/>
      <c r="O449" s="2"/>
      <c r="P449" s="2"/>
      <c r="Q449" s="2"/>
      <c r="R449" s="2"/>
      <c r="AO449" s="2"/>
      <c r="AP449" s="2"/>
      <c r="AQ449" s="2"/>
      <c r="AR449" s="2"/>
      <c r="AS449" s="2"/>
      <c r="AT449" s="2"/>
    </row>
    <row r="450" ht="15.75" customHeight="1">
      <c r="I450" s="2"/>
      <c r="J450" s="2"/>
      <c r="K450" s="2"/>
      <c r="L450" s="2"/>
      <c r="M450" s="2"/>
      <c r="N450" s="2"/>
      <c r="O450" s="2"/>
      <c r="P450" s="2"/>
      <c r="Q450" s="2"/>
      <c r="R450" s="2"/>
      <c r="AO450" s="2"/>
      <c r="AP450" s="2"/>
      <c r="AQ450" s="2"/>
      <c r="AR450" s="2"/>
      <c r="AS450" s="2"/>
      <c r="AT450" s="2"/>
    </row>
    <row r="451" ht="15.75" customHeight="1">
      <c r="I451" s="2"/>
      <c r="J451" s="2"/>
      <c r="K451" s="2"/>
      <c r="L451" s="2"/>
      <c r="M451" s="2"/>
      <c r="N451" s="2"/>
      <c r="O451" s="2"/>
      <c r="P451" s="2"/>
      <c r="Q451" s="2"/>
      <c r="R451" s="2"/>
      <c r="AO451" s="2"/>
      <c r="AP451" s="2"/>
      <c r="AQ451" s="2"/>
      <c r="AR451" s="2"/>
      <c r="AS451" s="2"/>
      <c r="AT451" s="2"/>
    </row>
    <row r="452" ht="15.75" customHeight="1">
      <c r="I452" s="2"/>
      <c r="J452" s="2"/>
      <c r="K452" s="2"/>
      <c r="L452" s="2"/>
      <c r="M452" s="2"/>
      <c r="N452" s="2"/>
      <c r="O452" s="2"/>
      <c r="P452" s="2"/>
      <c r="Q452" s="2"/>
      <c r="R452" s="2"/>
      <c r="AO452" s="2"/>
      <c r="AP452" s="2"/>
      <c r="AQ452" s="2"/>
      <c r="AR452" s="2"/>
      <c r="AS452" s="2"/>
      <c r="AT452" s="2"/>
    </row>
    <row r="453" ht="15.75" customHeight="1">
      <c r="I453" s="2"/>
      <c r="J453" s="2"/>
      <c r="K453" s="2"/>
      <c r="L453" s="2"/>
      <c r="M453" s="2"/>
      <c r="N453" s="2"/>
      <c r="O453" s="2"/>
      <c r="P453" s="2"/>
      <c r="Q453" s="2"/>
      <c r="R453" s="2"/>
      <c r="AO453" s="2"/>
      <c r="AP453" s="2"/>
      <c r="AQ453" s="2"/>
      <c r="AR453" s="2"/>
      <c r="AS453" s="2"/>
      <c r="AT453" s="2"/>
    </row>
    <row r="454" ht="15.75" customHeight="1">
      <c r="I454" s="2"/>
      <c r="J454" s="2"/>
      <c r="K454" s="2"/>
      <c r="L454" s="2"/>
      <c r="M454" s="2"/>
      <c r="N454" s="2"/>
      <c r="O454" s="2"/>
      <c r="P454" s="2"/>
      <c r="Q454" s="2"/>
      <c r="R454" s="2"/>
      <c r="AO454" s="2"/>
      <c r="AP454" s="2"/>
      <c r="AQ454" s="2"/>
      <c r="AR454" s="2"/>
      <c r="AS454" s="2"/>
      <c r="AT454" s="2"/>
    </row>
    <row r="455" ht="15.75" customHeight="1">
      <c r="I455" s="2"/>
      <c r="J455" s="2"/>
      <c r="K455" s="2"/>
      <c r="L455" s="2"/>
      <c r="M455" s="2"/>
      <c r="N455" s="2"/>
      <c r="O455" s="2"/>
      <c r="P455" s="2"/>
      <c r="Q455" s="2"/>
      <c r="R455" s="2"/>
      <c r="AO455" s="2"/>
      <c r="AP455" s="2"/>
      <c r="AQ455" s="2"/>
      <c r="AR455" s="2"/>
      <c r="AS455" s="2"/>
      <c r="AT455" s="2"/>
    </row>
    <row r="456" ht="15.75" customHeight="1">
      <c r="I456" s="2"/>
      <c r="J456" s="2"/>
      <c r="K456" s="2"/>
      <c r="L456" s="2"/>
      <c r="M456" s="2"/>
      <c r="N456" s="2"/>
      <c r="O456" s="2"/>
      <c r="P456" s="2"/>
      <c r="Q456" s="2"/>
      <c r="R456" s="2"/>
      <c r="AO456" s="2"/>
      <c r="AP456" s="2"/>
      <c r="AQ456" s="2"/>
      <c r="AR456" s="2"/>
      <c r="AS456" s="2"/>
      <c r="AT456" s="2"/>
    </row>
    <row r="457" ht="15.75" customHeight="1">
      <c r="I457" s="2"/>
      <c r="J457" s="2"/>
      <c r="K457" s="2"/>
      <c r="L457" s="2"/>
      <c r="M457" s="2"/>
      <c r="N457" s="2"/>
      <c r="O457" s="2"/>
      <c r="P457" s="2"/>
      <c r="Q457" s="2"/>
      <c r="R457" s="2"/>
      <c r="AO457" s="2"/>
      <c r="AP457" s="2"/>
      <c r="AQ457" s="2"/>
      <c r="AR457" s="2"/>
      <c r="AS457" s="2"/>
      <c r="AT457" s="2"/>
    </row>
    <row r="458" ht="15.75" customHeight="1">
      <c r="I458" s="2"/>
      <c r="J458" s="2"/>
      <c r="K458" s="2"/>
      <c r="L458" s="2"/>
      <c r="M458" s="2"/>
      <c r="N458" s="2"/>
      <c r="O458" s="2"/>
      <c r="P458" s="2"/>
      <c r="Q458" s="2"/>
      <c r="R458" s="2"/>
      <c r="AO458" s="2"/>
      <c r="AP458" s="2"/>
      <c r="AQ458" s="2"/>
      <c r="AR458" s="2"/>
      <c r="AS458" s="2"/>
      <c r="AT458" s="2"/>
    </row>
    <row r="459" ht="15.75" customHeight="1">
      <c r="I459" s="2"/>
      <c r="J459" s="2"/>
      <c r="K459" s="2"/>
      <c r="L459" s="2"/>
      <c r="M459" s="2"/>
      <c r="N459" s="2"/>
      <c r="O459" s="2"/>
      <c r="P459" s="2"/>
      <c r="Q459" s="2"/>
      <c r="R459" s="2"/>
      <c r="AO459" s="2"/>
      <c r="AP459" s="2"/>
      <c r="AQ459" s="2"/>
      <c r="AR459" s="2"/>
      <c r="AS459" s="2"/>
      <c r="AT459" s="2"/>
    </row>
    <row r="460" ht="15.75" customHeight="1">
      <c r="I460" s="2"/>
      <c r="J460" s="2"/>
      <c r="K460" s="2"/>
      <c r="L460" s="2"/>
      <c r="M460" s="2"/>
      <c r="N460" s="2"/>
      <c r="O460" s="2"/>
      <c r="P460" s="2"/>
      <c r="Q460" s="2"/>
      <c r="R460" s="2"/>
      <c r="AO460" s="2"/>
      <c r="AP460" s="2"/>
      <c r="AQ460" s="2"/>
      <c r="AR460" s="2"/>
      <c r="AS460" s="2"/>
      <c r="AT460" s="2"/>
    </row>
    <row r="461" ht="15.75" customHeight="1">
      <c r="I461" s="2"/>
      <c r="J461" s="2"/>
      <c r="K461" s="2"/>
      <c r="L461" s="2"/>
      <c r="M461" s="2"/>
      <c r="N461" s="2"/>
      <c r="O461" s="2"/>
      <c r="P461" s="2"/>
      <c r="Q461" s="2"/>
      <c r="R461" s="2"/>
      <c r="AO461" s="2"/>
      <c r="AP461" s="2"/>
      <c r="AQ461" s="2"/>
      <c r="AR461" s="2"/>
      <c r="AS461" s="2"/>
      <c r="AT461" s="2"/>
    </row>
    <row r="462" ht="15.75" customHeight="1">
      <c r="I462" s="2"/>
      <c r="J462" s="2"/>
      <c r="K462" s="2"/>
      <c r="L462" s="2"/>
      <c r="M462" s="2"/>
      <c r="N462" s="2"/>
      <c r="O462" s="2"/>
      <c r="P462" s="2"/>
      <c r="Q462" s="2"/>
      <c r="R462" s="2"/>
      <c r="AO462" s="2"/>
      <c r="AP462" s="2"/>
      <c r="AQ462" s="2"/>
      <c r="AR462" s="2"/>
      <c r="AS462" s="2"/>
      <c r="AT462" s="2"/>
    </row>
    <row r="463" ht="15.75" customHeight="1">
      <c r="I463" s="2"/>
      <c r="J463" s="2"/>
      <c r="K463" s="2"/>
      <c r="L463" s="2"/>
      <c r="M463" s="2"/>
      <c r="N463" s="2"/>
      <c r="O463" s="2"/>
      <c r="P463" s="2"/>
      <c r="Q463" s="2"/>
      <c r="R463" s="2"/>
      <c r="AO463" s="2"/>
      <c r="AP463" s="2"/>
      <c r="AQ463" s="2"/>
      <c r="AR463" s="2"/>
      <c r="AS463" s="2"/>
      <c r="AT463" s="2"/>
    </row>
    <row r="464" ht="15.75" customHeight="1">
      <c r="I464" s="2"/>
      <c r="J464" s="2"/>
      <c r="K464" s="2"/>
      <c r="L464" s="2"/>
      <c r="M464" s="2"/>
      <c r="N464" s="2"/>
      <c r="O464" s="2"/>
      <c r="P464" s="2"/>
      <c r="Q464" s="2"/>
      <c r="R464" s="2"/>
      <c r="AO464" s="2"/>
      <c r="AP464" s="2"/>
      <c r="AQ464" s="2"/>
      <c r="AR464" s="2"/>
      <c r="AS464" s="2"/>
      <c r="AT464" s="2"/>
    </row>
    <row r="465" ht="15.75" customHeight="1">
      <c r="I465" s="2"/>
      <c r="J465" s="2"/>
      <c r="K465" s="2"/>
      <c r="L465" s="2"/>
      <c r="M465" s="2"/>
      <c r="N465" s="2"/>
      <c r="O465" s="2"/>
      <c r="P465" s="2"/>
      <c r="Q465" s="2"/>
      <c r="R465" s="2"/>
      <c r="AO465" s="2"/>
      <c r="AP465" s="2"/>
      <c r="AQ465" s="2"/>
      <c r="AR465" s="2"/>
      <c r="AS465" s="2"/>
      <c r="AT465" s="2"/>
    </row>
    <row r="466" ht="15.75" customHeight="1">
      <c r="I466" s="2"/>
      <c r="J466" s="2"/>
      <c r="K466" s="2"/>
      <c r="L466" s="2"/>
      <c r="M466" s="2"/>
      <c r="N466" s="2"/>
      <c r="O466" s="2"/>
      <c r="P466" s="2"/>
      <c r="Q466" s="2"/>
      <c r="R466" s="2"/>
      <c r="AO466" s="2"/>
      <c r="AP466" s="2"/>
      <c r="AQ466" s="2"/>
      <c r="AR466" s="2"/>
      <c r="AS466" s="2"/>
      <c r="AT466" s="2"/>
    </row>
    <row r="467" ht="15.75" customHeight="1">
      <c r="I467" s="2"/>
      <c r="J467" s="2"/>
      <c r="K467" s="2"/>
      <c r="L467" s="2"/>
      <c r="M467" s="2"/>
      <c r="N467" s="2"/>
      <c r="O467" s="2"/>
      <c r="P467" s="2"/>
      <c r="Q467" s="2"/>
      <c r="R467" s="2"/>
      <c r="AO467" s="2"/>
      <c r="AP467" s="2"/>
      <c r="AQ467" s="2"/>
      <c r="AR467" s="2"/>
      <c r="AS467" s="2"/>
      <c r="AT467" s="2"/>
    </row>
    <row r="468" ht="15.75" customHeight="1">
      <c r="I468" s="2"/>
      <c r="J468" s="2"/>
      <c r="K468" s="2"/>
      <c r="L468" s="2"/>
      <c r="M468" s="2"/>
      <c r="N468" s="2"/>
      <c r="O468" s="2"/>
      <c r="P468" s="2"/>
      <c r="Q468" s="2"/>
      <c r="R468" s="2"/>
      <c r="AO468" s="2"/>
      <c r="AP468" s="2"/>
      <c r="AQ468" s="2"/>
      <c r="AR468" s="2"/>
      <c r="AS468" s="2"/>
      <c r="AT468" s="2"/>
    </row>
    <row r="469" ht="15.75" customHeight="1">
      <c r="I469" s="2"/>
      <c r="J469" s="2"/>
      <c r="K469" s="2"/>
      <c r="L469" s="2"/>
      <c r="M469" s="2"/>
      <c r="N469" s="2"/>
      <c r="O469" s="2"/>
      <c r="P469" s="2"/>
      <c r="Q469" s="2"/>
      <c r="R469" s="2"/>
      <c r="AO469" s="2"/>
      <c r="AP469" s="2"/>
      <c r="AQ469" s="2"/>
      <c r="AR469" s="2"/>
      <c r="AS469" s="2"/>
      <c r="AT469" s="2"/>
    </row>
    <row r="470" ht="15.75" customHeight="1">
      <c r="I470" s="2"/>
      <c r="J470" s="2"/>
      <c r="K470" s="2"/>
      <c r="L470" s="2"/>
      <c r="M470" s="2"/>
      <c r="N470" s="2"/>
      <c r="O470" s="2"/>
      <c r="P470" s="2"/>
      <c r="Q470" s="2"/>
      <c r="R470" s="2"/>
      <c r="AO470" s="2"/>
      <c r="AP470" s="2"/>
      <c r="AQ470" s="2"/>
      <c r="AR470" s="2"/>
      <c r="AS470" s="2"/>
      <c r="AT470" s="2"/>
    </row>
    <row r="471" ht="15.75" customHeight="1">
      <c r="I471" s="2"/>
      <c r="J471" s="2"/>
      <c r="K471" s="2"/>
      <c r="L471" s="2"/>
      <c r="M471" s="2"/>
      <c r="N471" s="2"/>
      <c r="O471" s="2"/>
      <c r="P471" s="2"/>
      <c r="Q471" s="2"/>
      <c r="R471" s="2"/>
      <c r="AO471" s="2"/>
      <c r="AP471" s="2"/>
      <c r="AQ471" s="2"/>
      <c r="AR471" s="2"/>
      <c r="AS471" s="2"/>
      <c r="AT471" s="2"/>
    </row>
    <row r="472" ht="15.75" customHeight="1">
      <c r="I472" s="2"/>
      <c r="J472" s="2"/>
      <c r="K472" s="2"/>
      <c r="L472" s="2"/>
      <c r="M472" s="2"/>
      <c r="N472" s="2"/>
      <c r="O472" s="2"/>
      <c r="P472" s="2"/>
      <c r="Q472" s="2"/>
      <c r="R472" s="2"/>
      <c r="AO472" s="2"/>
      <c r="AP472" s="2"/>
      <c r="AQ472" s="2"/>
      <c r="AR472" s="2"/>
      <c r="AS472" s="2"/>
      <c r="AT472" s="2"/>
    </row>
    <row r="473" ht="15.75" customHeight="1">
      <c r="I473" s="2"/>
      <c r="J473" s="2"/>
      <c r="K473" s="2"/>
      <c r="L473" s="2"/>
      <c r="M473" s="2"/>
      <c r="N473" s="2"/>
      <c r="O473" s="2"/>
      <c r="P473" s="2"/>
      <c r="Q473" s="2"/>
      <c r="R473" s="2"/>
      <c r="AO473" s="2"/>
      <c r="AP473" s="2"/>
      <c r="AQ473" s="2"/>
      <c r="AR473" s="2"/>
      <c r="AS473" s="2"/>
      <c r="AT473" s="2"/>
    </row>
    <row r="474" ht="15.75" customHeight="1">
      <c r="I474" s="2"/>
      <c r="J474" s="2"/>
      <c r="K474" s="2"/>
      <c r="L474" s="2"/>
      <c r="M474" s="2"/>
      <c r="N474" s="2"/>
      <c r="O474" s="2"/>
      <c r="P474" s="2"/>
      <c r="Q474" s="2"/>
      <c r="R474" s="2"/>
      <c r="AO474" s="2"/>
      <c r="AP474" s="2"/>
      <c r="AQ474" s="2"/>
      <c r="AR474" s="2"/>
      <c r="AS474" s="2"/>
      <c r="AT474" s="2"/>
    </row>
    <row r="475" ht="15.75" customHeight="1">
      <c r="I475" s="2"/>
      <c r="J475" s="2"/>
      <c r="K475" s="2"/>
      <c r="L475" s="2"/>
      <c r="M475" s="2"/>
      <c r="N475" s="2"/>
      <c r="O475" s="2"/>
      <c r="P475" s="2"/>
      <c r="Q475" s="2"/>
      <c r="R475" s="2"/>
      <c r="AO475" s="2"/>
      <c r="AP475" s="2"/>
      <c r="AQ475" s="2"/>
      <c r="AR475" s="2"/>
      <c r="AS475" s="2"/>
      <c r="AT475" s="2"/>
    </row>
    <row r="476" ht="15.75" customHeight="1">
      <c r="I476" s="2"/>
      <c r="J476" s="2"/>
      <c r="K476" s="2"/>
      <c r="L476" s="2"/>
      <c r="M476" s="2"/>
      <c r="N476" s="2"/>
      <c r="O476" s="2"/>
      <c r="P476" s="2"/>
      <c r="Q476" s="2"/>
      <c r="R476" s="2"/>
      <c r="AO476" s="2"/>
      <c r="AP476" s="2"/>
      <c r="AQ476" s="2"/>
      <c r="AR476" s="2"/>
      <c r="AS476" s="2"/>
      <c r="AT476" s="2"/>
    </row>
    <row r="477" ht="15.75" customHeight="1">
      <c r="I477" s="2"/>
      <c r="J477" s="2"/>
      <c r="K477" s="2"/>
      <c r="L477" s="2"/>
      <c r="M477" s="2"/>
      <c r="N477" s="2"/>
      <c r="O477" s="2"/>
      <c r="P477" s="2"/>
      <c r="Q477" s="2"/>
      <c r="R477" s="2"/>
      <c r="AO477" s="2"/>
      <c r="AP477" s="2"/>
      <c r="AQ477" s="2"/>
      <c r="AR477" s="2"/>
      <c r="AS477" s="2"/>
      <c r="AT477" s="2"/>
    </row>
    <row r="478" ht="15.75" customHeight="1">
      <c r="I478" s="2"/>
      <c r="J478" s="2"/>
      <c r="K478" s="2"/>
      <c r="L478" s="2"/>
      <c r="M478" s="2"/>
      <c r="N478" s="2"/>
      <c r="O478" s="2"/>
      <c r="P478" s="2"/>
      <c r="Q478" s="2"/>
      <c r="R478" s="2"/>
      <c r="AO478" s="2"/>
      <c r="AP478" s="2"/>
      <c r="AQ478" s="2"/>
      <c r="AR478" s="2"/>
      <c r="AS478" s="2"/>
      <c r="AT478" s="2"/>
    </row>
    <row r="479" ht="15.75" customHeight="1">
      <c r="I479" s="2"/>
      <c r="J479" s="2"/>
      <c r="K479" s="2"/>
      <c r="L479" s="2"/>
      <c r="M479" s="2"/>
      <c r="N479" s="2"/>
      <c r="O479" s="2"/>
      <c r="P479" s="2"/>
      <c r="Q479" s="2"/>
      <c r="R479" s="2"/>
      <c r="AO479" s="2"/>
      <c r="AP479" s="2"/>
      <c r="AQ479" s="2"/>
      <c r="AR479" s="2"/>
      <c r="AS479" s="2"/>
      <c r="AT479" s="2"/>
    </row>
    <row r="480" ht="15.75" customHeight="1">
      <c r="I480" s="2"/>
      <c r="J480" s="2"/>
      <c r="K480" s="2"/>
      <c r="L480" s="2"/>
      <c r="M480" s="2"/>
      <c r="N480" s="2"/>
      <c r="O480" s="2"/>
      <c r="P480" s="2"/>
      <c r="Q480" s="2"/>
      <c r="R480" s="2"/>
      <c r="AO480" s="2"/>
      <c r="AP480" s="2"/>
      <c r="AQ480" s="2"/>
      <c r="AR480" s="2"/>
      <c r="AS480" s="2"/>
      <c r="AT480" s="2"/>
    </row>
    <row r="481" ht="15.75" customHeight="1">
      <c r="I481" s="2"/>
      <c r="J481" s="2"/>
      <c r="K481" s="2"/>
      <c r="L481" s="2"/>
      <c r="M481" s="2"/>
      <c r="N481" s="2"/>
      <c r="O481" s="2"/>
      <c r="P481" s="2"/>
      <c r="Q481" s="2"/>
      <c r="R481" s="2"/>
      <c r="AO481" s="2"/>
      <c r="AP481" s="2"/>
      <c r="AQ481" s="2"/>
      <c r="AR481" s="2"/>
      <c r="AS481" s="2"/>
      <c r="AT481" s="2"/>
    </row>
    <row r="482" ht="15.75" customHeight="1">
      <c r="I482" s="2"/>
      <c r="J482" s="2"/>
      <c r="K482" s="2"/>
      <c r="L482" s="2"/>
      <c r="M482" s="2"/>
      <c r="N482" s="2"/>
      <c r="O482" s="2"/>
      <c r="P482" s="2"/>
      <c r="Q482" s="2"/>
      <c r="R482" s="2"/>
      <c r="AO482" s="2"/>
      <c r="AP482" s="2"/>
      <c r="AQ482" s="2"/>
      <c r="AR482" s="2"/>
      <c r="AS482" s="2"/>
      <c r="AT482" s="2"/>
    </row>
    <row r="483" ht="15.75" customHeight="1">
      <c r="I483" s="2"/>
      <c r="J483" s="2"/>
      <c r="K483" s="2"/>
      <c r="L483" s="2"/>
      <c r="M483" s="2"/>
      <c r="N483" s="2"/>
      <c r="O483" s="2"/>
      <c r="P483" s="2"/>
      <c r="Q483" s="2"/>
      <c r="R483" s="2"/>
      <c r="AO483" s="2"/>
      <c r="AP483" s="2"/>
      <c r="AQ483" s="2"/>
      <c r="AR483" s="2"/>
      <c r="AS483" s="2"/>
      <c r="AT483" s="2"/>
    </row>
    <row r="484" ht="15.75" customHeight="1">
      <c r="I484" s="2"/>
      <c r="J484" s="2"/>
      <c r="K484" s="2"/>
      <c r="L484" s="2"/>
      <c r="M484" s="2"/>
      <c r="N484" s="2"/>
      <c r="O484" s="2"/>
      <c r="P484" s="2"/>
      <c r="Q484" s="2"/>
      <c r="R484" s="2"/>
      <c r="AO484" s="2"/>
      <c r="AP484" s="2"/>
      <c r="AQ484" s="2"/>
      <c r="AR484" s="2"/>
      <c r="AS484" s="2"/>
      <c r="AT484" s="2"/>
    </row>
    <row r="485" ht="15.75" customHeight="1">
      <c r="I485" s="2"/>
      <c r="J485" s="2"/>
      <c r="K485" s="2"/>
      <c r="L485" s="2"/>
      <c r="M485" s="2"/>
      <c r="N485" s="2"/>
      <c r="O485" s="2"/>
      <c r="P485" s="2"/>
      <c r="Q485" s="2"/>
      <c r="R485" s="2"/>
      <c r="AO485" s="2"/>
      <c r="AP485" s="2"/>
      <c r="AQ485" s="2"/>
      <c r="AR485" s="2"/>
      <c r="AS485" s="2"/>
      <c r="AT485" s="2"/>
    </row>
    <row r="486" ht="15.75" customHeight="1">
      <c r="I486" s="2"/>
      <c r="J486" s="2"/>
      <c r="K486" s="2"/>
      <c r="L486" s="2"/>
      <c r="M486" s="2"/>
      <c r="N486" s="2"/>
      <c r="O486" s="2"/>
      <c r="P486" s="2"/>
      <c r="Q486" s="2"/>
      <c r="R486" s="2"/>
      <c r="AO486" s="2"/>
      <c r="AP486" s="2"/>
      <c r="AQ486" s="2"/>
      <c r="AR486" s="2"/>
      <c r="AS486" s="2"/>
      <c r="AT486" s="2"/>
    </row>
    <row r="487" ht="15.75" customHeight="1">
      <c r="I487" s="2"/>
      <c r="J487" s="2"/>
      <c r="K487" s="2"/>
      <c r="L487" s="2"/>
      <c r="M487" s="2"/>
      <c r="N487" s="2"/>
      <c r="O487" s="2"/>
      <c r="P487" s="2"/>
      <c r="Q487" s="2"/>
      <c r="R487" s="2"/>
      <c r="AO487" s="2"/>
      <c r="AP487" s="2"/>
      <c r="AQ487" s="2"/>
      <c r="AR487" s="2"/>
      <c r="AS487" s="2"/>
      <c r="AT487" s="2"/>
    </row>
    <row r="488" ht="15.75" customHeight="1">
      <c r="I488" s="2"/>
      <c r="J488" s="2"/>
      <c r="K488" s="2"/>
      <c r="L488" s="2"/>
      <c r="M488" s="2"/>
      <c r="N488" s="2"/>
      <c r="O488" s="2"/>
      <c r="P488" s="2"/>
      <c r="Q488" s="2"/>
      <c r="R488" s="2"/>
      <c r="AO488" s="2"/>
      <c r="AP488" s="2"/>
      <c r="AQ488" s="2"/>
      <c r="AR488" s="2"/>
      <c r="AS488" s="2"/>
      <c r="AT488" s="2"/>
    </row>
    <row r="489" ht="15.75" customHeight="1">
      <c r="I489" s="2"/>
      <c r="J489" s="2"/>
      <c r="K489" s="2"/>
      <c r="L489" s="2"/>
      <c r="M489" s="2"/>
      <c r="N489" s="2"/>
      <c r="O489" s="2"/>
      <c r="P489" s="2"/>
      <c r="Q489" s="2"/>
      <c r="R489" s="2"/>
      <c r="AO489" s="2"/>
      <c r="AP489" s="2"/>
      <c r="AQ489" s="2"/>
      <c r="AR489" s="2"/>
      <c r="AS489" s="2"/>
      <c r="AT489" s="2"/>
    </row>
    <row r="490" ht="15.75" customHeight="1">
      <c r="I490" s="2"/>
      <c r="J490" s="2"/>
      <c r="K490" s="2"/>
      <c r="L490" s="2"/>
      <c r="M490" s="2"/>
      <c r="N490" s="2"/>
      <c r="O490" s="2"/>
      <c r="P490" s="2"/>
      <c r="Q490" s="2"/>
      <c r="R490" s="2"/>
      <c r="AO490" s="2"/>
      <c r="AP490" s="2"/>
      <c r="AQ490" s="2"/>
      <c r="AR490" s="2"/>
      <c r="AS490" s="2"/>
      <c r="AT490" s="2"/>
    </row>
    <row r="491" ht="15.75" customHeight="1">
      <c r="I491" s="2"/>
      <c r="J491" s="2"/>
      <c r="K491" s="2"/>
      <c r="L491" s="2"/>
      <c r="M491" s="2"/>
      <c r="N491" s="2"/>
      <c r="O491" s="2"/>
      <c r="P491" s="2"/>
      <c r="Q491" s="2"/>
      <c r="R491" s="2"/>
      <c r="AO491" s="2"/>
      <c r="AP491" s="2"/>
      <c r="AQ491" s="2"/>
      <c r="AR491" s="2"/>
      <c r="AS491" s="2"/>
      <c r="AT491" s="2"/>
    </row>
    <row r="492" ht="15.75" customHeight="1">
      <c r="I492" s="2"/>
      <c r="J492" s="2"/>
      <c r="K492" s="2"/>
      <c r="L492" s="2"/>
      <c r="M492" s="2"/>
      <c r="N492" s="2"/>
      <c r="O492" s="2"/>
      <c r="P492" s="2"/>
      <c r="Q492" s="2"/>
      <c r="R492" s="2"/>
      <c r="AO492" s="2"/>
      <c r="AP492" s="2"/>
      <c r="AQ492" s="2"/>
      <c r="AR492" s="2"/>
      <c r="AS492" s="2"/>
      <c r="AT492" s="2"/>
    </row>
    <row r="493" ht="15.75" customHeight="1">
      <c r="I493" s="2"/>
      <c r="J493" s="2"/>
      <c r="K493" s="2"/>
      <c r="L493" s="2"/>
      <c r="M493" s="2"/>
      <c r="N493" s="2"/>
      <c r="O493" s="2"/>
      <c r="P493" s="2"/>
      <c r="Q493" s="2"/>
      <c r="R493" s="2"/>
      <c r="AO493" s="2"/>
      <c r="AP493" s="2"/>
      <c r="AQ493" s="2"/>
      <c r="AR493" s="2"/>
      <c r="AS493" s="2"/>
      <c r="AT493" s="2"/>
    </row>
    <row r="494" ht="15.75" customHeight="1">
      <c r="I494" s="2"/>
      <c r="J494" s="2"/>
      <c r="K494" s="2"/>
      <c r="L494" s="2"/>
      <c r="M494" s="2"/>
      <c r="N494" s="2"/>
      <c r="O494" s="2"/>
      <c r="P494" s="2"/>
      <c r="Q494" s="2"/>
      <c r="R494" s="2"/>
      <c r="AO494" s="2"/>
      <c r="AP494" s="2"/>
      <c r="AQ494" s="2"/>
      <c r="AR494" s="2"/>
      <c r="AS494" s="2"/>
      <c r="AT494" s="2"/>
    </row>
    <row r="495" ht="15.75" customHeight="1">
      <c r="I495" s="2"/>
      <c r="J495" s="2"/>
      <c r="K495" s="2"/>
      <c r="L495" s="2"/>
      <c r="M495" s="2"/>
      <c r="N495" s="2"/>
      <c r="O495" s="2"/>
      <c r="P495" s="2"/>
      <c r="Q495" s="2"/>
      <c r="R495" s="2"/>
      <c r="AO495" s="2"/>
      <c r="AP495" s="2"/>
      <c r="AQ495" s="2"/>
      <c r="AR495" s="2"/>
      <c r="AS495" s="2"/>
      <c r="AT495" s="2"/>
    </row>
    <row r="496" ht="15.75" customHeight="1">
      <c r="I496" s="2"/>
      <c r="J496" s="2"/>
      <c r="K496" s="2"/>
      <c r="L496" s="2"/>
      <c r="M496" s="2"/>
      <c r="N496" s="2"/>
      <c r="O496" s="2"/>
      <c r="P496" s="2"/>
      <c r="Q496" s="2"/>
      <c r="R496" s="2"/>
      <c r="AO496" s="2"/>
      <c r="AP496" s="2"/>
      <c r="AQ496" s="2"/>
      <c r="AR496" s="2"/>
      <c r="AS496" s="2"/>
      <c r="AT496" s="2"/>
    </row>
    <row r="497" ht="15.75" customHeight="1">
      <c r="I497" s="2"/>
      <c r="J497" s="2"/>
      <c r="K497" s="2"/>
      <c r="L497" s="2"/>
      <c r="M497" s="2"/>
      <c r="N497" s="2"/>
      <c r="O497" s="2"/>
      <c r="P497" s="2"/>
      <c r="Q497" s="2"/>
      <c r="R497" s="2"/>
      <c r="AO497" s="2"/>
      <c r="AP497" s="2"/>
      <c r="AQ497" s="2"/>
      <c r="AR497" s="2"/>
      <c r="AS497" s="2"/>
      <c r="AT497" s="2"/>
    </row>
    <row r="498" ht="15.75" customHeight="1">
      <c r="I498" s="2"/>
      <c r="J498" s="2"/>
      <c r="K498" s="2"/>
      <c r="L498" s="2"/>
      <c r="M498" s="2"/>
      <c r="N498" s="2"/>
      <c r="O498" s="2"/>
      <c r="P498" s="2"/>
      <c r="Q498" s="2"/>
      <c r="R498" s="2"/>
      <c r="AO498" s="2"/>
      <c r="AP498" s="2"/>
      <c r="AQ498" s="2"/>
      <c r="AR498" s="2"/>
      <c r="AS498" s="2"/>
      <c r="AT498" s="2"/>
    </row>
    <row r="499" ht="15.75" customHeight="1">
      <c r="I499" s="2"/>
      <c r="J499" s="2"/>
      <c r="K499" s="2"/>
      <c r="L499" s="2"/>
      <c r="M499" s="2"/>
      <c r="N499" s="2"/>
      <c r="O499" s="2"/>
      <c r="P499" s="2"/>
      <c r="Q499" s="2"/>
      <c r="R499" s="2"/>
      <c r="AO499" s="2"/>
      <c r="AP499" s="2"/>
      <c r="AQ499" s="2"/>
      <c r="AR499" s="2"/>
      <c r="AS499" s="2"/>
      <c r="AT499" s="2"/>
    </row>
    <row r="500" ht="15.75" customHeight="1">
      <c r="I500" s="2"/>
      <c r="J500" s="2"/>
      <c r="K500" s="2"/>
      <c r="L500" s="2"/>
      <c r="M500" s="2"/>
      <c r="N500" s="2"/>
      <c r="O500" s="2"/>
      <c r="P500" s="2"/>
      <c r="Q500" s="2"/>
      <c r="R500" s="2"/>
      <c r="AO500" s="2"/>
      <c r="AP500" s="2"/>
      <c r="AQ500" s="2"/>
      <c r="AR500" s="2"/>
      <c r="AS500" s="2"/>
      <c r="AT500" s="2"/>
    </row>
    <row r="501" ht="15.75" customHeight="1">
      <c r="I501" s="2"/>
      <c r="J501" s="2"/>
      <c r="K501" s="2"/>
      <c r="L501" s="2"/>
      <c r="M501" s="2"/>
      <c r="N501" s="2"/>
      <c r="O501" s="2"/>
      <c r="P501" s="2"/>
      <c r="Q501" s="2"/>
      <c r="R501" s="2"/>
      <c r="AO501" s="2"/>
      <c r="AP501" s="2"/>
      <c r="AQ501" s="2"/>
      <c r="AR501" s="2"/>
      <c r="AS501" s="2"/>
      <c r="AT501" s="2"/>
    </row>
    <row r="502" ht="15.75" customHeight="1">
      <c r="I502" s="2"/>
      <c r="J502" s="2"/>
      <c r="K502" s="2"/>
      <c r="L502" s="2"/>
      <c r="M502" s="2"/>
      <c r="N502" s="2"/>
      <c r="O502" s="2"/>
      <c r="P502" s="2"/>
      <c r="Q502" s="2"/>
      <c r="R502" s="2"/>
      <c r="AO502" s="2"/>
      <c r="AP502" s="2"/>
      <c r="AQ502" s="2"/>
      <c r="AR502" s="2"/>
      <c r="AS502" s="2"/>
      <c r="AT502" s="2"/>
    </row>
    <row r="503" ht="15.75" customHeight="1">
      <c r="I503" s="2"/>
      <c r="J503" s="2"/>
      <c r="K503" s="2"/>
      <c r="L503" s="2"/>
      <c r="M503" s="2"/>
      <c r="N503" s="2"/>
      <c r="O503" s="2"/>
      <c r="P503" s="2"/>
      <c r="Q503" s="2"/>
      <c r="R503" s="2"/>
      <c r="AO503" s="2"/>
      <c r="AP503" s="2"/>
      <c r="AQ503" s="2"/>
      <c r="AR503" s="2"/>
      <c r="AS503" s="2"/>
      <c r="AT503" s="2"/>
    </row>
    <row r="504" ht="15.75" customHeight="1">
      <c r="I504" s="2"/>
      <c r="J504" s="2"/>
      <c r="K504" s="2"/>
      <c r="L504" s="2"/>
      <c r="M504" s="2"/>
      <c r="N504" s="2"/>
      <c r="O504" s="2"/>
      <c r="P504" s="2"/>
      <c r="Q504" s="2"/>
      <c r="R504" s="2"/>
      <c r="AO504" s="2"/>
      <c r="AP504" s="2"/>
      <c r="AQ504" s="2"/>
      <c r="AR504" s="2"/>
      <c r="AS504" s="2"/>
      <c r="AT504" s="2"/>
    </row>
    <row r="505" ht="15.75" customHeight="1">
      <c r="I505" s="2"/>
      <c r="J505" s="2"/>
      <c r="K505" s="2"/>
      <c r="L505" s="2"/>
      <c r="M505" s="2"/>
      <c r="N505" s="2"/>
      <c r="O505" s="2"/>
      <c r="P505" s="2"/>
      <c r="Q505" s="2"/>
      <c r="R505" s="2"/>
      <c r="AO505" s="2"/>
      <c r="AP505" s="2"/>
      <c r="AQ505" s="2"/>
      <c r="AR505" s="2"/>
      <c r="AS505" s="2"/>
      <c r="AT505" s="2"/>
    </row>
    <row r="506" ht="15.75" customHeight="1">
      <c r="I506" s="2"/>
      <c r="J506" s="2"/>
      <c r="K506" s="2"/>
      <c r="L506" s="2"/>
      <c r="M506" s="2"/>
      <c r="N506" s="2"/>
      <c r="O506" s="2"/>
      <c r="P506" s="2"/>
      <c r="Q506" s="2"/>
      <c r="R506" s="2"/>
      <c r="AO506" s="2"/>
      <c r="AP506" s="2"/>
      <c r="AQ506" s="2"/>
      <c r="AR506" s="2"/>
      <c r="AS506" s="2"/>
      <c r="AT506" s="2"/>
    </row>
    <row r="507" ht="15.75" customHeight="1">
      <c r="I507" s="2"/>
      <c r="J507" s="2"/>
      <c r="K507" s="2"/>
      <c r="L507" s="2"/>
      <c r="M507" s="2"/>
      <c r="N507" s="2"/>
      <c r="O507" s="2"/>
      <c r="P507" s="2"/>
      <c r="Q507" s="2"/>
      <c r="R507" s="2"/>
      <c r="AO507" s="2"/>
      <c r="AP507" s="2"/>
      <c r="AQ507" s="2"/>
      <c r="AR507" s="2"/>
      <c r="AS507" s="2"/>
      <c r="AT507" s="2"/>
    </row>
    <row r="508" ht="15.75" customHeight="1">
      <c r="I508" s="2"/>
      <c r="J508" s="2"/>
      <c r="K508" s="2"/>
      <c r="L508" s="2"/>
      <c r="M508" s="2"/>
      <c r="N508" s="2"/>
      <c r="O508" s="2"/>
      <c r="P508" s="2"/>
      <c r="Q508" s="2"/>
      <c r="R508" s="2"/>
      <c r="AO508" s="2"/>
      <c r="AP508" s="2"/>
      <c r="AQ508" s="2"/>
      <c r="AR508" s="2"/>
      <c r="AS508" s="2"/>
      <c r="AT508" s="2"/>
    </row>
    <row r="509" ht="15.75" customHeight="1">
      <c r="I509" s="2"/>
      <c r="J509" s="2"/>
      <c r="K509" s="2"/>
      <c r="L509" s="2"/>
      <c r="M509" s="2"/>
      <c r="N509" s="2"/>
      <c r="O509" s="2"/>
      <c r="P509" s="2"/>
      <c r="Q509" s="2"/>
      <c r="R509" s="2"/>
      <c r="AO509" s="2"/>
      <c r="AP509" s="2"/>
      <c r="AQ509" s="2"/>
      <c r="AR509" s="2"/>
      <c r="AS509" s="2"/>
      <c r="AT509" s="2"/>
    </row>
    <row r="510" ht="15.75" customHeight="1">
      <c r="I510" s="2"/>
      <c r="J510" s="2"/>
      <c r="K510" s="2"/>
      <c r="L510" s="2"/>
      <c r="M510" s="2"/>
      <c r="N510" s="2"/>
      <c r="O510" s="2"/>
      <c r="P510" s="2"/>
      <c r="Q510" s="2"/>
      <c r="R510" s="2"/>
      <c r="AO510" s="2"/>
      <c r="AP510" s="2"/>
      <c r="AQ510" s="2"/>
      <c r="AR510" s="2"/>
      <c r="AS510" s="2"/>
      <c r="AT510" s="2"/>
    </row>
    <row r="511" ht="15.75" customHeight="1">
      <c r="I511" s="2"/>
      <c r="J511" s="2"/>
      <c r="K511" s="2"/>
      <c r="L511" s="2"/>
      <c r="M511" s="2"/>
      <c r="N511" s="2"/>
      <c r="O511" s="2"/>
      <c r="P511" s="2"/>
      <c r="Q511" s="2"/>
      <c r="R511" s="2"/>
      <c r="AO511" s="2"/>
      <c r="AP511" s="2"/>
      <c r="AQ511" s="2"/>
      <c r="AR511" s="2"/>
      <c r="AS511" s="2"/>
      <c r="AT511" s="2"/>
    </row>
    <row r="512" ht="15.75" customHeight="1">
      <c r="I512" s="2"/>
      <c r="J512" s="2"/>
      <c r="K512" s="2"/>
      <c r="L512" s="2"/>
      <c r="M512" s="2"/>
      <c r="N512" s="2"/>
      <c r="O512" s="2"/>
      <c r="P512" s="2"/>
      <c r="Q512" s="2"/>
      <c r="R512" s="2"/>
      <c r="AO512" s="2"/>
      <c r="AP512" s="2"/>
      <c r="AQ512" s="2"/>
      <c r="AR512" s="2"/>
      <c r="AS512" s="2"/>
      <c r="AT512" s="2"/>
    </row>
    <row r="513" ht="15.75" customHeight="1">
      <c r="I513" s="2"/>
      <c r="J513" s="2"/>
      <c r="K513" s="2"/>
      <c r="L513" s="2"/>
      <c r="M513" s="2"/>
      <c r="N513" s="2"/>
      <c r="O513" s="2"/>
      <c r="P513" s="2"/>
      <c r="Q513" s="2"/>
      <c r="R513" s="2"/>
      <c r="AO513" s="2"/>
      <c r="AP513" s="2"/>
      <c r="AQ513" s="2"/>
      <c r="AR513" s="2"/>
      <c r="AS513" s="2"/>
      <c r="AT513" s="2"/>
    </row>
    <row r="514" ht="15.75" customHeight="1">
      <c r="I514" s="2"/>
      <c r="J514" s="2"/>
      <c r="K514" s="2"/>
      <c r="L514" s="2"/>
      <c r="M514" s="2"/>
      <c r="N514" s="2"/>
      <c r="O514" s="2"/>
      <c r="P514" s="2"/>
      <c r="Q514" s="2"/>
      <c r="R514" s="2"/>
      <c r="AO514" s="2"/>
      <c r="AP514" s="2"/>
      <c r="AQ514" s="2"/>
      <c r="AR514" s="2"/>
      <c r="AS514" s="2"/>
      <c r="AT514" s="2"/>
    </row>
    <row r="515" ht="15.75" customHeight="1">
      <c r="I515" s="2"/>
      <c r="J515" s="2"/>
      <c r="K515" s="2"/>
      <c r="L515" s="2"/>
      <c r="M515" s="2"/>
      <c r="N515" s="2"/>
      <c r="O515" s="2"/>
      <c r="P515" s="2"/>
      <c r="Q515" s="2"/>
      <c r="R515" s="2"/>
      <c r="AO515" s="2"/>
      <c r="AP515" s="2"/>
      <c r="AQ515" s="2"/>
      <c r="AR515" s="2"/>
      <c r="AS515" s="2"/>
      <c r="AT515" s="2"/>
    </row>
    <row r="516" ht="15.75" customHeight="1">
      <c r="I516" s="2"/>
      <c r="J516" s="2"/>
      <c r="K516" s="2"/>
      <c r="L516" s="2"/>
      <c r="M516" s="2"/>
      <c r="N516" s="2"/>
      <c r="O516" s="2"/>
      <c r="P516" s="2"/>
      <c r="Q516" s="2"/>
      <c r="R516" s="2"/>
      <c r="AO516" s="2"/>
      <c r="AP516" s="2"/>
      <c r="AQ516" s="2"/>
      <c r="AR516" s="2"/>
      <c r="AS516" s="2"/>
      <c r="AT516" s="2"/>
    </row>
    <row r="517" ht="15.75" customHeight="1">
      <c r="I517" s="2"/>
      <c r="J517" s="2"/>
      <c r="K517" s="2"/>
      <c r="L517" s="2"/>
      <c r="M517" s="2"/>
      <c r="N517" s="2"/>
      <c r="O517" s="2"/>
      <c r="P517" s="2"/>
      <c r="Q517" s="2"/>
      <c r="R517" s="2"/>
      <c r="AO517" s="2"/>
      <c r="AP517" s="2"/>
      <c r="AQ517" s="2"/>
      <c r="AR517" s="2"/>
      <c r="AS517" s="2"/>
      <c r="AT517" s="2"/>
    </row>
    <row r="518" ht="15.75" customHeight="1">
      <c r="I518" s="2"/>
      <c r="J518" s="2"/>
      <c r="K518" s="2"/>
      <c r="L518" s="2"/>
      <c r="M518" s="2"/>
      <c r="N518" s="2"/>
      <c r="O518" s="2"/>
      <c r="P518" s="2"/>
      <c r="Q518" s="2"/>
      <c r="R518" s="2"/>
      <c r="AO518" s="2"/>
      <c r="AP518" s="2"/>
      <c r="AQ518" s="2"/>
      <c r="AR518" s="2"/>
      <c r="AS518" s="2"/>
      <c r="AT518" s="2"/>
    </row>
    <row r="519" ht="15.75" customHeight="1">
      <c r="I519" s="2"/>
      <c r="J519" s="2"/>
      <c r="K519" s="2"/>
      <c r="L519" s="2"/>
      <c r="M519" s="2"/>
      <c r="N519" s="2"/>
      <c r="O519" s="2"/>
      <c r="P519" s="2"/>
      <c r="Q519" s="2"/>
      <c r="R519" s="2"/>
      <c r="AO519" s="2"/>
      <c r="AP519" s="2"/>
      <c r="AQ519" s="2"/>
      <c r="AR519" s="2"/>
      <c r="AS519" s="2"/>
      <c r="AT519" s="2"/>
    </row>
    <row r="520" ht="15.75" customHeight="1">
      <c r="I520" s="2"/>
      <c r="J520" s="2"/>
      <c r="K520" s="2"/>
      <c r="L520" s="2"/>
      <c r="M520" s="2"/>
      <c r="N520" s="2"/>
      <c r="O520" s="2"/>
      <c r="P520" s="2"/>
      <c r="Q520" s="2"/>
      <c r="R520" s="2"/>
      <c r="AO520" s="2"/>
      <c r="AP520" s="2"/>
      <c r="AQ520" s="2"/>
      <c r="AR520" s="2"/>
      <c r="AS520" s="2"/>
      <c r="AT520" s="2"/>
    </row>
    <row r="521" ht="15.75" customHeight="1">
      <c r="I521" s="2"/>
      <c r="J521" s="2"/>
      <c r="K521" s="2"/>
      <c r="L521" s="2"/>
      <c r="M521" s="2"/>
      <c r="N521" s="2"/>
      <c r="O521" s="2"/>
      <c r="P521" s="2"/>
      <c r="Q521" s="2"/>
      <c r="R521" s="2"/>
      <c r="AO521" s="2"/>
      <c r="AP521" s="2"/>
      <c r="AQ521" s="2"/>
      <c r="AR521" s="2"/>
      <c r="AS521" s="2"/>
      <c r="AT521" s="2"/>
    </row>
    <row r="522" ht="15.75" customHeight="1">
      <c r="I522" s="2"/>
      <c r="J522" s="2"/>
      <c r="K522" s="2"/>
      <c r="L522" s="2"/>
      <c r="M522" s="2"/>
      <c r="N522" s="2"/>
      <c r="O522" s="2"/>
      <c r="P522" s="2"/>
      <c r="Q522" s="2"/>
      <c r="R522" s="2"/>
      <c r="AO522" s="2"/>
      <c r="AP522" s="2"/>
      <c r="AQ522" s="2"/>
      <c r="AR522" s="2"/>
      <c r="AS522" s="2"/>
      <c r="AT522" s="2"/>
    </row>
    <row r="523" ht="15.75" customHeight="1">
      <c r="I523" s="2"/>
      <c r="J523" s="2"/>
      <c r="K523" s="2"/>
      <c r="L523" s="2"/>
      <c r="M523" s="2"/>
      <c r="N523" s="2"/>
      <c r="O523" s="2"/>
      <c r="P523" s="2"/>
      <c r="Q523" s="2"/>
      <c r="R523" s="2"/>
      <c r="AO523" s="2"/>
      <c r="AP523" s="2"/>
      <c r="AQ523" s="2"/>
      <c r="AR523" s="2"/>
      <c r="AS523" s="2"/>
      <c r="AT523" s="2"/>
    </row>
    <row r="524" ht="15.75" customHeight="1">
      <c r="I524" s="2"/>
      <c r="J524" s="2"/>
      <c r="K524" s="2"/>
      <c r="L524" s="2"/>
      <c r="M524" s="2"/>
      <c r="N524" s="2"/>
      <c r="O524" s="2"/>
      <c r="P524" s="2"/>
      <c r="Q524" s="2"/>
      <c r="R524" s="2"/>
      <c r="AO524" s="2"/>
      <c r="AP524" s="2"/>
      <c r="AQ524" s="2"/>
      <c r="AR524" s="2"/>
      <c r="AS524" s="2"/>
      <c r="AT524" s="2"/>
    </row>
    <row r="525" ht="15.75" customHeight="1">
      <c r="I525" s="2"/>
      <c r="J525" s="2"/>
      <c r="K525" s="2"/>
      <c r="L525" s="2"/>
      <c r="M525" s="2"/>
      <c r="N525" s="2"/>
      <c r="O525" s="2"/>
      <c r="P525" s="2"/>
      <c r="Q525" s="2"/>
      <c r="R525" s="2"/>
      <c r="AO525" s="2"/>
      <c r="AP525" s="2"/>
      <c r="AQ525" s="2"/>
      <c r="AR525" s="2"/>
      <c r="AS525" s="2"/>
      <c r="AT525" s="2"/>
    </row>
    <row r="526" ht="15.75" customHeight="1">
      <c r="I526" s="2"/>
      <c r="J526" s="2"/>
      <c r="K526" s="2"/>
      <c r="L526" s="2"/>
      <c r="M526" s="2"/>
      <c r="N526" s="2"/>
      <c r="O526" s="2"/>
      <c r="P526" s="2"/>
      <c r="Q526" s="2"/>
      <c r="R526" s="2"/>
      <c r="AO526" s="2"/>
      <c r="AP526" s="2"/>
      <c r="AQ526" s="2"/>
      <c r="AR526" s="2"/>
      <c r="AS526" s="2"/>
      <c r="AT526" s="2"/>
    </row>
    <row r="527" ht="15.75" customHeight="1">
      <c r="I527" s="2"/>
      <c r="J527" s="2"/>
      <c r="K527" s="2"/>
      <c r="L527" s="2"/>
      <c r="M527" s="2"/>
      <c r="N527" s="2"/>
      <c r="O527" s="2"/>
      <c r="P527" s="2"/>
      <c r="Q527" s="2"/>
      <c r="R527" s="2"/>
      <c r="AO527" s="2"/>
      <c r="AP527" s="2"/>
      <c r="AQ527" s="2"/>
      <c r="AR527" s="2"/>
      <c r="AS527" s="2"/>
      <c r="AT527" s="2"/>
    </row>
    <row r="528" ht="15.75" customHeight="1">
      <c r="I528" s="2"/>
      <c r="J528" s="2"/>
      <c r="K528" s="2"/>
      <c r="L528" s="2"/>
      <c r="M528" s="2"/>
      <c r="N528" s="2"/>
      <c r="O528" s="2"/>
      <c r="P528" s="2"/>
      <c r="Q528" s="2"/>
      <c r="R528" s="2"/>
      <c r="AO528" s="2"/>
      <c r="AP528" s="2"/>
      <c r="AQ528" s="2"/>
      <c r="AR528" s="2"/>
      <c r="AS528" s="2"/>
      <c r="AT528" s="2"/>
    </row>
    <row r="529" ht="15.75" customHeight="1">
      <c r="I529" s="2"/>
      <c r="J529" s="2"/>
      <c r="K529" s="2"/>
      <c r="L529" s="2"/>
      <c r="M529" s="2"/>
      <c r="N529" s="2"/>
      <c r="O529" s="2"/>
      <c r="P529" s="2"/>
      <c r="Q529" s="2"/>
      <c r="R529" s="2"/>
      <c r="AO529" s="2"/>
      <c r="AP529" s="2"/>
      <c r="AQ529" s="2"/>
      <c r="AR529" s="2"/>
      <c r="AS529" s="2"/>
      <c r="AT529" s="2"/>
    </row>
    <row r="530" ht="15.75" customHeight="1">
      <c r="I530" s="2"/>
      <c r="J530" s="2"/>
      <c r="K530" s="2"/>
      <c r="L530" s="2"/>
      <c r="M530" s="2"/>
      <c r="N530" s="2"/>
      <c r="O530" s="2"/>
      <c r="P530" s="2"/>
      <c r="Q530" s="2"/>
      <c r="R530" s="2"/>
      <c r="AO530" s="2"/>
      <c r="AP530" s="2"/>
      <c r="AQ530" s="2"/>
      <c r="AR530" s="2"/>
      <c r="AS530" s="2"/>
      <c r="AT530" s="2"/>
    </row>
    <row r="531" ht="15.75" customHeight="1">
      <c r="I531" s="2"/>
      <c r="J531" s="2"/>
      <c r="K531" s="2"/>
      <c r="L531" s="2"/>
      <c r="M531" s="2"/>
      <c r="N531" s="2"/>
      <c r="O531" s="2"/>
      <c r="P531" s="2"/>
      <c r="Q531" s="2"/>
      <c r="R531" s="2"/>
      <c r="AO531" s="2"/>
      <c r="AP531" s="2"/>
      <c r="AQ531" s="2"/>
      <c r="AR531" s="2"/>
      <c r="AS531" s="2"/>
      <c r="AT531" s="2"/>
    </row>
    <row r="532" ht="15.75" customHeight="1">
      <c r="I532" s="2"/>
      <c r="J532" s="2"/>
      <c r="K532" s="2"/>
      <c r="L532" s="2"/>
      <c r="M532" s="2"/>
      <c r="N532" s="2"/>
      <c r="O532" s="2"/>
      <c r="P532" s="2"/>
      <c r="Q532" s="2"/>
      <c r="R532" s="2"/>
      <c r="AO532" s="2"/>
      <c r="AP532" s="2"/>
      <c r="AQ532" s="2"/>
      <c r="AR532" s="2"/>
      <c r="AS532" s="2"/>
      <c r="AT532" s="2"/>
    </row>
    <row r="533" ht="15.75" customHeight="1">
      <c r="I533" s="2"/>
      <c r="J533" s="2"/>
      <c r="K533" s="2"/>
      <c r="L533" s="2"/>
      <c r="M533" s="2"/>
      <c r="N533" s="2"/>
      <c r="O533" s="2"/>
      <c r="P533" s="2"/>
      <c r="Q533" s="2"/>
      <c r="R533" s="2"/>
      <c r="AO533" s="2"/>
      <c r="AP533" s="2"/>
      <c r="AQ533" s="2"/>
      <c r="AR533" s="2"/>
      <c r="AS533" s="2"/>
      <c r="AT533" s="2"/>
    </row>
    <row r="534" ht="15.75" customHeight="1">
      <c r="I534" s="2"/>
      <c r="J534" s="2"/>
      <c r="K534" s="2"/>
      <c r="L534" s="2"/>
      <c r="M534" s="2"/>
      <c r="N534" s="2"/>
      <c r="O534" s="2"/>
      <c r="P534" s="2"/>
      <c r="Q534" s="2"/>
      <c r="R534" s="2"/>
      <c r="AO534" s="2"/>
      <c r="AP534" s="2"/>
      <c r="AQ534" s="2"/>
      <c r="AR534" s="2"/>
      <c r="AS534" s="2"/>
      <c r="AT534" s="2"/>
    </row>
    <row r="535" ht="15.75" customHeight="1">
      <c r="I535" s="2"/>
      <c r="J535" s="2"/>
      <c r="K535" s="2"/>
      <c r="L535" s="2"/>
      <c r="M535" s="2"/>
      <c r="N535" s="2"/>
      <c r="O535" s="2"/>
      <c r="P535" s="2"/>
      <c r="Q535" s="2"/>
      <c r="R535" s="2"/>
      <c r="AO535" s="2"/>
      <c r="AP535" s="2"/>
      <c r="AQ535" s="2"/>
      <c r="AR535" s="2"/>
      <c r="AS535" s="2"/>
      <c r="AT535" s="2"/>
    </row>
    <row r="536" ht="15.75" customHeight="1">
      <c r="I536" s="2"/>
      <c r="J536" s="2"/>
      <c r="K536" s="2"/>
      <c r="L536" s="2"/>
      <c r="M536" s="2"/>
      <c r="N536" s="2"/>
      <c r="O536" s="2"/>
      <c r="P536" s="2"/>
      <c r="Q536" s="2"/>
      <c r="R536" s="2"/>
      <c r="AO536" s="2"/>
      <c r="AP536" s="2"/>
      <c r="AQ536" s="2"/>
      <c r="AR536" s="2"/>
      <c r="AS536" s="2"/>
      <c r="AT536" s="2"/>
    </row>
    <row r="537" ht="15.75" customHeight="1">
      <c r="I537" s="2"/>
      <c r="J537" s="2"/>
      <c r="K537" s="2"/>
      <c r="L537" s="2"/>
      <c r="M537" s="2"/>
      <c r="N537" s="2"/>
      <c r="O537" s="2"/>
      <c r="P537" s="2"/>
      <c r="Q537" s="2"/>
      <c r="R537" s="2"/>
      <c r="AO537" s="2"/>
      <c r="AP537" s="2"/>
      <c r="AQ537" s="2"/>
      <c r="AR537" s="2"/>
      <c r="AS537" s="2"/>
      <c r="AT537" s="2"/>
    </row>
    <row r="538" ht="15.75" customHeight="1">
      <c r="I538" s="2"/>
      <c r="J538" s="2"/>
      <c r="K538" s="2"/>
      <c r="L538" s="2"/>
      <c r="M538" s="2"/>
      <c r="N538" s="2"/>
      <c r="O538" s="2"/>
      <c r="P538" s="2"/>
      <c r="Q538" s="2"/>
      <c r="R538" s="2"/>
      <c r="AO538" s="2"/>
      <c r="AP538" s="2"/>
      <c r="AQ538" s="2"/>
      <c r="AR538" s="2"/>
      <c r="AS538" s="2"/>
      <c r="AT538" s="2"/>
    </row>
    <row r="539" ht="15.75" customHeight="1">
      <c r="I539" s="2"/>
      <c r="J539" s="2"/>
      <c r="K539" s="2"/>
      <c r="L539" s="2"/>
      <c r="M539" s="2"/>
      <c r="N539" s="2"/>
      <c r="O539" s="2"/>
      <c r="P539" s="2"/>
      <c r="Q539" s="2"/>
      <c r="R539" s="2"/>
      <c r="AO539" s="2"/>
      <c r="AP539" s="2"/>
      <c r="AQ539" s="2"/>
      <c r="AR539" s="2"/>
      <c r="AS539" s="2"/>
      <c r="AT539" s="2"/>
    </row>
    <row r="540" ht="15.75" customHeight="1">
      <c r="I540" s="2"/>
      <c r="J540" s="2"/>
      <c r="K540" s="2"/>
      <c r="L540" s="2"/>
      <c r="M540" s="2"/>
      <c r="N540" s="2"/>
      <c r="O540" s="2"/>
      <c r="P540" s="2"/>
      <c r="Q540" s="2"/>
      <c r="R540" s="2"/>
      <c r="AO540" s="2"/>
      <c r="AP540" s="2"/>
      <c r="AQ540" s="2"/>
      <c r="AR540" s="2"/>
      <c r="AS540" s="2"/>
      <c r="AT540" s="2"/>
    </row>
    <row r="541" ht="15.75" customHeight="1">
      <c r="I541" s="2"/>
      <c r="J541" s="2"/>
      <c r="K541" s="2"/>
      <c r="L541" s="2"/>
      <c r="M541" s="2"/>
      <c r="N541" s="2"/>
      <c r="O541" s="2"/>
      <c r="P541" s="2"/>
      <c r="Q541" s="2"/>
      <c r="R541" s="2"/>
      <c r="AO541" s="2"/>
      <c r="AP541" s="2"/>
      <c r="AQ541" s="2"/>
      <c r="AR541" s="2"/>
      <c r="AS541" s="2"/>
      <c r="AT541" s="2"/>
    </row>
    <row r="542" ht="15.75" customHeight="1">
      <c r="I542" s="2"/>
      <c r="J542" s="2"/>
      <c r="K542" s="2"/>
      <c r="L542" s="2"/>
      <c r="M542" s="2"/>
      <c r="N542" s="2"/>
      <c r="O542" s="2"/>
      <c r="P542" s="2"/>
      <c r="Q542" s="2"/>
      <c r="R542" s="2"/>
      <c r="AO542" s="2"/>
      <c r="AP542" s="2"/>
      <c r="AQ542" s="2"/>
      <c r="AR542" s="2"/>
      <c r="AS542" s="2"/>
      <c r="AT542" s="2"/>
    </row>
    <row r="543" ht="15.75" customHeight="1">
      <c r="I543" s="2"/>
      <c r="J543" s="2"/>
      <c r="K543" s="2"/>
      <c r="L543" s="2"/>
      <c r="M543" s="2"/>
      <c r="N543" s="2"/>
      <c r="O543" s="2"/>
      <c r="P543" s="2"/>
      <c r="Q543" s="2"/>
      <c r="R543" s="2"/>
      <c r="AO543" s="2"/>
      <c r="AP543" s="2"/>
      <c r="AQ543" s="2"/>
      <c r="AR543" s="2"/>
      <c r="AS543" s="2"/>
      <c r="AT543" s="2"/>
    </row>
    <row r="544" ht="15.75" customHeight="1">
      <c r="I544" s="2"/>
      <c r="J544" s="2"/>
      <c r="K544" s="2"/>
      <c r="L544" s="2"/>
      <c r="M544" s="2"/>
      <c r="N544" s="2"/>
      <c r="O544" s="2"/>
      <c r="P544" s="2"/>
      <c r="Q544" s="2"/>
      <c r="R544" s="2"/>
      <c r="AO544" s="2"/>
      <c r="AP544" s="2"/>
      <c r="AQ544" s="2"/>
      <c r="AR544" s="2"/>
      <c r="AS544" s="2"/>
      <c r="AT544" s="2"/>
    </row>
    <row r="545" ht="15.75" customHeight="1">
      <c r="I545" s="2"/>
      <c r="J545" s="2"/>
      <c r="K545" s="2"/>
      <c r="L545" s="2"/>
      <c r="M545" s="2"/>
      <c r="N545" s="2"/>
      <c r="O545" s="2"/>
      <c r="P545" s="2"/>
      <c r="Q545" s="2"/>
      <c r="R545" s="2"/>
      <c r="AO545" s="2"/>
      <c r="AP545" s="2"/>
      <c r="AQ545" s="2"/>
      <c r="AR545" s="2"/>
      <c r="AS545" s="2"/>
      <c r="AT545" s="2"/>
    </row>
    <row r="546" ht="15.75" customHeight="1">
      <c r="I546" s="2"/>
      <c r="J546" s="2"/>
      <c r="K546" s="2"/>
      <c r="L546" s="2"/>
      <c r="M546" s="2"/>
      <c r="N546" s="2"/>
      <c r="O546" s="2"/>
      <c r="P546" s="2"/>
      <c r="Q546" s="2"/>
      <c r="R546" s="2"/>
      <c r="AO546" s="2"/>
      <c r="AP546" s="2"/>
      <c r="AQ546" s="2"/>
      <c r="AR546" s="2"/>
      <c r="AS546" s="2"/>
      <c r="AT546" s="2"/>
    </row>
    <row r="547" ht="15.75" customHeight="1">
      <c r="I547" s="2"/>
      <c r="J547" s="2"/>
      <c r="K547" s="2"/>
      <c r="L547" s="2"/>
      <c r="M547" s="2"/>
      <c r="N547" s="2"/>
      <c r="O547" s="2"/>
      <c r="P547" s="2"/>
      <c r="Q547" s="2"/>
      <c r="R547" s="2"/>
      <c r="AO547" s="2"/>
      <c r="AP547" s="2"/>
      <c r="AQ547" s="2"/>
      <c r="AR547" s="2"/>
      <c r="AS547" s="2"/>
      <c r="AT547" s="2"/>
    </row>
    <row r="548" ht="15.75" customHeight="1">
      <c r="I548" s="2"/>
      <c r="J548" s="2"/>
      <c r="K548" s="2"/>
      <c r="L548" s="2"/>
      <c r="M548" s="2"/>
      <c r="N548" s="2"/>
      <c r="O548" s="2"/>
      <c r="P548" s="2"/>
      <c r="Q548" s="2"/>
      <c r="R548" s="2"/>
      <c r="AO548" s="2"/>
      <c r="AP548" s="2"/>
      <c r="AQ548" s="2"/>
      <c r="AR548" s="2"/>
      <c r="AS548" s="2"/>
      <c r="AT548" s="2"/>
    </row>
    <row r="549" ht="15.75" customHeight="1">
      <c r="I549" s="2"/>
      <c r="J549" s="2"/>
      <c r="K549" s="2"/>
      <c r="L549" s="2"/>
      <c r="M549" s="2"/>
      <c r="N549" s="2"/>
      <c r="O549" s="2"/>
      <c r="P549" s="2"/>
      <c r="Q549" s="2"/>
      <c r="R549" s="2"/>
      <c r="AO549" s="2"/>
      <c r="AP549" s="2"/>
      <c r="AQ549" s="2"/>
      <c r="AR549" s="2"/>
      <c r="AS549" s="2"/>
      <c r="AT549" s="2"/>
    </row>
    <row r="550" ht="15.75" customHeight="1">
      <c r="I550" s="2"/>
      <c r="J550" s="2"/>
      <c r="K550" s="2"/>
      <c r="L550" s="2"/>
      <c r="M550" s="2"/>
      <c r="N550" s="2"/>
      <c r="O550" s="2"/>
      <c r="P550" s="2"/>
      <c r="Q550" s="2"/>
      <c r="R550" s="2"/>
      <c r="AO550" s="2"/>
      <c r="AP550" s="2"/>
      <c r="AQ550" s="2"/>
      <c r="AR550" s="2"/>
      <c r="AS550" s="2"/>
      <c r="AT550" s="2"/>
    </row>
    <row r="551" ht="15.75" customHeight="1">
      <c r="I551" s="2"/>
      <c r="J551" s="2"/>
      <c r="K551" s="2"/>
      <c r="L551" s="2"/>
      <c r="M551" s="2"/>
      <c r="N551" s="2"/>
      <c r="O551" s="2"/>
      <c r="P551" s="2"/>
      <c r="Q551" s="2"/>
      <c r="R551" s="2"/>
      <c r="AO551" s="2"/>
      <c r="AP551" s="2"/>
      <c r="AQ551" s="2"/>
      <c r="AR551" s="2"/>
      <c r="AS551" s="2"/>
      <c r="AT551" s="2"/>
    </row>
    <row r="552" ht="15.75" customHeight="1">
      <c r="I552" s="2"/>
      <c r="J552" s="2"/>
      <c r="K552" s="2"/>
      <c r="L552" s="2"/>
      <c r="M552" s="2"/>
      <c r="N552" s="2"/>
      <c r="O552" s="2"/>
      <c r="P552" s="2"/>
      <c r="Q552" s="2"/>
      <c r="R552" s="2"/>
      <c r="AO552" s="2"/>
      <c r="AP552" s="2"/>
      <c r="AQ552" s="2"/>
      <c r="AR552" s="2"/>
      <c r="AS552" s="2"/>
      <c r="AT552" s="2"/>
    </row>
    <row r="553" ht="15.75" customHeight="1">
      <c r="I553" s="2"/>
      <c r="J553" s="2"/>
      <c r="K553" s="2"/>
      <c r="L553" s="2"/>
      <c r="M553" s="2"/>
      <c r="N553" s="2"/>
      <c r="O553" s="2"/>
      <c r="P553" s="2"/>
      <c r="Q553" s="2"/>
      <c r="R553" s="2"/>
      <c r="AO553" s="2"/>
      <c r="AP553" s="2"/>
      <c r="AQ553" s="2"/>
      <c r="AR553" s="2"/>
      <c r="AS553" s="2"/>
      <c r="AT553" s="2"/>
    </row>
    <row r="554" ht="15.75" customHeight="1">
      <c r="I554" s="2"/>
      <c r="J554" s="2"/>
      <c r="K554" s="2"/>
      <c r="L554" s="2"/>
      <c r="M554" s="2"/>
      <c r="N554" s="2"/>
      <c r="O554" s="2"/>
      <c r="P554" s="2"/>
      <c r="Q554" s="2"/>
      <c r="R554" s="2"/>
      <c r="AO554" s="2"/>
      <c r="AP554" s="2"/>
      <c r="AQ554" s="2"/>
      <c r="AR554" s="2"/>
      <c r="AS554" s="2"/>
      <c r="AT554" s="2"/>
    </row>
    <row r="555" ht="15.75" customHeight="1">
      <c r="I555" s="2"/>
      <c r="J555" s="2"/>
      <c r="K555" s="2"/>
      <c r="L555" s="2"/>
      <c r="M555" s="2"/>
      <c r="N555" s="2"/>
      <c r="O555" s="2"/>
      <c r="P555" s="2"/>
      <c r="Q555" s="2"/>
      <c r="R555" s="2"/>
      <c r="AO555" s="2"/>
      <c r="AP555" s="2"/>
      <c r="AQ555" s="2"/>
      <c r="AR555" s="2"/>
      <c r="AS555" s="2"/>
      <c r="AT555" s="2"/>
    </row>
    <row r="556" ht="15.75" customHeight="1">
      <c r="I556" s="2"/>
      <c r="J556" s="2"/>
      <c r="K556" s="2"/>
      <c r="L556" s="2"/>
      <c r="M556" s="2"/>
      <c r="N556" s="2"/>
      <c r="O556" s="2"/>
      <c r="P556" s="2"/>
      <c r="Q556" s="2"/>
      <c r="R556" s="2"/>
      <c r="AO556" s="2"/>
      <c r="AP556" s="2"/>
      <c r="AQ556" s="2"/>
      <c r="AR556" s="2"/>
      <c r="AS556" s="2"/>
      <c r="AT556" s="2"/>
    </row>
    <row r="557" ht="15.75" customHeight="1">
      <c r="I557" s="2"/>
      <c r="J557" s="2"/>
      <c r="K557" s="2"/>
      <c r="L557" s="2"/>
      <c r="M557" s="2"/>
      <c r="N557" s="2"/>
      <c r="O557" s="2"/>
      <c r="P557" s="2"/>
      <c r="Q557" s="2"/>
      <c r="R557" s="2"/>
      <c r="AO557" s="2"/>
      <c r="AP557" s="2"/>
      <c r="AQ557" s="2"/>
      <c r="AR557" s="2"/>
      <c r="AS557" s="2"/>
      <c r="AT557" s="2"/>
    </row>
    <row r="558" ht="15.75" customHeight="1">
      <c r="I558" s="2"/>
      <c r="J558" s="2"/>
      <c r="K558" s="2"/>
      <c r="L558" s="2"/>
      <c r="M558" s="2"/>
      <c r="N558" s="2"/>
      <c r="O558" s="2"/>
      <c r="P558" s="2"/>
      <c r="Q558" s="2"/>
      <c r="R558" s="2"/>
      <c r="AO558" s="2"/>
      <c r="AP558" s="2"/>
      <c r="AQ558" s="2"/>
      <c r="AR558" s="2"/>
      <c r="AS558" s="2"/>
      <c r="AT558" s="2"/>
    </row>
    <row r="559" ht="15.75" customHeight="1">
      <c r="I559" s="2"/>
      <c r="J559" s="2"/>
      <c r="K559" s="2"/>
      <c r="L559" s="2"/>
      <c r="M559" s="2"/>
      <c r="N559" s="2"/>
      <c r="O559" s="2"/>
      <c r="P559" s="2"/>
      <c r="Q559" s="2"/>
      <c r="R559" s="2"/>
      <c r="AO559" s="2"/>
      <c r="AP559" s="2"/>
      <c r="AQ559" s="2"/>
      <c r="AR559" s="2"/>
      <c r="AS559" s="2"/>
      <c r="AT559" s="2"/>
    </row>
    <row r="560" ht="15.75" customHeight="1">
      <c r="I560" s="2"/>
      <c r="J560" s="2"/>
      <c r="K560" s="2"/>
      <c r="L560" s="2"/>
      <c r="M560" s="2"/>
      <c r="N560" s="2"/>
      <c r="O560" s="2"/>
      <c r="P560" s="2"/>
      <c r="Q560" s="2"/>
      <c r="R560" s="2"/>
      <c r="AO560" s="2"/>
      <c r="AP560" s="2"/>
      <c r="AQ560" s="2"/>
      <c r="AR560" s="2"/>
      <c r="AS560" s="2"/>
      <c r="AT560" s="2"/>
    </row>
    <row r="561" ht="15.75" customHeight="1">
      <c r="I561" s="2"/>
      <c r="J561" s="2"/>
      <c r="K561" s="2"/>
      <c r="L561" s="2"/>
      <c r="M561" s="2"/>
      <c r="N561" s="2"/>
      <c r="O561" s="2"/>
      <c r="P561" s="2"/>
      <c r="Q561" s="2"/>
      <c r="R561" s="2"/>
      <c r="AO561" s="2"/>
      <c r="AP561" s="2"/>
      <c r="AQ561" s="2"/>
      <c r="AR561" s="2"/>
      <c r="AS561" s="2"/>
      <c r="AT561" s="2"/>
    </row>
    <row r="562" ht="15.75" customHeight="1">
      <c r="I562" s="2"/>
      <c r="J562" s="2"/>
      <c r="K562" s="2"/>
      <c r="L562" s="2"/>
      <c r="M562" s="2"/>
      <c r="N562" s="2"/>
      <c r="O562" s="2"/>
      <c r="P562" s="2"/>
      <c r="Q562" s="2"/>
      <c r="R562" s="2"/>
      <c r="AO562" s="2"/>
      <c r="AP562" s="2"/>
      <c r="AQ562" s="2"/>
      <c r="AR562" s="2"/>
      <c r="AS562" s="2"/>
      <c r="AT562" s="2"/>
    </row>
    <row r="563" ht="15.75" customHeight="1">
      <c r="I563" s="2"/>
      <c r="J563" s="2"/>
      <c r="K563" s="2"/>
      <c r="L563" s="2"/>
      <c r="M563" s="2"/>
      <c r="N563" s="2"/>
      <c r="O563" s="2"/>
      <c r="P563" s="2"/>
      <c r="Q563" s="2"/>
      <c r="R563" s="2"/>
      <c r="AO563" s="2"/>
      <c r="AP563" s="2"/>
      <c r="AQ563" s="2"/>
      <c r="AR563" s="2"/>
      <c r="AS563" s="2"/>
      <c r="AT563" s="2"/>
    </row>
    <row r="564" ht="15.75" customHeight="1">
      <c r="I564" s="2"/>
      <c r="J564" s="2"/>
      <c r="K564" s="2"/>
      <c r="L564" s="2"/>
      <c r="M564" s="2"/>
      <c r="N564" s="2"/>
      <c r="O564" s="2"/>
      <c r="P564" s="2"/>
      <c r="Q564" s="2"/>
      <c r="R564" s="2"/>
      <c r="AO564" s="2"/>
      <c r="AP564" s="2"/>
      <c r="AQ564" s="2"/>
      <c r="AR564" s="2"/>
      <c r="AS564" s="2"/>
      <c r="AT564" s="2"/>
    </row>
    <row r="565" ht="15.75" customHeight="1">
      <c r="I565" s="2"/>
      <c r="J565" s="2"/>
      <c r="K565" s="2"/>
      <c r="L565" s="2"/>
      <c r="M565" s="2"/>
      <c r="N565" s="2"/>
      <c r="O565" s="2"/>
      <c r="P565" s="2"/>
      <c r="Q565" s="2"/>
      <c r="R565" s="2"/>
      <c r="AO565" s="2"/>
      <c r="AP565" s="2"/>
      <c r="AQ565" s="2"/>
      <c r="AR565" s="2"/>
      <c r="AS565" s="2"/>
      <c r="AT565" s="2"/>
    </row>
    <row r="566" ht="15.75" customHeight="1">
      <c r="I566" s="2"/>
      <c r="J566" s="2"/>
      <c r="K566" s="2"/>
      <c r="L566" s="2"/>
      <c r="M566" s="2"/>
      <c r="N566" s="2"/>
      <c r="O566" s="2"/>
      <c r="P566" s="2"/>
      <c r="Q566" s="2"/>
      <c r="R566" s="2"/>
      <c r="AO566" s="2"/>
      <c r="AP566" s="2"/>
      <c r="AQ566" s="2"/>
      <c r="AR566" s="2"/>
      <c r="AS566" s="2"/>
      <c r="AT566" s="2"/>
    </row>
    <row r="567" ht="15.75" customHeight="1">
      <c r="I567" s="2"/>
      <c r="J567" s="2"/>
      <c r="K567" s="2"/>
      <c r="L567" s="2"/>
      <c r="M567" s="2"/>
      <c r="N567" s="2"/>
      <c r="O567" s="2"/>
      <c r="P567" s="2"/>
      <c r="Q567" s="2"/>
      <c r="R567" s="2"/>
      <c r="AO567" s="2"/>
      <c r="AP567" s="2"/>
      <c r="AQ567" s="2"/>
      <c r="AR567" s="2"/>
      <c r="AS567" s="2"/>
      <c r="AT567" s="2"/>
    </row>
    <row r="568" ht="15.75" customHeight="1">
      <c r="I568" s="2"/>
      <c r="J568" s="2"/>
      <c r="K568" s="2"/>
      <c r="L568" s="2"/>
      <c r="M568" s="2"/>
      <c r="N568" s="2"/>
      <c r="O568" s="2"/>
      <c r="P568" s="2"/>
      <c r="Q568" s="2"/>
      <c r="R568" s="2"/>
      <c r="AO568" s="2"/>
      <c r="AP568" s="2"/>
      <c r="AQ568" s="2"/>
      <c r="AR568" s="2"/>
      <c r="AS568" s="2"/>
      <c r="AT568" s="2"/>
    </row>
    <row r="569" ht="15.75" customHeight="1">
      <c r="I569" s="2"/>
      <c r="J569" s="2"/>
      <c r="K569" s="2"/>
      <c r="L569" s="2"/>
      <c r="M569" s="2"/>
      <c r="N569" s="2"/>
      <c r="O569" s="2"/>
      <c r="P569" s="2"/>
      <c r="Q569" s="2"/>
      <c r="R569" s="2"/>
      <c r="AO569" s="2"/>
      <c r="AP569" s="2"/>
      <c r="AQ569" s="2"/>
      <c r="AR569" s="2"/>
      <c r="AS569" s="2"/>
      <c r="AT569" s="2"/>
    </row>
    <row r="570" ht="15.75" customHeight="1">
      <c r="I570" s="2"/>
      <c r="J570" s="2"/>
      <c r="K570" s="2"/>
      <c r="L570" s="2"/>
      <c r="M570" s="2"/>
      <c r="N570" s="2"/>
      <c r="O570" s="2"/>
      <c r="P570" s="2"/>
      <c r="Q570" s="2"/>
      <c r="R570" s="2"/>
      <c r="AO570" s="2"/>
      <c r="AP570" s="2"/>
      <c r="AQ570" s="2"/>
      <c r="AR570" s="2"/>
      <c r="AS570" s="2"/>
      <c r="AT570" s="2"/>
    </row>
    <row r="571" ht="15.75" customHeight="1">
      <c r="I571" s="2"/>
      <c r="J571" s="2"/>
      <c r="K571" s="2"/>
      <c r="L571" s="2"/>
      <c r="M571" s="2"/>
      <c r="N571" s="2"/>
      <c r="O571" s="2"/>
      <c r="P571" s="2"/>
      <c r="Q571" s="2"/>
      <c r="R571" s="2"/>
      <c r="AO571" s="2"/>
      <c r="AP571" s="2"/>
      <c r="AQ571" s="2"/>
      <c r="AR571" s="2"/>
      <c r="AS571" s="2"/>
      <c r="AT571" s="2"/>
    </row>
    <row r="572" ht="15.75" customHeight="1">
      <c r="I572" s="2"/>
      <c r="J572" s="2"/>
      <c r="K572" s="2"/>
      <c r="L572" s="2"/>
      <c r="M572" s="2"/>
      <c r="N572" s="2"/>
      <c r="O572" s="2"/>
      <c r="P572" s="2"/>
      <c r="Q572" s="2"/>
      <c r="R572" s="2"/>
      <c r="AO572" s="2"/>
      <c r="AP572" s="2"/>
      <c r="AQ572" s="2"/>
      <c r="AR572" s="2"/>
      <c r="AS572" s="2"/>
      <c r="AT572" s="2"/>
    </row>
    <row r="573" ht="15.75" customHeight="1">
      <c r="I573" s="2"/>
      <c r="J573" s="2"/>
      <c r="K573" s="2"/>
      <c r="L573" s="2"/>
      <c r="M573" s="2"/>
      <c r="N573" s="2"/>
      <c r="O573" s="2"/>
      <c r="P573" s="2"/>
      <c r="Q573" s="2"/>
      <c r="R573" s="2"/>
      <c r="AO573" s="2"/>
      <c r="AP573" s="2"/>
      <c r="AQ573" s="2"/>
      <c r="AR573" s="2"/>
      <c r="AS573" s="2"/>
      <c r="AT573" s="2"/>
    </row>
    <row r="574" ht="15.75" customHeight="1">
      <c r="I574" s="2"/>
      <c r="J574" s="2"/>
      <c r="K574" s="2"/>
      <c r="L574" s="2"/>
      <c r="M574" s="2"/>
      <c r="N574" s="2"/>
      <c r="O574" s="2"/>
      <c r="P574" s="2"/>
      <c r="Q574" s="2"/>
      <c r="R574" s="2"/>
      <c r="AO574" s="2"/>
      <c r="AP574" s="2"/>
      <c r="AQ574" s="2"/>
      <c r="AR574" s="2"/>
      <c r="AS574" s="2"/>
      <c r="AT574" s="2"/>
    </row>
    <row r="575" ht="15.75" customHeight="1">
      <c r="I575" s="2"/>
      <c r="J575" s="2"/>
      <c r="K575" s="2"/>
      <c r="L575" s="2"/>
      <c r="M575" s="2"/>
      <c r="N575" s="2"/>
      <c r="O575" s="2"/>
      <c r="P575" s="2"/>
      <c r="Q575" s="2"/>
      <c r="R575" s="2"/>
      <c r="AO575" s="2"/>
      <c r="AP575" s="2"/>
      <c r="AQ575" s="2"/>
      <c r="AR575" s="2"/>
      <c r="AS575" s="2"/>
      <c r="AT575" s="2"/>
    </row>
    <row r="576" ht="15.75" customHeight="1">
      <c r="I576" s="2"/>
      <c r="J576" s="2"/>
      <c r="K576" s="2"/>
      <c r="L576" s="2"/>
      <c r="M576" s="2"/>
      <c r="N576" s="2"/>
      <c r="O576" s="2"/>
      <c r="P576" s="2"/>
      <c r="Q576" s="2"/>
      <c r="R576" s="2"/>
      <c r="AO576" s="2"/>
      <c r="AP576" s="2"/>
      <c r="AQ576" s="2"/>
      <c r="AR576" s="2"/>
      <c r="AS576" s="2"/>
      <c r="AT576" s="2"/>
    </row>
    <row r="577" ht="15.75" customHeight="1">
      <c r="I577" s="2"/>
      <c r="J577" s="2"/>
      <c r="K577" s="2"/>
      <c r="L577" s="2"/>
      <c r="M577" s="2"/>
      <c r="N577" s="2"/>
      <c r="O577" s="2"/>
      <c r="P577" s="2"/>
      <c r="Q577" s="2"/>
      <c r="R577" s="2"/>
      <c r="AO577" s="2"/>
      <c r="AP577" s="2"/>
      <c r="AQ577" s="2"/>
      <c r="AR577" s="2"/>
      <c r="AS577" s="2"/>
      <c r="AT577" s="2"/>
    </row>
    <row r="578" ht="15.75" customHeight="1">
      <c r="I578" s="2"/>
      <c r="J578" s="2"/>
      <c r="K578" s="2"/>
      <c r="L578" s="2"/>
      <c r="M578" s="2"/>
      <c r="N578" s="2"/>
      <c r="O578" s="2"/>
      <c r="P578" s="2"/>
      <c r="Q578" s="2"/>
      <c r="R578" s="2"/>
      <c r="AO578" s="2"/>
      <c r="AP578" s="2"/>
      <c r="AQ578" s="2"/>
      <c r="AR578" s="2"/>
      <c r="AS578" s="2"/>
      <c r="AT578" s="2"/>
    </row>
    <row r="579" ht="15.75" customHeight="1">
      <c r="I579" s="2"/>
      <c r="J579" s="2"/>
      <c r="K579" s="2"/>
      <c r="L579" s="2"/>
      <c r="M579" s="2"/>
      <c r="N579" s="2"/>
      <c r="O579" s="2"/>
      <c r="P579" s="2"/>
      <c r="Q579" s="2"/>
      <c r="R579" s="2"/>
      <c r="AO579" s="2"/>
      <c r="AP579" s="2"/>
      <c r="AQ579" s="2"/>
      <c r="AR579" s="2"/>
      <c r="AS579" s="2"/>
      <c r="AT579" s="2"/>
    </row>
    <row r="580" ht="15.75" customHeight="1">
      <c r="I580" s="2"/>
      <c r="J580" s="2"/>
      <c r="K580" s="2"/>
      <c r="L580" s="2"/>
      <c r="M580" s="2"/>
      <c r="N580" s="2"/>
      <c r="O580" s="2"/>
      <c r="P580" s="2"/>
      <c r="Q580" s="2"/>
      <c r="R580" s="2"/>
      <c r="AO580" s="2"/>
      <c r="AP580" s="2"/>
      <c r="AQ580" s="2"/>
      <c r="AR580" s="2"/>
      <c r="AS580" s="2"/>
      <c r="AT580" s="2"/>
    </row>
    <row r="581" ht="15.75" customHeight="1">
      <c r="I581" s="2"/>
      <c r="J581" s="2"/>
      <c r="K581" s="2"/>
      <c r="L581" s="2"/>
      <c r="M581" s="2"/>
      <c r="N581" s="2"/>
      <c r="O581" s="2"/>
      <c r="P581" s="2"/>
      <c r="Q581" s="2"/>
      <c r="R581" s="2"/>
      <c r="AO581" s="2"/>
      <c r="AP581" s="2"/>
      <c r="AQ581" s="2"/>
      <c r="AR581" s="2"/>
      <c r="AS581" s="2"/>
      <c r="AT581" s="2"/>
    </row>
    <row r="582" ht="15.75" customHeight="1">
      <c r="I582" s="2"/>
      <c r="J582" s="2"/>
      <c r="K582" s="2"/>
      <c r="L582" s="2"/>
      <c r="M582" s="2"/>
      <c r="N582" s="2"/>
      <c r="O582" s="2"/>
      <c r="P582" s="2"/>
      <c r="Q582" s="2"/>
      <c r="R582" s="2"/>
      <c r="AO582" s="2"/>
      <c r="AP582" s="2"/>
      <c r="AQ582" s="2"/>
      <c r="AR582" s="2"/>
      <c r="AS582" s="2"/>
      <c r="AT582" s="2"/>
    </row>
    <row r="583" ht="15.75" customHeight="1">
      <c r="I583" s="2"/>
      <c r="J583" s="2"/>
      <c r="K583" s="2"/>
      <c r="L583" s="2"/>
      <c r="M583" s="2"/>
      <c r="N583" s="2"/>
      <c r="O583" s="2"/>
      <c r="P583" s="2"/>
      <c r="Q583" s="2"/>
      <c r="R583" s="2"/>
      <c r="AO583" s="2"/>
      <c r="AP583" s="2"/>
      <c r="AQ583" s="2"/>
      <c r="AR583" s="2"/>
      <c r="AS583" s="2"/>
      <c r="AT583" s="2"/>
    </row>
    <row r="584" ht="15.75" customHeight="1">
      <c r="I584" s="2"/>
      <c r="J584" s="2"/>
      <c r="K584" s="2"/>
      <c r="L584" s="2"/>
      <c r="M584" s="2"/>
      <c r="N584" s="2"/>
      <c r="O584" s="2"/>
      <c r="P584" s="2"/>
      <c r="Q584" s="2"/>
      <c r="R584" s="2"/>
      <c r="AO584" s="2"/>
      <c r="AP584" s="2"/>
      <c r="AQ584" s="2"/>
      <c r="AR584" s="2"/>
      <c r="AS584" s="2"/>
      <c r="AT584" s="2"/>
    </row>
    <row r="585" ht="15.75" customHeight="1">
      <c r="I585" s="2"/>
      <c r="J585" s="2"/>
      <c r="K585" s="2"/>
      <c r="L585" s="2"/>
      <c r="M585" s="2"/>
      <c r="N585" s="2"/>
      <c r="O585" s="2"/>
      <c r="P585" s="2"/>
      <c r="Q585" s="2"/>
      <c r="R585" s="2"/>
      <c r="AO585" s="2"/>
      <c r="AP585" s="2"/>
      <c r="AQ585" s="2"/>
      <c r="AR585" s="2"/>
      <c r="AS585" s="2"/>
      <c r="AT585" s="2"/>
    </row>
    <row r="586" ht="15.75" customHeight="1">
      <c r="I586" s="2"/>
      <c r="J586" s="2"/>
      <c r="K586" s="2"/>
      <c r="L586" s="2"/>
      <c r="M586" s="2"/>
      <c r="N586" s="2"/>
      <c r="O586" s="2"/>
      <c r="P586" s="2"/>
      <c r="Q586" s="2"/>
      <c r="R586" s="2"/>
      <c r="AO586" s="2"/>
      <c r="AP586" s="2"/>
      <c r="AQ586" s="2"/>
      <c r="AR586" s="2"/>
      <c r="AS586" s="2"/>
      <c r="AT586" s="2"/>
    </row>
    <row r="587" ht="15.75" customHeight="1">
      <c r="I587" s="2"/>
      <c r="J587" s="2"/>
      <c r="K587" s="2"/>
      <c r="L587" s="2"/>
      <c r="M587" s="2"/>
      <c r="N587" s="2"/>
      <c r="O587" s="2"/>
      <c r="P587" s="2"/>
      <c r="Q587" s="2"/>
      <c r="R587" s="2"/>
      <c r="AO587" s="2"/>
      <c r="AP587" s="2"/>
      <c r="AQ587" s="2"/>
      <c r="AR587" s="2"/>
      <c r="AS587" s="2"/>
      <c r="AT587" s="2"/>
    </row>
    <row r="588" ht="15.75" customHeight="1">
      <c r="I588" s="2"/>
      <c r="J588" s="2"/>
      <c r="K588" s="2"/>
      <c r="L588" s="2"/>
      <c r="M588" s="2"/>
      <c r="N588" s="2"/>
      <c r="O588" s="2"/>
      <c r="P588" s="2"/>
      <c r="Q588" s="2"/>
      <c r="R588" s="2"/>
      <c r="AO588" s="2"/>
      <c r="AP588" s="2"/>
      <c r="AQ588" s="2"/>
      <c r="AR588" s="2"/>
      <c r="AS588" s="2"/>
      <c r="AT588" s="2"/>
    </row>
    <row r="589" ht="15.75" customHeight="1">
      <c r="I589" s="2"/>
      <c r="J589" s="2"/>
      <c r="K589" s="2"/>
      <c r="L589" s="2"/>
      <c r="M589" s="2"/>
      <c r="N589" s="2"/>
      <c r="O589" s="2"/>
      <c r="P589" s="2"/>
      <c r="Q589" s="2"/>
      <c r="R589" s="2"/>
      <c r="AO589" s="2"/>
      <c r="AP589" s="2"/>
      <c r="AQ589" s="2"/>
      <c r="AR589" s="2"/>
      <c r="AS589" s="2"/>
      <c r="AT589" s="2"/>
    </row>
    <row r="590" ht="15.75" customHeight="1">
      <c r="I590" s="2"/>
      <c r="J590" s="2"/>
      <c r="K590" s="2"/>
      <c r="L590" s="2"/>
      <c r="M590" s="2"/>
      <c r="N590" s="2"/>
      <c r="O590" s="2"/>
      <c r="P590" s="2"/>
      <c r="Q590" s="2"/>
      <c r="R590" s="2"/>
      <c r="AO590" s="2"/>
      <c r="AP590" s="2"/>
      <c r="AQ590" s="2"/>
      <c r="AR590" s="2"/>
      <c r="AS590" s="2"/>
      <c r="AT590" s="2"/>
    </row>
    <row r="591" ht="15.75" customHeight="1">
      <c r="I591" s="2"/>
      <c r="J591" s="2"/>
      <c r="K591" s="2"/>
      <c r="L591" s="2"/>
      <c r="M591" s="2"/>
      <c r="N591" s="2"/>
      <c r="O591" s="2"/>
      <c r="P591" s="2"/>
      <c r="Q591" s="2"/>
      <c r="R591" s="2"/>
      <c r="AO591" s="2"/>
      <c r="AP591" s="2"/>
      <c r="AQ591" s="2"/>
      <c r="AR591" s="2"/>
      <c r="AS591" s="2"/>
      <c r="AT591" s="2"/>
    </row>
    <row r="592" ht="15.75" customHeight="1">
      <c r="I592" s="2"/>
      <c r="J592" s="2"/>
      <c r="K592" s="2"/>
      <c r="L592" s="2"/>
      <c r="M592" s="2"/>
      <c r="N592" s="2"/>
      <c r="O592" s="2"/>
      <c r="P592" s="2"/>
      <c r="Q592" s="2"/>
      <c r="R592" s="2"/>
      <c r="AO592" s="2"/>
      <c r="AP592" s="2"/>
      <c r="AQ592" s="2"/>
      <c r="AR592" s="2"/>
      <c r="AS592" s="2"/>
      <c r="AT592" s="2"/>
    </row>
    <row r="593" ht="15.75" customHeight="1">
      <c r="I593" s="2"/>
      <c r="J593" s="2"/>
      <c r="K593" s="2"/>
      <c r="L593" s="2"/>
      <c r="M593" s="2"/>
      <c r="N593" s="2"/>
      <c r="O593" s="2"/>
      <c r="P593" s="2"/>
      <c r="Q593" s="2"/>
      <c r="R593" s="2"/>
      <c r="AO593" s="2"/>
      <c r="AP593" s="2"/>
      <c r="AQ593" s="2"/>
      <c r="AR593" s="2"/>
      <c r="AS593" s="2"/>
      <c r="AT593" s="2"/>
    </row>
    <row r="594" ht="15.75" customHeight="1">
      <c r="I594" s="2"/>
      <c r="J594" s="2"/>
      <c r="K594" s="2"/>
      <c r="L594" s="2"/>
      <c r="M594" s="2"/>
      <c r="N594" s="2"/>
      <c r="O594" s="2"/>
      <c r="P594" s="2"/>
      <c r="Q594" s="2"/>
      <c r="R594" s="2"/>
      <c r="AO594" s="2"/>
      <c r="AP594" s="2"/>
      <c r="AQ594" s="2"/>
      <c r="AR594" s="2"/>
      <c r="AS594" s="2"/>
      <c r="AT594" s="2"/>
    </row>
    <row r="595" ht="15.75" customHeight="1">
      <c r="I595" s="2"/>
      <c r="J595" s="2"/>
      <c r="K595" s="2"/>
      <c r="L595" s="2"/>
      <c r="M595" s="2"/>
      <c r="N595" s="2"/>
      <c r="O595" s="2"/>
      <c r="P595" s="2"/>
      <c r="Q595" s="2"/>
      <c r="R595" s="2"/>
      <c r="AO595" s="2"/>
      <c r="AP595" s="2"/>
      <c r="AQ595" s="2"/>
      <c r="AR595" s="2"/>
      <c r="AS595" s="2"/>
      <c r="AT595" s="2"/>
    </row>
    <row r="596" ht="15.75" customHeight="1">
      <c r="I596" s="2"/>
      <c r="J596" s="2"/>
      <c r="K596" s="2"/>
      <c r="L596" s="2"/>
      <c r="M596" s="2"/>
      <c r="N596" s="2"/>
      <c r="O596" s="2"/>
      <c r="P596" s="2"/>
      <c r="Q596" s="2"/>
      <c r="R596" s="2"/>
      <c r="AO596" s="2"/>
      <c r="AP596" s="2"/>
      <c r="AQ596" s="2"/>
      <c r="AR596" s="2"/>
      <c r="AS596" s="2"/>
      <c r="AT596" s="2"/>
    </row>
    <row r="597" ht="15.75" customHeight="1">
      <c r="I597" s="2"/>
      <c r="J597" s="2"/>
      <c r="K597" s="2"/>
      <c r="L597" s="2"/>
      <c r="M597" s="2"/>
      <c r="N597" s="2"/>
      <c r="O597" s="2"/>
      <c r="P597" s="2"/>
      <c r="Q597" s="2"/>
      <c r="R597" s="2"/>
      <c r="AO597" s="2"/>
      <c r="AP597" s="2"/>
      <c r="AQ597" s="2"/>
      <c r="AR597" s="2"/>
      <c r="AS597" s="2"/>
      <c r="AT597" s="2"/>
    </row>
    <row r="598" ht="15.75" customHeight="1">
      <c r="I598" s="2"/>
      <c r="J598" s="2"/>
      <c r="K598" s="2"/>
      <c r="L598" s="2"/>
      <c r="M598" s="2"/>
      <c r="N598" s="2"/>
      <c r="O598" s="2"/>
      <c r="P598" s="2"/>
      <c r="Q598" s="2"/>
      <c r="R598" s="2"/>
      <c r="AO598" s="2"/>
      <c r="AP598" s="2"/>
      <c r="AQ598" s="2"/>
      <c r="AR598" s="2"/>
      <c r="AS598" s="2"/>
      <c r="AT598" s="2"/>
    </row>
    <row r="599" ht="15.75" customHeight="1">
      <c r="I599" s="2"/>
      <c r="J599" s="2"/>
      <c r="K599" s="2"/>
      <c r="L599" s="2"/>
      <c r="M599" s="2"/>
      <c r="N599" s="2"/>
      <c r="O599" s="2"/>
      <c r="P599" s="2"/>
      <c r="Q599" s="2"/>
      <c r="R599" s="2"/>
      <c r="AO599" s="2"/>
      <c r="AP599" s="2"/>
      <c r="AQ599" s="2"/>
      <c r="AR599" s="2"/>
      <c r="AS599" s="2"/>
      <c r="AT599" s="2"/>
    </row>
    <row r="600" ht="15.75" customHeight="1">
      <c r="I600" s="2"/>
      <c r="J600" s="2"/>
      <c r="K600" s="2"/>
      <c r="L600" s="2"/>
      <c r="M600" s="2"/>
      <c r="N600" s="2"/>
      <c r="O600" s="2"/>
      <c r="P600" s="2"/>
      <c r="Q600" s="2"/>
      <c r="R600" s="2"/>
      <c r="AO600" s="2"/>
      <c r="AP600" s="2"/>
      <c r="AQ600" s="2"/>
      <c r="AR600" s="2"/>
      <c r="AS600" s="2"/>
      <c r="AT600" s="2"/>
    </row>
    <row r="601" ht="15.75" customHeight="1">
      <c r="I601" s="2"/>
      <c r="J601" s="2"/>
      <c r="K601" s="2"/>
      <c r="L601" s="2"/>
      <c r="M601" s="2"/>
      <c r="N601" s="2"/>
      <c r="O601" s="2"/>
      <c r="P601" s="2"/>
      <c r="Q601" s="2"/>
      <c r="R601" s="2"/>
      <c r="AO601" s="2"/>
      <c r="AP601" s="2"/>
      <c r="AQ601" s="2"/>
      <c r="AR601" s="2"/>
      <c r="AS601" s="2"/>
      <c r="AT601" s="2"/>
    </row>
    <row r="602" ht="15.75" customHeight="1">
      <c r="I602" s="2"/>
      <c r="J602" s="2"/>
      <c r="K602" s="2"/>
      <c r="L602" s="2"/>
      <c r="M602" s="2"/>
      <c r="N602" s="2"/>
      <c r="O602" s="2"/>
      <c r="P602" s="2"/>
      <c r="Q602" s="2"/>
      <c r="R602" s="2"/>
      <c r="AO602" s="2"/>
      <c r="AP602" s="2"/>
      <c r="AQ602" s="2"/>
      <c r="AR602" s="2"/>
      <c r="AS602" s="2"/>
      <c r="AT602" s="2"/>
    </row>
    <row r="603" ht="15.75" customHeight="1">
      <c r="I603" s="2"/>
      <c r="J603" s="2"/>
      <c r="K603" s="2"/>
      <c r="L603" s="2"/>
      <c r="M603" s="2"/>
      <c r="N603" s="2"/>
      <c r="O603" s="2"/>
      <c r="P603" s="2"/>
      <c r="Q603" s="2"/>
      <c r="R603" s="2"/>
      <c r="AO603" s="2"/>
      <c r="AP603" s="2"/>
      <c r="AQ603" s="2"/>
      <c r="AR603" s="2"/>
      <c r="AS603" s="2"/>
      <c r="AT603" s="2"/>
    </row>
    <row r="604" ht="15.75" customHeight="1">
      <c r="I604" s="2"/>
      <c r="J604" s="2"/>
      <c r="K604" s="2"/>
      <c r="L604" s="2"/>
      <c r="M604" s="2"/>
      <c r="N604" s="2"/>
      <c r="O604" s="2"/>
      <c r="P604" s="2"/>
      <c r="Q604" s="2"/>
      <c r="R604" s="2"/>
      <c r="AO604" s="2"/>
      <c r="AP604" s="2"/>
      <c r="AQ604" s="2"/>
      <c r="AR604" s="2"/>
      <c r="AS604" s="2"/>
      <c r="AT604" s="2"/>
    </row>
    <row r="605" ht="15.75" customHeight="1">
      <c r="I605" s="2"/>
      <c r="J605" s="2"/>
      <c r="K605" s="2"/>
      <c r="L605" s="2"/>
      <c r="M605" s="2"/>
      <c r="N605" s="2"/>
      <c r="O605" s="2"/>
      <c r="P605" s="2"/>
      <c r="Q605" s="2"/>
      <c r="R605" s="2"/>
      <c r="AO605" s="2"/>
      <c r="AP605" s="2"/>
      <c r="AQ605" s="2"/>
      <c r="AR605" s="2"/>
      <c r="AS605" s="2"/>
      <c r="AT605" s="2"/>
    </row>
    <row r="606" ht="15.75" customHeight="1">
      <c r="I606" s="2"/>
      <c r="J606" s="2"/>
      <c r="K606" s="2"/>
      <c r="L606" s="2"/>
      <c r="M606" s="2"/>
      <c r="N606" s="2"/>
      <c r="O606" s="2"/>
      <c r="P606" s="2"/>
      <c r="Q606" s="2"/>
      <c r="R606" s="2"/>
      <c r="AO606" s="2"/>
      <c r="AP606" s="2"/>
      <c r="AQ606" s="2"/>
      <c r="AR606" s="2"/>
      <c r="AS606" s="2"/>
      <c r="AT606" s="2"/>
    </row>
    <row r="607" ht="15.75" customHeight="1">
      <c r="I607" s="2"/>
      <c r="J607" s="2"/>
      <c r="K607" s="2"/>
      <c r="L607" s="2"/>
      <c r="M607" s="2"/>
      <c r="N607" s="2"/>
      <c r="O607" s="2"/>
      <c r="P607" s="2"/>
      <c r="Q607" s="2"/>
      <c r="R607" s="2"/>
      <c r="AO607" s="2"/>
      <c r="AP607" s="2"/>
      <c r="AQ607" s="2"/>
      <c r="AR607" s="2"/>
      <c r="AS607" s="2"/>
      <c r="AT607" s="2"/>
    </row>
    <row r="608" ht="15.75" customHeight="1">
      <c r="I608" s="2"/>
      <c r="J608" s="2"/>
      <c r="K608" s="2"/>
      <c r="L608" s="2"/>
      <c r="M608" s="2"/>
      <c r="N608" s="2"/>
      <c r="O608" s="2"/>
      <c r="P608" s="2"/>
      <c r="Q608" s="2"/>
      <c r="R608" s="2"/>
      <c r="AO608" s="2"/>
      <c r="AP608" s="2"/>
      <c r="AQ608" s="2"/>
      <c r="AR608" s="2"/>
      <c r="AS608" s="2"/>
      <c r="AT608" s="2"/>
    </row>
    <row r="609" ht="15.75" customHeight="1">
      <c r="I609" s="2"/>
      <c r="J609" s="2"/>
      <c r="K609" s="2"/>
      <c r="L609" s="2"/>
      <c r="M609" s="2"/>
      <c r="N609" s="2"/>
      <c r="O609" s="2"/>
      <c r="P609" s="2"/>
      <c r="Q609" s="2"/>
      <c r="R609" s="2"/>
      <c r="AO609" s="2"/>
      <c r="AP609" s="2"/>
      <c r="AQ609" s="2"/>
      <c r="AR609" s="2"/>
      <c r="AS609" s="2"/>
      <c r="AT609" s="2"/>
    </row>
    <row r="610" ht="15.75" customHeight="1">
      <c r="I610" s="2"/>
      <c r="J610" s="2"/>
      <c r="K610" s="2"/>
      <c r="L610" s="2"/>
      <c r="M610" s="2"/>
      <c r="N610" s="2"/>
      <c r="O610" s="2"/>
      <c r="P610" s="2"/>
      <c r="Q610" s="2"/>
      <c r="R610" s="2"/>
      <c r="AO610" s="2"/>
      <c r="AP610" s="2"/>
      <c r="AQ610" s="2"/>
      <c r="AR610" s="2"/>
      <c r="AS610" s="2"/>
      <c r="AT610" s="2"/>
    </row>
    <row r="611" ht="15.75" customHeight="1">
      <c r="I611" s="2"/>
      <c r="J611" s="2"/>
      <c r="K611" s="2"/>
      <c r="L611" s="2"/>
      <c r="M611" s="2"/>
      <c r="N611" s="2"/>
      <c r="O611" s="2"/>
      <c r="P611" s="2"/>
      <c r="Q611" s="2"/>
      <c r="R611" s="2"/>
      <c r="AO611" s="2"/>
      <c r="AP611" s="2"/>
      <c r="AQ611" s="2"/>
      <c r="AR611" s="2"/>
      <c r="AS611" s="2"/>
      <c r="AT611" s="2"/>
    </row>
    <row r="612" ht="15.75" customHeight="1">
      <c r="I612" s="2"/>
      <c r="J612" s="2"/>
      <c r="K612" s="2"/>
      <c r="L612" s="2"/>
      <c r="M612" s="2"/>
      <c r="N612" s="2"/>
      <c r="O612" s="2"/>
      <c r="P612" s="2"/>
      <c r="Q612" s="2"/>
      <c r="R612" s="2"/>
      <c r="AO612" s="2"/>
      <c r="AP612" s="2"/>
      <c r="AQ612" s="2"/>
      <c r="AR612" s="2"/>
      <c r="AS612" s="2"/>
      <c r="AT612" s="2"/>
    </row>
    <row r="613" ht="15.75" customHeight="1">
      <c r="I613" s="2"/>
      <c r="J613" s="2"/>
      <c r="K613" s="2"/>
      <c r="L613" s="2"/>
      <c r="M613" s="2"/>
      <c r="N613" s="2"/>
      <c r="O613" s="2"/>
      <c r="P613" s="2"/>
      <c r="Q613" s="2"/>
      <c r="R613" s="2"/>
      <c r="AO613" s="2"/>
      <c r="AP613" s="2"/>
      <c r="AQ613" s="2"/>
      <c r="AR613" s="2"/>
      <c r="AS613" s="2"/>
      <c r="AT613" s="2"/>
    </row>
    <row r="614" ht="15.75" customHeight="1">
      <c r="I614" s="2"/>
      <c r="J614" s="2"/>
      <c r="K614" s="2"/>
      <c r="L614" s="2"/>
      <c r="M614" s="2"/>
      <c r="N614" s="2"/>
      <c r="O614" s="2"/>
      <c r="P614" s="2"/>
      <c r="Q614" s="2"/>
      <c r="R614" s="2"/>
      <c r="AO614" s="2"/>
      <c r="AP614" s="2"/>
      <c r="AQ614" s="2"/>
      <c r="AR614" s="2"/>
      <c r="AS614" s="2"/>
      <c r="AT614" s="2"/>
    </row>
    <row r="615" ht="15.75" customHeight="1">
      <c r="I615" s="2"/>
      <c r="J615" s="2"/>
      <c r="K615" s="2"/>
      <c r="L615" s="2"/>
      <c r="M615" s="2"/>
      <c r="N615" s="2"/>
      <c r="O615" s="2"/>
      <c r="P615" s="2"/>
      <c r="Q615" s="2"/>
      <c r="R615" s="2"/>
      <c r="AO615" s="2"/>
      <c r="AP615" s="2"/>
      <c r="AQ615" s="2"/>
      <c r="AR615" s="2"/>
      <c r="AS615" s="2"/>
      <c r="AT615" s="2"/>
    </row>
    <row r="616" ht="15.75" customHeight="1">
      <c r="I616" s="2"/>
      <c r="J616" s="2"/>
      <c r="K616" s="2"/>
      <c r="L616" s="2"/>
      <c r="M616" s="2"/>
      <c r="N616" s="2"/>
      <c r="O616" s="2"/>
      <c r="P616" s="2"/>
      <c r="Q616" s="2"/>
      <c r="R616" s="2"/>
      <c r="AO616" s="2"/>
      <c r="AP616" s="2"/>
      <c r="AQ616" s="2"/>
      <c r="AR616" s="2"/>
      <c r="AS616" s="2"/>
      <c r="AT616" s="2"/>
    </row>
    <row r="617" ht="15.75" customHeight="1">
      <c r="I617" s="2"/>
      <c r="J617" s="2"/>
      <c r="K617" s="2"/>
      <c r="L617" s="2"/>
      <c r="M617" s="2"/>
      <c r="N617" s="2"/>
      <c r="O617" s="2"/>
      <c r="P617" s="2"/>
      <c r="Q617" s="2"/>
      <c r="R617" s="2"/>
      <c r="AO617" s="2"/>
      <c r="AP617" s="2"/>
      <c r="AQ617" s="2"/>
      <c r="AR617" s="2"/>
      <c r="AS617" s="2"/>
      <c r="AT617" s="2"/>
    </row>
    <row r="618" ht="15.75" customHeight="1">
      <c r="I618" s="2"/>
      <c r="J618" s="2"/>
      <c r="K618" s="2"/>
      <c r="L618" s="2"/>
      <c r="M618" s="2"/>
      <c r="N618" s="2"/>
      <c r="O618" s="2"/>
      <c r="P618" s="2"/>
      <c r="Q618" s="2"/>
      <c r="R618" s="2"/>
      <c r="AO618" s="2"/>
      <c r="AP618" s="2"/>
      <c r="AQ618" s="2"/>
      <c r="AR618" s="2"/>
      <c r="AS618" s="2"/>
      <c r="AT618" s="2"/>
    </row>
    <row r="619" ht="15.75" customHeight="1">
      <c r="I619" s="2"/>
      <c r="J619" s="2"/>
      <c r="K619" s="2"/>
      <c r="L619" s="2"/>
      <c r="M619" s="2"/>
      <c r="N619" s="2"/>
      <c r="O619" s="2"/>
      <c r="P619" s="2"/>
      <c r="Q619" s="2"/>
      <c r="R619" s="2"/>
      <c r="AO619" s="2"/>
      <c r="AP619" s="2"/>
      <c r="AQ619" s="2"/>
      <c r="AR619" s="2"/>
      <c r="AS619" s="2"/>
      <c r="AT619" s="2"/>
    </row>
    <row r="620" ht="15.75" customHeight="1">
      <c r="I620" s="2"/>
      <c r="J620" s="2"/>
      <c r="K620" s="2"/>
      <c r="L620" s="2"/>
      <c r="M620" s="2"/>
      <c r="N620" s="2"/>
      <c r="O620" s="2"/>
      <c r="P620" s="2"/>
      <c r="Q620" s="2"/>
      <c r="R620" s="2"/>
      <c r="AO620" s="2"/>
      <c r="AP620" s="2"/>
      <c r="AQ620" s="2"/>
      <c r="AR620" s="2"/>
      <c r="AS620" s="2"/>
      <c r="AT620" s="2"/>
    </row>
    <row r="621" ht="15.75" customHeight="1">
      <c r="I621" s="2"/>
      <c r="J621" s="2"/>
      <c r="K621" s="2"/>
      <c r="L621" s="2"/>
      <c r="M621" s="2"/>
      <c r="N621" s="2"/>
      <c r="O621" s="2"/>
      <c r="P621" s="2"/>
      <c r="Q621" s="2"/>
      <c r="R621" s="2"/>
      <c r="AO621" s="2"/>
      <c r="AP621" s="2"/>
      <c r="AQ621" s="2"/>
      <c r="AR621" s="2"/>
      <c r="AS621" s="2"/>
      <c r="AT621" s="2"/>
    </row>
    <row r="622" ht="15.75" customHeight="1">
      <c r="I622" s="2"/>
      <c r="J622" s="2"/>
      <c r="K622" s="2"/>
      <c r="L622" s="2"/>
      <c r="M622" s="2"/>
      <c r="N622" s="2"/>
      <c r="O622" s="2"/>
      <c r="P622" s="2"/>
      <c r="Q622" s="2"/>
      <c r="R622" s="2"/>
      <c r="AO622" s="2"/>
      <c r="AP622" s="2"/>
      <c r="AQ622" s="2"/>
      <c r="AR622" s="2"/>
      <c r="AS622" s="2"/>
      <c r="AT622" s="2"/>
    </row>
    <row r="623" ht="15.75" customHeight="1">
      <c r="I623" s="2"/>
      <c r="J623" s="2"/>
      <c r="K623" s="2"/>
      <c r="L623" s="2"/>
      <c r="M623" s="2"/>
      <c r="N623" s="2"/>
      <c r="O623" s="2"/>
      <c r="P623" s="2"/>
      <c r="Q623" s="2"/>
      <c r="R623" s="2"/>
      <c r="AO623" s="2"/>
      <c r="AP623" s="2"/>
      <c r="AQ623" s="2"/>
      <c r="AR623" s="2"/>
      <c r="AS623" s="2"/>
      <c r="AT623" s="2"/>
    </row>
    <row r="624" ht="15.75" customHeight="1">
      <c r="I624" s="2"/>
      <c r="J624" s="2"/>
      <c r="K624" s="2"/>
      <c r="L624" s="2"/>
      <c r="M624" s="2"/>
      <c r="N624" s="2"/>
      <c r="O624" s="2"/>
      <c r="P624" s="2"/>
      <c r="Q624" s="2"/>
      <c r="R624" s="2"/>
      <c r="AO624" s="2"/>
      <c r="AP624" s="2"/>
      <c r="AQ624" s="2"/>
      <c r="AR624" s="2"/>
      <c r="AS624" s="2"/>
      <c r="AT624" s="2"/>
    </row>
    <row r="625" ht="15.75" customHeight="1">
      <c r="I625" s="2"/>
      <c r="J625" s="2"/>
      <c r="K625" s="2"/>
      <c r="L625" s="2"/>
      <c r="M625" s="2"/>
      <c r="N625" s="2"/>
      <c r="O625" s="2"/>
      <c r="P625" s="2"/>
      <c r="Q625" s="2"/>
      <c r="R625" s="2"/>
      <c r="AO625" s="2"/>
      <c r="AP625" s="2"/>
      <c r="AQ625" s="2"/>
      <c r="AR625" s="2"/>
      <c r="AS625" s="2"/>
      <c r="AT625" s="2"/>
    </row>
    <row r="626" ht="15.75" customHeight="1">
      <c r="I626" s="2"/>
      <c r="J626" s="2"/>
      <c r="K626" s="2"/>
      <c r="L626" s="2"/>
      <c r="M626" s="2"/>
      <c r="N626" s="2"/>
      <c r="O626" s="2"/>
      <c r="P626" s="2"/>
      <c r="Q626" s="2"/>
      <c r="R626" s="2"/>
      <c r="AO626" s="2"/>
      <c r="AP626" s="2"/>
      <c r="AQ626" s="2"/>
      <c r="AR626" s="2"/>
      <c r="AS626" s="2"/>
      <c r="AT626" s="2"/>
    </row>
    <row r="627" ht="15.75" customHeight="1">
      <c r="I627" s="2"/>
      <c r="J627" s="2"/>
      <c r="K627" s="2"/>
      <c r="L627" s="2"/>
      <c r="M627" s="2"/>
      <c r="N627" s="2"/>
      <c r="O627" s="2"/>
      <c r="P627" s="2"/>
      <c r="Q627" s="2"/>
      <c r="R627" s="2"/>
      <c r="AO627" s="2"/>
      <c r="AP627" s="2"/>
      <c r="AQ627" s="2"/>
      <c r="AR627" s="2"/>
      <c r="AS627" s="2"/>
      <c r="AT627" s="2"/>
    </row>
    <row r="628" ht="15.75" customHeight="1">
      <c r="I628" s="2"/>
      <c r="J628" s="2"/>
      <c r="K628" s="2"/>
      <c r="L628" s="2"/>
      <c r="M628" s="2"/>
      <c r="N628" s="2"/>
      <c r="O628" s="2"/>
      <c r="P628" s="2"/>
      <c r="Q628" s="2"/>
      <c r="R628" s="2"/>
      <c r="AO628" s="2"/>
      <c r="AP628" s="2"/>
      <c r="AQ628" s="2"/>
      <c r="AR628" s="2"/>
      <c r="AS628" s="2"/>
      <c r="AT628" s="2"/>
    </row>
    <row r="629" ht="15.75" customHeight="1">
      <c r="I629" s="2"/>
      <c r="J629" s="2"/>
      <c r="K629" s="2"/>
      <c r="L629" s="2"/>
      <c r="M629" s="2"/>
      <c r="N629" s="2"/>
      <c r="O629" s="2"/>
      <c r="P629" s="2"/>
      <c r="Q629" s="2"/>
      <c r="R629" s="2"/>
      <c r="AO629" s="2"/>
      <c r="AP629" s="2"/>
      <c r="AQ629" s="2"/>
      <c r="AR629" s="2"/>
      <c r="AS629" s="2"/>
      <c r="AT629" s="2"/>
    </row>
    <row r="630" ht="15.75" customHeight="1">
      <c r="I630" s="2"/>
      <c r="J630" s="2"/>
      <c r="K630" s="2"/>
      <c r="L630" s="2"/>
      <c r="M630" s="2"/>
      <c r="N630" s="2"/>
      <c r="O630" s="2"/>
      <c r="P630" s="2"/>
      <c r="Q630" s="2"/>
      <c r="R630" s="2"/>
      <c r="AO630" s="2"/>
      <c r="AP630" s="2"/>
      <c r="AQ630" s="2"/>
      <c r="AR630" s="2"/>
      <c r="AS630" s="2"/>
      <c r="AT630" s="2"/>
    </row>
    <row r="631" ht="15.75" customHeight="1">
      <c r="I631" s="2"/>
      <c r="J631" s="2"/>
      <c r="K631" s="2"/>
      <c r="L631" s="2"/>
      <c r="M631" s="2"/>
      <c r="N631" s="2"/>
      <c r="O631" s="2"/>
      <c r="P631" s="2"/>
      <c r="Q631" s="2"/>
      <c r="R631" s="2"/>
      <c r="AO631" s="2"/>
      <c r="AP631" s="2"/>
      <c r="AQ631" s="2"/>
      <c r="AR631" s="2"/>
      <c r="AS631" s="2"/>
      <c r="AT631" s="2"/>
    </row>
    <row r="632" ht="15.75" customHeight="1">
      <c r="I632" s="2"/>
      <c r="J632" s="2"/>
      <c r="K632" s="2"/>
      <c r="L632" s="2"/>
      <c r="M632" s="2"/>
      <c r="N632" s="2"/>
      <c r="O632" s="2"/>
      <c r="P632" s="2"/>
      <c r="Q632" s="2"/>
      <c r="R632" s="2"/>
      <c r="AO632" s="2"/>
      <c r="AP632" s="2"/>
      <c r="AQ632" s="2"/>
      <c r="AR632" s="2"/>
      <c r="AS632" s="2"/>
      <c r="AT632" s="2"/>
    </row>
    <row r="633" ht="15.75" customHeight="1">
      <c r="I633" s="2"/>
      <c r="J633" s="2"/>
      <c r="K633" s="2"/>
      <c r="L633" s="2"/>
      <c r="M633" s="2"/>
      <c r="N633" s="2"/>
      <c r="O633" s="2"/>
      <c r="P633" s="2"/>
      <c r="Q633" s="2"/>
      <c r="R633" s="2"/>
      <c r="AO633" s="2"/>
      <c r="AP633" s="2"/>
      <c r="AQ633" s="2"/>
      <c r="AR633" s="2"/>
      <c r="AS633" s="2"/>
      <c r="AT633" s="2"/>
    </row>
    <row r="634" ht="15.75" customHeight="1">
      <c r="I634" s="2"/>
      <c r="J634" s="2"/>
      <c r="K634" s="2"/>
      <c r="L634" s="2"/>
      <c r="M634" s="2"/>
      <c r="N634" s="2"/>
      <c r="O634" s="2"/>
      <c r="P634" s="2"/>
      <c r="Q634" s="2"/>
      <c r="R634" s="2"/>
      <c r="AO634" s="2"/>
      <c r="AP634" s="2"/>
      <c r="AQ634" s="2"/>
      <c r="AR634" s="2"/>
      <c r="AS634" s="2"/>
      <c r="AT634" s="2"/>
    </row>
    <row r="635" ht="15.75" customHeight="1">
      <c r="I635" s="2"/>
      <c r="J635" s="2"/>
      <c r="K635" s="2"/>
      <c r="L635" s="2"/>
      <c r="M635" s="2"/>
      <c r="N635" s="2"/>
      <c r="O635" s="2"/>
      <c r="P635" s="2"/>
      <c r="Q635" s="2"/>
      <c r="R635" s="2"/>
      <c r="AO635" s="2"/>
      <c r="AP635" s="2"/>
      <c r="AQ635" s="2"/>
      <c r="AR635" s="2"/>
      <c r="AS635" s="2"/>
      <c r="AT635" s="2"/>
    </row>
    <row r="636" ht="15.75" customHeight="1">
      <c r="I636" s="2"/>
      <c r="J636" s="2"/>
      <c r="K636" s="2"/>
      <c r="L636" s="2"/>
      <c r="M636" s="2"/>
      <c r="N636" s="2"/>
      <c r="O636" s="2"/>
      <c r="P636" s="2"/>
      <c r="Q636" s="2"/>
      <c r="R636" s="2"/>
      <c r="AO636" s="2"/>
      <c r="AP636" s="2"/>
      <c r="AQ636" s="2"/>
      <c r="AR636" s="2"/>
      <c r="AS636" s="2"/>
      <c r="AT636" s="2"/>
    </row>
    <row r="637" ht="15.75" customHeight="1">
      <c r="I637" s="2"/>
      <c r="J637" s="2"/>
      <c r="K637" s="2"/>
      <c r="L637" s="2"/>
      <c r="M637" s="2"/>
      <c r="N637" s="2"/>
      <c r="O637" s="2"/>
      <c r="P637" s="2"/>
      <c r="Q637" s="2"/>
      <c r="R637" s="2"/>
      <c r="AO637" s="2"/>
      <c r="AP637" s="2"/>
      <c r="AQ637" s="2"/>
      <c r="AR637" s="2"/>
      <c r="AS637" s="2"/>
      <c r="AT637" s="2"/>
    </row>
    <row r="638" ht="15.75" customHeight="1">
      <c r="I638" s="2"/>
      <c r="J638" s="2"/>
      <c r="K638" s="2"/>
      <c r="L638" s="2"/>
      <c r="M638" s="2"/>
      <c r="N638" s="2"/>
      <c r="O638" s="2"/>
      <c r="P638" s="2"/>
      <c r="Q638" s="2"/>
      <c r="R638" s="2"/>
      <c r="AO638" s="2"/>
      <c r="AP638" s="2"/>
      <c r="AQ638" s="2"/>
      <c r="AR638" s="2"/>
      <c r="AS638" s="2"/>
      <c r="AT638" s="2"/>
    </row>
    <row r="639" ht="15.75" customHeight="1">
      <c r="I639" s="2"/>
      <c r="J639" s="2"/>
      <c r="K639" s="2"/>
      <c r="L639" s="2"/>
      <c r="M639" s="2"/>
      <c r="N639" s="2"/>
      <c r="O639" s="2"/>
      <c r="P639" s="2"/>
      <c r="Q639" s="2"/>
      <c r="R639" s="2"/>
      <c r="AO639" s="2"/>
      <c r="AP639" s="2"/>
      <c r="AQ639" s="2"/>
      <c r="AR639" s="2"/>
      <c r="AS639" s="2"/>
      <c r="AT639" s="2"/>
    </row>
    <row r="640" ht="15.75" customHeight="1">
      <c r="I640" s="2"/>
      <c r="J640" s="2"/>
      <c r="K640" s="2"/>
      <c r="L640" s="2"/>
      <c r="M640" s="2"/>
      <c r="N640" s="2"/>
      <c r="O640" s="2"/>
      <c r="P640" s="2"/>
      <c r="Q640" s="2"/>
      <c r="R640" s="2"/>
      <c r="AO640" s="2"/>
      <c r="AP640" s="2"/>
      <c r="AQ640" s="2"/>
      <c r="AR640" s="2"/>
      <c r="AS640" s="2"/>
      <c r="AT640" s="2"/>
    </row>
    <row r="641" ht="15.75" customHeight="1">
      <c r="I641" s="2"/>
      <c r="J641" s="2"/>
      <c r="K641" s="2"/>
      <c r="L641" s="2"/>
      <c r="M641" s="2"/>
      <c r="N641" s="2"/>
      <c r="O641" s="2"/>
      <c r="P641" s="2"/>
      <c r="Q641" s="2"/>
      <c r="R641" s="2"/>
      <c r="AO641" s="2"/>
      <c r="AP641" s="2"/>
      <c r="AQ641" s="2"/>
      <c r="AR641" s="2"/>
      <c r="AS641" s="2"/>
      <c r="AT641" s="2"/>
    </row>
    <row r="642" ht="15.75" customHeight="1">
      <c r="I642" s="2"/>
      <c r="J642" s="2"/>
      <c r="K642" s="2"/>
      <c r="L642" s="2"/>
      <c r="M642" s="2"/>
      <c r="N642" s="2"/>
      <c r="O642" s="2"/>
      <c r="P642" s="2"/>
      <c r="Q642" s="2"/>
      <c r="R642" s="2"/>
      <c r="AO642" s="2"/>
      <c r="AP642" s="2"/>
      <c r="AQ642" s="2"/>
      <c r="AR642" s="2"/>
      <c r="AS642" s="2"/>
      <c r="AT642" s="2"/>
    </row>
    <row r="643" ht="15.75" customHeight="1">
      <c r="I643" s="2"/>
      <c r="J643" s="2"/>
      <c r="K643" s="2"/>
      <c r="L643" s="2"/>
      <c r="M643" s="2"/>
      <c r="N643" s="2"/>
      <c r="O643" s="2"/>
      <c r="P643" s="2"/>
      <c r="Q643" s="2"/>
      <c r="R643" s="2"/>
      <c r="AO643" s="2"/>
      <c r="AP643" s="2"/>
      <c r="AQ643" s="2"/>
      <c r="AR643" s="2"/>
      <c r="AS643" s="2"/>
      <c r="AT643" s="2"/>
    </row>
    <row r="644" ht="15.75" customHeight="1">
      <c r="I644" s="2"/>
      <c r="J644" s="2"/>
      <c r="K644" s="2"/>
      <c r="L644" s="2"/>
      <c r="M644" s="2"/>
      <c r="N644" s="2"/>
      <c r="O644" s="2"/>
      <c r="P644" s="2"/>
      <c r="Q644" s="2"/>
      <c r="R644" s="2"/>
      <c r="AO644" s="2"/>
      <c r="AP644" s="2"/>
      <c r="AQ644" s="2"/>
      <c r="AR644" s="2"/>
      <c r="AS644" s="2"/>
      <c r="AT644" s="2"/>
    </row>
    <row r="645" ht="15.75" customHeight="1">
      <c r="I645" s="2"/>
      <c r="J645" s="2"/>
      <c r="K645" s="2"/>
      <c r="L645" s="2"/>
      <c r="M645" s="2"/>
      <c r="N645" s="2"/>
      <c r="O645" s="2"/>
      <c r="P645" s="2"/>
      <c r="Q645" s="2"/>
      <c r="R645" s="2"/>
      <c r="AO645" s="2"/>
      <c r="AP645" s="2"/>
      <c r="AQ645" s="2"/>
      <c r="AR645" s="2"/>
      <c r="AS645" s="2"/>
      <c r="AT645" s="2"/>
    </row>
    <row r="646" ht="15.75" customHeight="1">
      <c r="I646" s="2"/>
      <c r="J646" s="2"/>
      <c r="K646" s="2"/>
      <c r="L646" s="2"/>
      <c r="M646" s="2"/>
      <c r="N646" s="2"/>
      <c r="O646" s="2"/>
      <c r="P646" s="2"/>
      <c r="Q646" s="2"/>
      <c r="R646" s="2"/>
      <c r="AO646" s="2"/>
      <c r="AP646" s="2"/>
      <c r="AQ646" s="2"/>
      <c r="AR646" s="2"/>
      <c r="AS646" s="2"/>
      <c r="AT646" s="2"/>
    </row>
    <row r="647" ht="15.75" customHeight="1">
      <c r="I647" s="2"/>
      <c r="J647" s="2"/>
      <c r="K647" s="2"/>
      <c r="L647" s="2"/>
      <c r="M647" s="2"/>
      <c r="N647" s="2"/>
      <c r="O647" s="2"/>
      <c r="P647" s="2"/>
      <c r="Q647" s="2"/>
      <c r="R647" s="2"/>
      <c r="AO647" s="2"/>
      <c r="AP647" s="2"/>
      <c r="AQ647" s="2"/>
      <c r="AR647" s="2"/>
      <c r="AS647" s="2"/>
      <c r="AT647" s="2"/>
    </row>
    <row r="648" ht="15.75" customHeight="1">
      <c r="I648" s="2"/>
      <c r="J648" s="2"/>
      <c r="K648" s="2"/>
      <c r="L648" s="2"/>
      <c r="M648" s="2"/>
      <c r="N648" s="2"/>
      <c r="O648" s="2"/>
      <c r="P648" s="2"/>
      <c r="Q648" s="2"/>
      <c r="R648" s="2"/>
      <c r="AO648" s="2"/>
      <c r="AP648" s="2"/>
      <c r="AQ648" s="2"/>
      <c r="AR648" s="2"/>
      <c r="AS648" s="2"/>
      <c r="AT648" s="2"/>
    </row>
    <row r="649" ht="15.75" customHeight="1">
      <c r="I649" s="2"/>
      <c r="J649" s="2"/>
      <c r="K649" s="2"/>
      <c r="L649" s="2"/>
      <c r="M649" s="2"/>
      <c r="N649" s="2"/>
      <c r="O649" s="2"/>
      <c r="P649" s="2"/>
      <c r="Q649" s="2"/>
      <c r="R649" s="2"/>
      <c r="AO649" s="2"/>
      <c r="AP649" s="2"/>
      <c r="AQ649" s="2"/>
      <c r="AR649" s="2"/>
      <c r="AS649" s="2"/>
      <c r="AT649" s="2"/>
    </row>
    <row r="650" ht="15.75" customHeight="1">
      <c r="I650" s="2"/>
      <c r="J650" s="2"/>
      <c r="K650" s="2"/>
      <c r="L650" s="2"/>
      <c r="M650" s="2"/>
      <c r="N650" s="2"/>
      <c r="O650" s="2"/>
      <c r="P650" s="2"/>
      <c r="Q650" s="2"/>
      <c r="R650" s="2"/>
      <c r="AO650" s="2"/>
      <c r="AP650" s="2"/>
      <c r="AQ650" s="2"/>
      <c r="AR650" s="2"/>
      <c r="AS650" s="2"/>
      <c r="AT650" s="2"/>
    </row>
    <row r="651" ht="15.75" customHeight="1">
      <c r="I651" s="2"/>
      <c r="J651" s="2"/>
      <c r="K651" s="2"/>
      <c r="L651" s="2"/>
      <c r="M651" s="2"/>
      <c r="N651" s="2"/>
      <c r="O651" s="2"/>
      <c r="P651" s="2"/>
      <c r="Q651" s="2"/>
      <c r="R651" s="2"/>
      <c r="AO651" s="2"/>
      <c r="AP651" s="2"/>
      <c r="AQ651" s="2"/>
      <c r="AR651" s="2"/>
      <c r="AS651" s="2"/>
      <c r="AT651" s="2"/>
    </row>
    <row r="652" ht="15.75" customHeight="1">
      <c r="I652" s="2"/>
      <c r="J652" s="2"/>
      <c r="K652" s="2"/>
      <c r="L652" s="2"/>
      <c r="M652" s="2"/>
      <c r="N652" s="2"/>
      <c r="O652" s="2"/>
      <c r="P652" s="2"/>
      <c r="Q652" s="2"/>
      <c r="R652" s="2"/>
      <c r="AO652" s="2"/>
      <c r="AP652" s="2"/>
      <c r="AQ652" s="2"/>
      <c r="AR652" s="2"/>
      <c r="AS652" s="2"/>
      <c r="AT652" s="2"/>
    </row>
    <row r="653" ht="15.75" customHeight="1">
      <c r="I653" s="2"/>
      <c r="J653" s="2"/>
      <c r="K653" s="2"/>
      <c r="L653" s="2"/>
      <c r="M653" s="2"/>
      <c r="N653" s="2"/>
      <c r="O653" s="2"/>
      <c r="P653" s="2"/>
      <c r="Q653" s="2"/>
      <c r="R653" s="2"/>
      <c r="AO653" s="2"/>
      <c r="AP653" s="2"/>
      <c r="AQ653" s="2"/>
      <c r="AR653" s="2"/>
      <c r="AS653" s="2"/>
      <c r="AT653" s="2"/>
    </row>
    <row r="654" ht="15.75" customHeight="1">
      <c r="I654" s="2"/>
      <c r="J654" s="2"/>
      <c r="K654" s="2"/>
      <c r="L654" s="2"/>
      <c r="M654" s="2"/>
      <c r="N654" s="2"/>
      <c r="O654" s="2"/>
      <c r="P654" s="2"/>
      <c r="Q654" s="2"/>
      <c r="R654" s="2"/>
      <c r="AO654" s="2"/>
      <c r="AP654" s="2"/>
      <c r="AQ654" s="2"/>
      <c r="AR654" s="2"/>
      <c r="AS654" s="2"/>
      <c r="AT654" s="2"/>
    </row>
    <row r="655" ht="15.75" customHeight="1">
      <c r="I655" s="2"/>
      <c r="J655" s="2"/>
      <c r="K655" s="2"/>
      <c r="L655" s="2"/>
      <c r="M655" s="2"/>
      <c r="N655" s="2"/>
      <c r="O655" s="2"/>
      <c r="P655" s="2"/>
      <c r="Q655" s="2"/>
      <c r="R655" s="2"/>
      <c r="AO655" s="2"/>
      <c r="AP655" s="2"/>
      <c r="AQ655" s="2"/>
      <c r="AR655" s="2"/>
      <c r="AS655" s="2"/>
      <c r="AT655" s="2"/>
    </row>
    <row r="656" ht="15.75" customHeight="1">
      <c r="I656" s="2"/>
      <c r="J656" s="2"/>
      <c r="K656" s="2"/>
      <c r="L656" s="2"/>
      <c r="M656" s="2"/>
      <c r="N656" s="2"/>
      <c r="O656" s="2"/>
      <c r="P656" s="2"/>
      <c r="Q656" s="2"/>
      <c r="R656" s="2"/>
      <c r="AO656" s="2"/>
      <c r="AP656" s="2"/>
      <c r="AQ656" s="2"/>
      <c r="AR656" s="2"/>
      <c r="AS656" s="2"/>
      <c r="AT656" s="2"/>
    </row>
    <row r="657" ht="15.75" customHeight="1">
      <c r="I657" s="2"/>
      <c r="J657" s="2"/>
      <c r="K657" s="2"/>
      <c r="L657" s="2"/>
      <c r="M657" s="2"/>
      <c r="N657" s="2"/>
      <c r="O657" s="2"/>
      <c r="P657" s="2"/>
      <c r="Q657" s="2"/>
      <c r="R657" s="2"/>
      <c r="AO657" s="2"/>
      <c r="AP657" s="2"/>
      <c r="AQ657" s="2"/>
      <c r="AR657" s="2"/>
      <c r="AS657" s="2"/>
      <c r="AT657" s="2"/>
    </row>
    <row r="658" ht="15.75" customHeight="1">
      <c r="I658" s="2"/>
      <c r="J658" s="2"/>
      <c r="K658" s="2"/>
      <c r="L658" s="2"/>
      <c r="M658" s="2"/>
      <c r="N658" s="2"/>
      <c r="O658" s="2"/>
      <c r="P658" s="2"/>
      <c r="Q658" s="2"/>
      <c r="R658" s="2"/>
      <c r="AO658" s="2"/>
      <c r="AP658" s="2"/>
      <c r="AQ658" s="2"/>
      <c r="AR658" s="2"/>
      <c r="AS658" s="2"/>
      <c r="AT658" s="2"/>
    </row>
    <row r="659" ht="15.75" customHeight="1">
      <c r="I659" s="2"/>
      <c r="J659" s="2"/>
      <c r="K659" s="2"/>
      <c r="L659" s="2"/>
      <c r="M659" s="2"/>
      <c r="N659" s="2"/>
      <c r="O659" s="2"/>
      <c r="P659" s="2"/>
      <c r="Q659" s="2"/>
      <c r="R659" s="2"/>
      <c r="AO659" s="2"/>
      <c r="AP659" s="2"/>
      <c r="AQ659" s="2"/>
      <c r="AR659" s="2"/>
      <c r="AS659" s="2"/>
      <c r="AT659" s="2"/>
    </row>
    <row r="660" ht="15.75" customHeight="1">
      <c r="I660" s="2"/>
      <c r="J660" s="2"/>
      <c r="K660" s="2"/>
      <c r="L660" s="2"/>
      <c r="M660" s="2"/>
      <c r="N660" s="2"/>
      <c r="O660" s="2"/>
      <c r="P660" s="2"/>
      <c r="Q660" s="2"/>
      <c r="R660" s="2"/>
      <c r="AO660" s="2"/>
      <c r="AP660" s="2"/>
      <c r="AQ660" s="2"/>
      <c r="AR660" s="2"/>
      <c r="AS660" s="2"/>
      <c r="AT660" s="2"/>
    </row>
    <row r="661" ht="15.75" customHeight="1">
      <c r="I661" s="2"/>
      <c r="J661" s="2"/>
      <c r="K661" s="2"/>
      <c r="L661" s="2"/>
      <c r="M661" s="2"/>
      <c r="N661" s="2"/>
      <c r="O661" s="2"/>
      <c r="P661" s="2"/>
      <c r="Q661" s="2"/>
      <c r="R661" s="2"/>
      <c r="AO661" s="2"/>
      <c r="AP661" s="2"/>
      <c r="AQ661" s="2"/>
      <c r="AR661" s="2"/>
      <c r="AS661" s="2"/>
      <c r="AT661" s="2"/>
    </row>
    <row r="662" ht="15.75" customHeight="1">
      <c r="I662" s="2"/>
      <c r="J662" s="2"/>
      <c r="K662" s="2"/>
      <c r="L662" s="2"/>
      <c r="M662" s="2"/>
      <c r="N662" s="2"/>
      <c r="O662" s="2"/>
      <c r="P662" s="2"/>
      <c r="Q662" s="2"/>
      <c r="R662" s="2"/>
      <c r="AO662" s="2"/>
      <c r="AP662" s="2"/>
      <c r="AQ662" s="2"/>
      <c r="AR662" s="2"/>
      <c r="AS662" s="2"/>
      <c r="AT662" s="2"/>
    </row>
    <row r="663" ht="15.75" customHeight="1">
      <c r="I663" s="2"/>
      <c r="J663" s="2"/>
      <c r="K663" s="2"/>
      <c r="L663" s="2"/>
      <c r="M663" s="2"/>
      <c r="N663" s="2"/>
      <c r="O663" s="2"/>
      <c r="P663" s="2"/>
      <c r="Q663" s="2"/>
      <c r="R663" s="2"/>
      <c r="AO663" s="2"/>
      <c r="AP663" s="2"/>
      <c r="AQ663" s="2"/>
      <c r="AR663" s="2"/>
      <c r="AS663" s="2"/>
      <c r="AT663" s="2"/>
    </row>
    <row r="664" ht="15.75" customHeight="1">
      <c r="I664" s="2"/>
      <c r="J664" s="2"/>
      <c r="K664" s="2"/>
      <c r="L664" s="2"/>
      <c r="M664" s="2"/>
      <c r="N664" s="2"/>
      <c r="O664" s="2"/>
      <c r="P664" s="2"/>
      <c r="Q664" s="2"/>
      <c r="R664" s="2"/>
      <c r="AO664" s="2"/>
      <c r="AP664" s="2"/>
      <c r="AQ664" s="2"/>
      <c r="AR664" s="2"/>
      <c r="AS664" s="2"/>
      <c r="AT664" s="2"/>
    </row>
    <row r="665" ht="15.75" customHeight="1">
      <c r="I665" s="2"/>
      <c r="J665" s="2"/>
      <c r="K665" s="2"/>
      <c r="L665" s="2"/>
      <c r="M665" s="2"/>
      <c r="N665" s="2"/>
      <c r="O665" s="2"/>
      <c r="P665" s="2"/>
      <c r="Q665" s="2"/>
      <c r="R665" s="2"/>
      <c r="AO665" s="2"/>
      <c r="AP665" s="2"/>
      <c r="AQ665" s="2"/>
      <c r="AR665" s="2"/>
      <c r="AS665" s="2"/>
      <c r="AT665" s="2"/>
    </row>
    <row r="666" ht="15.75" customHeight="1">
      <c r="I666" s="2"/>
      <c r="J666" s="2"/>
      <c r="K666" s="2"/>
      <c r="L666" s="2"/>
      <c r="M666" s="2"/>
      <c r="N666" s="2"/>
      <c r="O666" s="2"/>
      <c r="P666" s="2"/>
      <c r="Q666" s="2"/>
      <c r="R666" s="2"/>
      <c r="AO666" s="2"/>
      <c r="AP666" s="2"/>
      <c r="AQ666" s="2"/>
      <c r="AR666" s="2"/>
      <c r="AS666" s="2"/>
      <c r="AT666" s="2"/>
    </row>
    <row r="667" ht="15.75" customHeight="1">
      <c r="I667" s="2"/>
      <c r="J667" s="2"/>
      <c r="K667" s="2"/>
      <c r="L667" s="2"/>
      <c r="M667" s="2"/>
      <c r="N667" s="2"/>
      <c r="O667" s="2"/>
      <c r="P667" s="2"/>
      <c r="Q667" s="2"/>
      <c r="R667" s="2"/>
      <c r="AO667" s="2"/>
      <c r="AP667" s="2"/>
      <c r="AQ667" s="2"/>
      <c r="AR667" s="2"/>
      <c r="AS667" s="2"/>
      <c r="AT667" s="2"/>
    </row>
    <row r="668" ht="15.75" customHeight="1">
      <c r="I668" s="2"/>
      <c r="J668" s="2"/>
      <c r="K668" s="2"/>
      <c r="L668" s="2"/>
      <c r="M668" s="2"/>
      <c r="N668" s="2"/>
      <c r="O668" s="2"/>
      <c r="P668" s="2"/>
      <c r="Q668" s="2"/>
      <c r="R668" s="2"/>
      <c r="AO668" s="2"/>
      <c r="AP668" s="2"/>
      <c r="AQ668" s="2"/>
      <c r="AR668" s="2"/>
      <c r="AS668" s="2"/>
      <c r="AT668" s="2"/>
    </row>
    <row r="669" ht="15.75" customHeight="1">
      <c r="I669" s="2"/>
      <c r="J669" s="2"/>
      <c r="K669" s="2"/>
      <c r="L669" s="2"/>
      <c r="M669" s="2"/>
      <c r="N669" s="2"/>
      <c r="O669" s="2"/>
      <c r="P669" s="2"/>
      <c r="Q669" s="2"/>
      <c r="R669" s="2"/>
      <c r="AO669" s="2"/>
      <c r="AP669" s="2"/>
      <c r="AQ669" s="2"/>
      <c r="AR669" s="2"/>
      <c r="AS669" s="2"/>
      <c r="AT669" s="2"/>
    </row>
    <row r="670" ht="15.75" customHeight="1">
      <c r="I670" s="2"/>
      <c r="J670" s="2"/>
      <c r="K670" s="2"/>
      <c r="L670" s="2"/>
      <c r="M670" s="2"/>
      <c r="N670" s="2"/>
      <c r="O670" s="2"/>
      <c r="P670" s="2"/>
      <c r="Q670" s="2"/>
      <c r="R670" s="2"/>
      <c r="AO670" s="2"/>
      <c r="AP670" s="2"/>
      <c r="AQ670" s="2"/>
      <c r="AR670" s="2"/>
      <c r="AS670" s="2"/>
      <c r="AT670" s="2"/>
    </row>
    <row r="671" ht="15.75" customHeight="1">
      <c r="I671" s="2"/>
      <c r="J671" s="2"/>
      <c r="K671" s="2"/>
      <c r="L671" s="2"/>
      <c r="M671" s="2"/>
      <c r="N671" s="2"/>
      <c r="O671" s="2"/>
      <c r="P671" s="2"/>
      <c r="Q671" s="2"/>
      <c r="R671" s="2"/>
      <c r="AO671" s="2"/>
      <c r="AP671" s="2"/>
      <c r="AQ671" s="2"/>
      <c r="AR671" s="2"/>
      <c r="AS671" s="2"/>
      <c r="AT671" s="2"/>
    </row>
    <row r="672" ht="15.75" customHeight="1">
      <c r="I672" s="2"/>
      <c r="J672" s="2"/>
      <c r="K672" s="2"/>
      <c r="L672" s="2"/>
      <c r="M672" s="2"/>
      <c r="N672" s="2"/>
      <c r="O672" s="2"/>
      <c r="P672" s="2"/>
      <c r="Q672" s="2"/>
      <c r="R672" s="2"/>
      <c r="AO672" s="2"/>
      <c r="AP672" s="2"/>
      <c r="AQ672" s="2"/>
      <c r="AR672" s="2"/>
      <c r="AS672" s="2"/>
      <c r="AT672" s="2"/>
    </row>
    <row r="673" ht="15.75" customHeight="1">
      <c r="I673" s="2"/>
      <c r="J673" s="2"/>
      <c r="K673" s="2"/>
      <c r="L673" s="2"/>
      <c r="M673" s="2"/>
      <c r="N673" s="2"/>
      <c r="O673" s="2"/>
      <c r="P673" s="2"/>
      <c r="Q673" s="2"/>
      <c r="R673" s="2"/>
      <c r="AO673" s="2"/>
      <c r="AP673" s="2"/>
      <c r="AQ673" s="2"/>
      <c r="AR673" s="2"/>
      <c r="AS673" s="2"/>
      <c r="AT673" s="2"/>
    </row>
    <row r="674" ht="15.75" customHeight="1">
      <c r="I674" s="2"/>
      <c r="J674" s="2"/>
      <c r="K674" s="2"/>
      <c r="L674" s="2"/>
      <c r="M674" s="2"/>
      <c r="N674" s="2"/>
      <c r="O674" s="2"/>
      <c r="P674" s="2"/>
      <c r="Q674" s="2"/>
      <c r="R674" s="2"/>
      <c r="AO674" s="2"/>
      <c r="AP674" s="2"/>
      <c r="AQ674" s="2"/>
      <c r="AR674" s="2"/>
      <c r="AS674" s="2"/>
      <c r="AT674" s="2"/>
    </row>
    <row r="675" ht="15.75" customHeight="1">
      <c r="I675" s="2"/>
      <c r="J675" s="2"/>
      <c r="K675" s="2"/>
      <c r="L675" s="2"/>
      <c r="M675" s="2"/>
      <c r="N675" s="2"/>
      <c r="O675" s="2"/>
      <c r="P675" s="2"/>
      <c r="Q675" s="2"/>
      <c r="R675" s="2"/>
      <c r="AO675" s="2"/>
      <c r="AP675" s="2"/>
      <c r="AQ675" s="2"/>
      <c r="AR675" s="2"/>
      <c r="AS675" s="2"/>
      <c r="AT675" s="2"/>
    </row>
    <row r="676" ht="15.75" customHeight="1">
      <c r="I676" s="2"/>
      <c r="J676" s="2"/>
      <c r="K676" s="2"/>
      <c r="L676" s="2"/>
      <c r="M676" s="2"/>
      <c r="N676" s="2"/>
      <c r="O676" s="2"/>
      <c r="P676" s="2"/>
      <c r="Q676" s="2"/>
      <c r="R676" s="2"/>
      <c r="AO676" s="2"/>
      <c r="AP676" s="2"/>
      <c r="AQ676" s="2"/>
      <c r="AR676" s="2"/>
      <c r="AS676" s="2"/>
      <c r="AT676" s="2"/>
    </row>
    <row r="677" ht="15.75" customHeight="1">
      <c r="I677" s="2"/>
      <c r="J677" s="2"/>
      <c r="K677" s="2"/>
      <c r="L677" s="2"/>
      <c r="M677" s="2"/>
      <c r="N677" s="2"/>
      <c r="O677" s="2"/>
      <c r="P677" s="2"/>
      <c r="Q677" s="2"/>
      <c r="R677" s="2"/>
      <c r="AO677" s="2"/>
      <c r="AP677" s="2"/>
      <c r="AQ677" s="2"/>
      <c r="AR677" s="2"/>
      <c r="AS677" s="2"/>
      <c r="AT677" s="2"/>
    </row>
    <row r="678" ht="15.75" customHeight="1">
      <c r="I678" s="2"/>
      <c r="J678" s="2"/>
      <c r="K678" s="2"/>
      <c r="L678" s="2"/>
      <c r="M678" s="2"/>
      <c r="N678" s="2"/>
      <c r="O678" s="2"/>
      <c r="P678" s="2"/>
      <c r="Q678" s="2"/>
      <c r="R678" s="2"/>
      <c r="AO678" s="2"/>
      <c r="AP678" s="2"/>
      <c r="AQ678" s="2"/>
      <c r="AR678" s="2"/>
      <c r="AS678" s="2"/>
      <c r="AT678" s="2"/>
    </row>
    <row r="679" ht="15.75" customHeight="1">
      <c r="I679" s="2"/>
      <c r="J679" s="2"/>
      <c r="K679" s="2"/>
      <c r="L679" s="2"/>
      <c r="M679" s="2"/>
      <c r="N679" s="2"/>
      <c r="O679" s="2"/>
      <c r="P679" s="2"/>
      <c r="Q679" s="2"/>
      <c r="R679" s="2"/>
      <c r="AO679" s="2"/>
      <c r="AP679" s="2"/>
      <c r="AQ679" s="2"/>
      <c r="AR679" s="2"/>
      <c r="AS679" s="2"/>
      <c r="AT679" s="2"/>
    </row>
    <row r="680" ht="15.75" customHeight="1">
      <c r="I680" s="2"/>
      <c r="J680" s="2"/>
      <c r="K680" s="2"/>
      <c r="L680" s="2"/>
      <c r="M680" s="2"/>
      <c r="N680" s="2"/>
      <c r="O680" s="2"/>
      <c r="P680" s="2"/>
      <c r="Q680" s="2"/>
      <c r="R680" s="2"/>
      <c r="AO680" s="2"/>
      <c r="AP680" s="2"/>
      <c r="AQ680" s="2"/>
      <c r="AR680" s="2"/>
      <c r="AS680" s="2"/>
      <c r="AT680" s="2"/>
    </row>
    <row r="681" ht="15.75" customHeight="1">
      <c r="I681" s="2"/>
      <c r="J681" s="2"/>
      <c r="K681" s="2"/>
      <c r="L681" s="2"/>
      <c r="M681" s="2"/>
      <c r="N681" s="2"/>
      <c r="O681" s="2"/>
      <c r="P681" s="2"/>
      <c r="Q681" s="2"/>
      <c r="R681" s="2"/>
      <c r="AO681" s="2"/>
      <c r="AP681" s="2"/>
      <c r="AQ681" s="2"/>
      <c r="AR681" s="2"/>
      <c r="AS681" s="2"/>
      <c r="AT681" s="2"/>
    </row>
    <row r="682" ht="15.75" customHeight="1">
      <c r="I682" s="2"/>
      <c r="J682" s="2"/>
      <c r="K682" s="2"/>
      <c r="L682" s="2"/>
      <c r="M682" s="2"/>
      <c r="N682" s="2"/>
      <c r="O682" s="2"/>
      <c r="P682" s="2"/>
      <c r="Q682" s="2"/>
      <c r="R682" s="2"/>
      <c r="AO682" s="2"/>
      <c r="AP682" s="2"/>
      <c r="AQ682" s="2"/>
      <c r="AR682" s="2"/>
      <c r="AS682" s="2"/>
      <c r="AT682" s="2"/>
    </row>
    <row r="683" ht="15.75" customHeight="1">
      <c r="I683" s="2"/>
      <c r="J683" s="2"/>
      <c r="K683" s="2"/>
      <c r="L683" s="2"/>
      <c r="M683" s="2"/>
      <c r="N683" s="2"/>
      <c r="O683" s="2"/>
      <c r="P683" s="2"/>
      <c r="Q683" s="2"/>
      <c r="R683" s="2"/>
      <c r="AO683" s="2"/>
      <c r="AP683" s="2"/>
      <c r="AQ683" s="2"/>
      <c r="AR683" s="2"/>
      <c r="AS683" s="2"/>
      <c r="AT683" s="2"/>
    </row>
    <row r="684" ht="15.75" customHeight="1">
      <c r="I684" s="2"/>
      <c r="J684" s="2"/>
      <c r="K684" s="2"/>
      <c r="L684" s="2"/>
      <c r="M684" s="2"/>
      <c r="N684" s="2"/>
      <c r="O684" s="2"/>
      <c r="P684" s="2"/>
      <c r="Q684" s="2"/>
      <c r="R684" s="2"/>
      <c r="AO684" s="2"/>
      <c r="AP684" s="2"/>
      <c r="AQ684" s="2"/>
      <c r="AR684" s="2"/>
      <c r="AS684" s="2"/>
      <c r="AT684" s="2"/>
    </row>
    <row r="685" ht="15.75" customHeight="1">
      <c r="I685" s="2"/>
      <c r="J685" s="2"/>
      <c r="K685" s="2"/>
      <c r="L685" s="2"/>
      <c r="M685" s="2"/>
      <c r="N685" s="2"/>
      <c r="O685" s="2"/>
      <c r="P685" s="2"/>
      <c r="Q685" s="2"/>
      <c r="R685" s="2"/>
      <c r="AO685" s="2"/>
      <c r="AP685" s="2"/>
      <c r="AQ685" s="2"/>
      <c r="AR685" s="2"/>
      <c r="AS685" s="2"/>
      <c r="AT685" s="2"/>
    </row>
    <row r="686" ht="15.75" customHeight="1">
      <c r="I686" s="2"/>
      <c r="J686" s="2"/>
      <c r="K686" s="2"/>
      <c r="L686" s="2"/>
      <c r="M686" s="2"/>
      <c r="N686" s="2"/>
      <c r="O686" s="2"/>
      <c r="P686" s="2"/>
      <c r="Q686" s="2"/>
      <c r="R686" s="2"/>
      <c r="AO686" s="2"/>
      <c r="AP686" s="2"/>
      <c r="AQ686" s="2"/>
      <c r="AR686" s="2"/>
      <c r="AS686" s="2"/>
      <c r="AT686" s="2"/>
    </row>
    <row r="687" ht="15.75" customHeight="1">
      <c r="I687" s="2"/>
      <c r="J687" s="2"/>
      <c r="K687" s="2"/>
      <c r="L687" s="2"/>
      <c r="M687" s="2"/>
      <c r="N687" s="2"/>
      <c r="O687" s="2"/>
      <c r="P687" s="2"/>
      <c r="Q687" s="2"/>
      <c r="R687" s="2"/>
      <c r="AO687" s="2"/>
      <c r="AP687" s="2"/>
      <c r="AQ687" s="2"/>
      <c r="AR687" s="2"/>
      <c r="AS687" s="2"/>
      <c r="AT687" s="2"/>
    </row>
    <row r="688" ht="15.75" customHeight="1">
      <c r="I688" s="2"/>
      <c r="J688" s="2"/>
      <c r="K688" s="2"/>
      <c r="L688" s="2"/>
      <c r="M688" s="2"/>
      <c r="N688" s="2"/>
      <c r="O688" s="2"/>
      <c r="P688" s="2"/>
      <c r="Q688" s="2"/>
      <c r="R688" s="2"/>
      <c r="AO688" s="2"/>
      <c r="AP688" s="2"/>
      <c r="AQ688" s="2"/>
      <c r="AR688" s="2"/>
      <c r="AS688" s="2"/>
      <c r="AT688" s="2"/>
    </row>
    <row r="689" ht="15.75" customHeight="1">
      <c r="I689" s="2"/>
      <c r="J689" s="2"/>
      <c r="K689" s="2"/>
      <c r="L689" s="2"/>
      <c r="M689" s="2"/>
      <c r="N689" s="2"/>
      <c r="O689" s="2"/>
      <c r="P689" s="2"/>
      <c r="Q689" s="2"/>
      <c r="R689" s="2"/>
      <c r="AO689" s="2"/>
      <c r="AP689" s="2"/>
      <c r="AQ689" s="2"/>
      <c r="AR689" s="2"/>
      <c r="AS689" s="2"/>
      <c r="AT689" s="2"/>
    </row>
    <row r="690" ht="15.75" customHeight="1">
      <c r="I690" s="2"/>
      <c r="J690" s="2"/>
      <c r="K690" s="2"/>
      <c r="L690" s="2"/>
      <c r="M690" s="2"/>
      <c r="N690" s="2"/>
      <c r="O690" s="2"/>
      <c r="P690" s="2"/>
      <c r="Q690" s="2"/>
      <c r="R690" s="2"/>
      <c r="AO690" s="2"/>
      <c r="AP690" s="2"/>
      <c r="AQ690" s="2"/>
      <c r="AR690" s="2"/>
      <c r="AS690" s="2"/>
      <c r="AT690" s="2"/>
    </row>
    <row r="691" ht="15.75" customHeight="1">
      <c r="I691" s="2"/>
      <c r="J691" s="2"/>
      <c r="K691" s="2"/>
      <c r="L691" s="2"/>
      <c r="M691" s="2"/>
      <c r="N691" s="2"/>
      <c r="O691" s="2"/>
      <c r="P691" s="2"/>
      <c r="Q691" s="2"/>
      <c r="R691" s="2"/>
      <c r="AO691" s="2"/>
      <c r="AP691" s="2"/>
      <c r="AQ691" s="2"/>
      <c r="AR691" s="2"/>
      <c r="AS691" s="2"/>
      <c r="AT691" s="2"/>
    </row>
    <row r="692" ht="15.75" customHeight="1">
      <c r="I692" s="2"/>
      <c r="J692" s="2"/>
      <c r="K692" s="2"/>
      <c r="L692" s="2"/>
      <c r="M692" s="2"/>
      <c r="N692" s="2"/>
      <c r="O692" s="2"/>
      <c r="P692" s="2"/>
      <c r="Q692" s="2"/>
      <c r="R692" s="2"/>
      <c r="AO692" s="2"/>
      <c r="AP692" s="2"/>
      <c r="AQ692" s="2"/>
      <c r="AR692" s="2"/>
      <c r="AS692" s="2"/>
      <c r="AT692" s="2"/>
    </row>
    <row r="693" ht="15.75" customHeight="1">
      <c r="I693" s="2"/>
      <c r="J693" s="2"/>
      <c r="K693" s="2"/>
      <c r="L693" s="2"/>
      <c r="M693" s="2"/>
      <c r="N693" s="2"/>
      <c r="O693" s="2"/>
      <c r="P693" s="2"/>
      <c r="Q693" s="2"/>
      <c r="R693" s="2"/>
      <c r="AO693" s="2"/>
      <c r="AP693" s="2"/>
      <c r="AQ693" s="2"/>
      <c r="AR693" s="2"/>
      <c r="AS693" s="2"/>
      <c r="AT693" s="2"/>
    </row>
    <row r="694" ht="15.75" customHeight="1">
      <c r="I694" s="2"/>
      <c r="J694" s="2"/>
      <c r="K694" s="2"/>
      <c r="L694" s="2"/>
      <c r="M694" s="2"/>
      <c r="N694" s="2"/>
      <c r="O694" s="2"/>
      <c r="P694" s="2"/>
      <c r="Q694" s="2"/>
      <c r="R694" s="2"/>
      <c r="AO694" s="2"/>
      <c r="AP694" s="2"/>
      <c r="AQ694" s="2"/>
      <c r="AR694" s="2"/>
      <c r="AS694" s="2"/>
      <c r="AT694" s="2"/>
    </row>
    <row r="695" ht="15.75" customHeight="1">
      <c r="I695" s="2"/>
      <c r="J695" s="2"/>
      <c r="K695" s="2"/>
      <c r="L695" s="2"/>
      <c r="M695" s="2"/>
      <c r="N695" s="2"/>
      <c r="O695" s="2"/>
      <c r="P695" s="2"/>
      <c r="Q695" s="2"/>
      <c r="R695" s="2"/>
      <c r="AO695" s="2"/>
      <c r="AP695" s="2"/>
      <c r="AQ695" s="2"/>
      <c r="AR695" s="2"/>
      <c r="AS695" s="2"/>
      <c r="AT695" s="2"/>
    </row>
    <row r="696" ht="15.75" customHeight="1">
      <c r="I696" s="2"/>
      <c r="J696" s="2"/>
      <c r="K696" s="2"/>
      <c r="L696" s="2"/>
      <c r="M696" s="2"/>
      <c r="N696" s="2"/>
      <c r="O696" s="2"/>
      <c r="P696" s="2"/>
      <c r="Q696" s="2"/>
      <c r="R696" s="2"/>
      <c r="AO696" s="2"/>
      <c r="AP696" s="2"/>
      <c r="AQ696" s="2"/>
      <c r="AR696" s="2"/>
      <c r="AS696" s="2"/>
      <c r="AT696" s="2"/>
    </row>
    <row r="697" ht="15.75" customHeight="1">
      <c r="I697" s="2"/>
      <c r="J697" s="2"/>
      <c r="K697" s="2"/>
      <c r="L697" s="2"/>
      <c r="M697" s="2"/>
      <c r="N697" s="2"/>
      <c r="O697" s="2"/>
      <c r="P697" s="2"/>
      <c r="Q697" s="2"/>
      <c r="R697" s="2"/>
      <c r="AO697" s="2"/>
      <c r="AP697" s="2"/>
      <c r="AQ697" s="2"/>
      <c r="AR697" s="2"/>
      <c r="AS697" s="2"/>
      <c r="AT697" s="2"/>
    </row>
    <row r="698" ht="15.75" customHeight="1">
      <c r="I698" s="2"/>
      <c r="J698" s="2"/>
      <c r="K698" s="2"/>
      <c r="L698" s="2"/>
      <c r="M698" s="2"/>
      <c r="N698" s="2"/>
      <c r="O698" s="2"/>
      <c r="P698" s="2"/>
      <c r="Q698" s="2"/>
      <c r="R698" s="2"/>
      <c r="AO698" s="2"/>
      <c r="AP698" s="2"/>
      <c r="AQ698" s="2"/>
      <c r="AR698" s="2"/>
      <c r="AS698" s="2"/>
      <c r="AT698" s="2"/>
    </row>
    <row r="699" ht="15.75" customHeight="1">
      <c r="I699" s="2"/>
      <c r="J699" s="2"/>
      <c r="K699" s="2"/>
      <c r="L699" s="2"/>
      <c r="M699" s="2"/>
      <c r="N699" s="2"/>
      <c r="O699" s="2"/>
      <c r="P699" s="2"/>
      <c r="Q699" s="2"/>
      <c r="R699" s="2"/>
      <c r="AO699" s="2"/>
      <c r="AP699" s="2"/>
      <c r="AQ699" s="2"/>
      <c r="AR699" s="2"/>
      <c r="AS699" s="2"/>
      <c r="AT699" s="2"/>
    </row>
    <row r="700" ht="15.75" customHeight="1">
      <c r="I700" s="2"/>
      <c r="J700" s="2"/>
      <c r="K700" s="2"/>
      <c r="L700" s="2"/>
      <c r="M700" s="2"/>
      <c r="N700" s="2"/>
      <c r="O700" s="2"/>
      <c r="P700" s="2"/>
      <c r="Q700" s="2"/>
      <c r="R700" s="2"/>
      <c r="AO700" s="2"/>
      <c r="AP700" s="2"/>
      <c r="AQ700" s="2"/>
      <c r="AR700" s="2"/>
      <c r="AS700" s="2"/>
      <c r="AT700" s="2"/>
    </row>
    <row r="701" ht="15.75" customHeight="1">
      <c r="I701" s="2"/>
      <c r="J701" s="2"/>
      <c r="K701" s="2"/>
      <c r="L701" s="2"/>
      <c r="M701" s="2"/>
      <c r="N701" s="2"/>
      <c r="O701" s="2"/>
      <c r="P701" s="2"/>
      <c r="Q701" s="2"/>
      <c r="R701" s="2"/>
      <c r="AO701" s="2"/>
      <c r="AP701" s="2"/>
      <c r="AQ701" s="2"/>
      <c r="AR701" s="2"/>
      <c r="AS701" s="2"/>
      <c r="AT701" s="2"/>
    </row>
    <row r="702" ht="15.75" customHeight="1">
      <c r="I702" s="2"/>
      <c r="J702" s="2"/>
      <c r="K702" s="2"/>
      <c r="L702" s="2"/>
      <c r="M702" s="2"/>
      <c r="N702" s="2"/>
      <c r="O702" s="2"/>
      <c r="P702" s="2"/>
      <c r="Q702" s="2"/>
      <c r="R702" s="2"/>
      <c r="AO702" s="2"/>
      <c r="AP702" s="2"/>
      <c r="AQ702" s="2"/>
      <c r="AR702" s="2"/>
      <c r="AS702" s="2"/>
      <c r="AT702" s="2"/>
    </row>
    <row r="703" ht="15.75" customHeight="1">
      <c r="I703" s="2"/>
      <c r="J703" s="2"/>
      <c r="K703" s="2"/>
      <c r="L703" s="2"/>
      <c r="M703" s="2"/>
      <c r="N703" s="2"/>
      <c r="O703" s="2"/>
      <c r="P703" s="2"/>
      <c r="Q703" s="2"/>
      <c r="R703" s="2"/>
      <c r="AO703" s="2"/>
      <c r="AP703" s="2"/>
      <c r="AQ703" s="2"/>
      <c r="AR703" s="2"/>
      <c r="AS703" s="2"/>
      <c r="AT703" s="2"/>
    </row>
    <row r="704" ht="15.75" customHeight="1">
      <c r="I704" s="2"/>
      <c r="J704" s="2"/>
      <c r="K704" s="2"/>
      <c r="L704" s="2"/>
      <c r="M704" s="2"/>
      <c r="N704" s="2"/>
      <c r="O704" s="2"/>
      <c r="P704" s="2"/>
      <c r="Q704" s="2"/>
      <c r="R704" s="2"/>
      <c r="AO704" s="2"/>
      <c r="AP704" s="2"/>
      <c r="AQ704" s="2"/>
      <c r="AR704" s="2"/>
      <c r="AS704" s="2"/>
      <c r="AT704" s="2"/>
    </row>
    <row r="705" ht="15.75" customHeight="1">
      <c r="I705" s="2"/>
      <c r="J705" s="2"/>
      <c r="K705" s="2"/>
      <c r="L705" s="2"/>
      <c r="M705" s="2"/>
      <c r="N705" s="2"/>
      <c r="O705" s="2"/>
      <c r="P705" s="2"/>
      <c r="Q705" s="2"/>
      <c r="R705" s="2"/>
      <c r="AO705" s="2"/>
      <c r="AP705" s="2"/>
      <c r="AQ705" s="2"/>
      <c r="AR705" s="2"/>
      <c r="AS705" s="2"/>
      <c r="AT705" s="2"/>
    </row>
    <row r="706" ht="15.75" customHeight="1">
      <c r="I706" s="2"/>
      <c r="J706" s="2"/>
      <c r="K706" s="2"/>
      <c r="L706" s="2"/>
      <c r="M706" s="2"/>
      <c r="N706" s="2"/>
      <c r="O706" s="2"/>
      <c r="P706" s="2"/>
      <c r="Q706" s="2"/>
      <c r="R706" s="2"/>
      <c r="AO706" s="2"/>
      <c r="AP706" s="2"/>
      <c r="AQ706" s="2"/>
      <c r="AR706" s="2"/>
      <c r="AS706" s="2"/>
      <c r="AT706" s="2"/>
    </row>
    <row r="707" ht="15.75" customHeight="1">
      <c r="I707" s="2"/>
      <c r="J707" s="2"/>
      <c r="K707" s="2"/>
      <c r="L707" s="2"/>
      <c r="M707" s="2"/>
      <c r="N707" s="2"/>
      <c r="O707" s="2"/>
      <c r="P707" s="2"/>
      <c r="Q707" s="2"/>
      <c r="R707" s="2"/>
      <c r="AO707" s="2"/>
      <c r="AP707" s="2"/>
      <c r="AQ707" s="2"/>
      <c r="AR707" s="2"/>
      <c r="AS707" s="2"/>
      <c r="AT707" s="2"/>
    </row>
    <row r="708" ht="15.75" customHeight="1">
      <c r="I708" s="2"/>
      <c r="J708" s="2"/>
      <c r="K708" s="2"/>
      <c r="L708" s="2"/>
      <c r="M708" s="2"/>
      <c r="N708" s="2"/>
      <c r="O708" s="2"/>
      <c r="P708" s="2"/>
      <c r="Q708" s="2"/>
      <c r="R708" s="2"/>
      <c r="AO708" s="2"/>
      <c r="AP708" s="2"/>
      <c r="AQ708" s="2"/>
      <c r="AR708" s="2"/>
      <c r="AS708" s="2"/>
      <c r="AT708" s="2"/>
    </row>
    <row r="709" ht="15.75" customHeight="1">
      <c r="I709" s="2"/>
      <c r="J709" s="2"/>
      <c r="K709" s="2"/>
      <c r="L709" s="2"/>
      <c r="M709" s="2"/>
      <c r="N709" s="2"/>
      <c r="O709" s="2"/>
      <c r="P709" s="2"/>
      <c r="Q709" s="2"/>
      <c r="R709" s="2"/>
      <c r="AO709" s="2"/>
      <c r="AP709" s="2"/>
      <c r="AQ709" s="2"/>
      <c r="AR709" s="2"/>
      <c r="AS709" s="2"/>
      <c r="AT709" s="2"/>
    </row>
    <row r="710" ht="15.75" customHeight="1">
      <c r="I710" s="2"/>
      <c r="J710" s="2"/>
      <c r="K710" s="2"/>
      <c r="L710" s="2"/>
      <c r="M710" s="2"/>
      <c r="N710" s="2"/>
      <c r="O710" s="2"/>
      <c r="P710" s="2"/>
      <c r="Q710" s="2"/>
      <c r="R710" s="2"/>
      <c r="AO710" s="2"/>
      <c r="AP710" s="2"/>
      <c r="AQ710" s="2"/>
      <c r="AR710" s="2"/>
      <c r="AS710" s="2"/>
      <c r="AT710" s="2"/>
    </row>
    <row r="711" ht="15.75" customHeight="1">
      <c r="I711" s="2"/>
      <c r="J711" s="2"/>
      <c r="K711" s="2"/>
      <c r="L711" s="2"/>
      <c r="M711" s="2"/>
      <c r="N711" s="2"/>
      <c r="O711" s="2"/>
      <c r="P711" s="2"/>
      <c r="Q711" s="2"/>
      <c r="R711" s="2"/>
      <c r="AO711" s="2"/>
      <c r="AP711" s="2"/>
      <c r="AQ711" s="2"/>
      <c r="AR711" s="2"/>
      <c r="AS711" s="2"/>
      <c r="AT711" s="2"/>
    </row>
    <row r="712" ht="15.75" customHeight="1">
      <c r="I712" s="2"/>
      <c r="J712" s="2"/>
      <c r="K712" s="2"/>
      <c r="L712" s="2"/>
      <c r="M712" s="2"/>
      <c r="N712" s="2"/>
      <c r="O712" s="2"/>
      <c r="P712" s="2"/>
      <c r="Q712" s="2"/>
      <c r="R712" s="2"/>
      <c r="AO712" s="2"/>
      <c r="AP712" s="2"/>
      <c r="AQ712" s="2"/>
      <c r="AR712" s="2"/>
      <c r="AS712" s="2"/>
      <c r="AT712" s="2"/>
    </row>
    <row r="713" ht="15.75" customHeight="1">
      <c r="I713" s="2"/>
      <c r="J713" s="2"/>
      <c r="K713" s="2"/>
      <c r="L713" s="2"/>
      <c r="M713" s="2"/>
      <c r="N713" s="2"/>
      <c r="O713" s="2"/>
      <c r="P713" s="2"/>
      <c r="Q713" s="2"/>
      <c r="R713" s="2"/>
      <c r="AO713" s="2"/>
      <c r="AP713" s="2"/>
      <c r="AQ713" s="2"/>
      <c r="AR713" s="2"/>
      <c r="AS713" s="2"/>
      <c r="AT713" s="2"/>
    </row>
    <row r="714" ht="15.75" customHeight="1">
      <c r="I714" s="2"/>
      <c r="J714" s="2"/>
      <c r="K714" s="2"/>
      <c r="L714" s="2"/>
      <c r="M714" s="2"/>
      <c r="N714" s="2"/>
      <c r="O714" s="2"/>
      <c r="P714" s="2"/>
      <c r="Q714" s="2"/>
      <c r="R714" s="2"/>
      <c r="AO714" s="2"/>
      <c r="AP714" s="2"/>
      <c r="AQ714" s="2"/>
      <c r="AR714" s="2"/>
      <c r="AS714" s="2"/>
      <c r="AT714" s="2"/>
    </row>
    <row r="715" ht="15.75" customHeight="1">
      <c r="I715" s="2"/>
      <c r="J715" s="2"/>
      <c r="K715" s="2"/>
      <c r="L715" s="2"/>
      <c r="M715" s="2"/>
      <c r="N715" s="2"/>
      <c r="O715" s="2"/>
      <c r="P715" s="2"/>
      <c r="Q715" s="2"/>
      <c r="R715" s="2"/>
      <c r="AO715" s="2"/>
      <c r="AP715" s="2"/>
      <c r="AQ715" s="2"/>
      <c r="AR715" s="2"/>
      <c r="AS715" s="2"/>
      <c r="AT715" s="2"/>
    </row>
    <row r="716" ht="15.75" customHeight="1">
      <c r="I716" s="2"/>
      <c r="J716" s="2"/>
      <c r="K716" s="2"/>
      <c r="L716" s="2"/>
      <c r="M716" s="2"/>
      <c r="N716" s="2"/>
      <c r="O716" s="2"/>
      <c r="P716" s="2"/>
      <c r="Q716" s="2"/>
      <c r="R716" s="2"/>
      <c r="AO716" s="2"/>
      <c r="AP716" s="2"/>
      <c r="AQ716" s="2"/>
      <c r="AR716" s="2"/>
      <c r="AS716" s="2"/>
      <c r="AT716" s="2"/>
    </row>
    <row r="717" ht="15.75" customHeight="1">
      <c r="I717" s="2"/>
      <c r="J717" s="2"/>
      <c r="K717" s="2"/>
      <c r="L717" s="2"/>
      <c r="M717" s="2"/>
      <c r="N717" s="2"/>
      <c r="O717" s="2"/>
      <c r="P717" s="2"/>
      <c r="Q717" s="2"/>
      <c r="R717" s="2"/>
      <c r="AO717" s="2"/>
      <c r="AP717" s="2"/>
      <c r="AQ717" s="2"/>
      <c r="AR717" s="2"/>
      <c r="AS717" s="2"/>
      <c r="AT717" s="2"/>
    </row>
    <row r="718" ht="15.75" customHeight="1">
      <c r="I718" s="2"/>
      <c r="J718" s="2"/>
      <c r="K718" s="2"/>
      <c r="L718" s="2"/>
      <c r="M718" s="2"/>
      <c r="N718" s="2"/>
      <c r="O718" s="2"/>
      <c r="P718" s="2"/>
      <c r="Q718" s="2"/>
      <c r="R718" s="2"/>
      <c r="AO718" s="2"/>
      <c r="AP718" s="2"/>
      <c r="AQ718" s="2"/>
      <c r="AR718" s="2"/>
      <c r="AS718" s="2"/>
      <c r="AT718" s="2"/>
    </row>
    <row r="719" ht="15.75" customHeight="1">
      <c r="I719" s="2"/>
      <c r="J719" s="2"/>
      <c r="K719" s="2"/>
      <c r="L719" s="2"/>
      <c r="M719" s="2"/>
      <c r="N719" s="2"/>
      <c r="O719" s="2"/>
      <c r="P719" s="2"/>
      <c r="Q719" s="2"/>
      <c r="R719" s="2"/>
      <c r="AO719" s="2"/>
      <c r="AP719" s="2"/>
      <c r="AQ719" s="2"/>
      <c r="AR719" s="2"/>
      <c r="AS719" s="2"/>
      <c r="AT719" s="2"/>
    </row>
    <row r="720" ht="15.75" customHeight="1">
      <c r="I720" s="2"/>
      <c r="J720" s="2"/>
      <c r="K720" s="2"/>
      <c r="L720" s="2"/>
      <c r="M720" s="2"/>
      <c r="N720" s="2"/>
      <c r="O720" s="2"/>
      <c r="P720" s="2"/>
      <c r="Q720" s="2"/>
      <c r="R720" s="2"/>
      <c r="AO720" s="2"/>
      <c r="AP720" s="2"/>
      <c r="AQ720" s="2"/>
      <c r="AR720" s="2"/>
      <c r="AS720" s="2"/>
      <c r="AT720" s="2"/>
    </row>
    <row r="721" ht="15.75" customHeight="1">
      <c r="I721" s="2"/>
      <c r="J721" s="2"/>
      <c r="K721" s="2"/>
      <c r="L721" s="2"/>
      <c r="M721" s="2"/>
      <c r="N721" s="2"/>
      <c r="O721" s="2"/>
      <c r="P721" s="2"/>
      <c r="Q721" s="2"/>
      <c r="R721" s="2"/>
      <c r="AO721" s="2"/>
      <c r="AP721" s="2"/>
      <c r="AQ721" s="2"/>
      <c r="AR721" s="2"/>
      <c r="AS721" s="2"/>
      <c r="AT721" s="2"/>
    </row>
    <row r="722" ht="15.75" customHeight="1">
      <c r="I722" s="2"/>
      <c r="J722" s="2"/>
      <c r="K722" s="2"/>
      <c r="L722" s="2"/>
      <c r="M722" s="2"/>
      <c r="N722" s="2"/>
      <c r="O722" s="2"/>
      <c r="P722" s="2"/>
      <c r="Q722" s="2"/>
      <c r="R722" s="2"/>
      <c r="AO722" s="2"/>
      <c r="AP722" s="2"/>
      <c r="AQ722" s="2"/>
      <c r="AR722" s="2"/>
      <c r="AS722" s="2"/>
      <c r="AT722" s="2"/>
    </row>
    <row r="723" ht="15.75" customHeight="1">
      <c r="I723" s="2"/>
      <c r="J723" s="2"/>
      <c r="K723" s="2"/>
      <c r="L723" s="2"/>
      <c r="M723" s="2"/>
      <c r="N723" s="2"/>
      <c r="O723" s="2"/>
      <c r="P723" s="2"/>
      <c r="Q723" s="2"/>
      <c r="R723" s="2"/>
      <c r="AO723" s="2"/>
      <c r="AP723" s="2"/>
      <c r="AQ723" s="2"/>
      <c r="AR723" s="2"/>
      <c r="AS723" s="2"/>
      <c r="AT723" s="2"/>
    </row>
    <row r="724" ht="15.75" customHeight="1">
      <c r="I724" s="2"/>
      <c r="J724" s="2"/>
      <c r="K724" s="2"/>
      <c r="L724" s="2"/>
      <c r="M724" s="2"/>
      <c r="N724" s="2"/>
      <c r="O724" s="2"/>
      <c r="P724" s="2"/>
      <c r="Q724" s="2"/>
      <c r="R724" s="2"/>
      <c r="AO724" s="2"/>
      <c r="AP724" s="2"/>
      <c r="AQ724" s="2"/>
      <c r="AR724" s="2"/>
      <c r="AS724" s="2"/>
      <c r="AT724" s="2"/>
    </row>
    <row r="725" ht="15.75" customHeight="1">
      <c r="I725" s="2"/>
      <c r="J725" s="2"/>
      <c r="K725" s="2"/>
      <c r="L725" s="2"/>
      <c r="M725" s="2"/>
      <c r="N725" s="2"/>
      <c r="O725" s="2"/>
      <c r="P725" s="2"/>
      <c r="Q725" s="2"/>
      <c r="R725" s="2"/>
      <c r="AO725" s="2"/>
      <c r="AP725" s="2"/>
      <c r="AQ725" s="2"/>
      <c r="AR725" s="2"/>
      <c r="AS725" s="2"/>
      <c r="AT725" s="2"/>
    </row>
    <row r="726" ht="15.75" customHeight="1">
      <c r="I726" s="2"/>
      <c r="J726" s="2"/>
      <c r="K726" s="2"/>
      <c r="L726" s="2"/>
      <c r="M726" s="2"/>
      <c r="N726" s="2"/>
      <c r="O726" s="2"/>
      <c r="P726" s="2"/>
      <c r="Q726" s="2"/>
      <c r="R726" s="2"/>
      <c r="AO726" s="2"/>
      <c r="AP726" s="2"/>
      <c r="AQ726" s="2"/>
      <c r="AR726" s="2"/>
      <c r="AS726" s="2"/>
      <c r="AT726" s="2"/>
    </row>
    <row r="727" ht="15.75" customHeight="1">
      <c r="I727" s="2"/>
      <c r="J727" s="2"/>
      <c r="K727" s="2"/>
      <c r="L727" s="2"/>
      <c r="M727" s="2"/>
      <c r="N727" s="2"/>
      <c r="O727" s="2"/>
      <c r="P727" s="2"/>
      <c r="Q727" s="2"/>
      <c r="R727" s="2"/>
      <c r="AO727" s="2"/>
      <c r="AP727" s="2"/>
      <c r="AQ727" s="2"/>
      <c r="AR727" s="2"/>
      <c r="AS727" s="2"/>
      <c r="AT727" s="2"/>
    </row>
    <row r="728" ht="15.75" customHeight="1">
      <c r="I728" s="2"/>
      <c r="J728" s="2"/>
      <c r="K728" s="2"/>
      <c r="L728" s="2"/>
      <c r="M728" s="2"/>
      <c r="N728" s="2"/>
      <c r="O728" s="2"/>
      <c r="P728" s="2"/>
      <c r="Q728" s="2"/>
      <c r="R728" s="2"/>
      <c r="AO728" s="2"/>
      <c r="AP728" s="2"/>
      <c r="AQ728" s="2"/>
      <c r="AR728" s="2"/>
      <c r="AS728" s="2"/>
      <c r="AT728" s="2"/>
    </row>
    <row r="729" ht="15.75" customHeight="1">
      <c r="I729" s="2"/>
      <c r="J729" s="2"/>
      <c r="K729" s="2"/>
      <c r="L729" s="2"/>
      <c r="M729" s="2"/>
      <c r="N729" s="2"/>
      <c r="O729" s="2"/>
      <c r="P729" s="2"/>
      <c r="Q729" s="2"/>
      <c r="R729" s="2"/>
      <c r="AO729" s="2"/>
      <c r="AP729" s="2"/>
      <c r="AQ729" s="2"/>
      <c r="AR729" s="2"/>
      <c r="AS729" s="2"/>
      <c r="AT729" s="2"/>
    </row>
    <row r="730" ht="15.75" customHeight="1">
      <c r="I730" s="2"/>
      <c r="J730" s="2"/>
      <c r="K730" s="2"/>
      <c r="L730" s="2"/>
      <c r="M730" s="2"/>
      <c r="N730" s="2"/>
      <c r="O730" s="2"/>
      <c r="P730" s="2"/>
      <c r="Q730" s="2"/>
      <c r="R730" s="2"/>
      <c r="AO730" s="2"/>
      <c r="AP730" s="2"/>
      <c r="AQ730" s="2"/>
      <c r="AR730" s="2"/>
      <c r="AS730" s="2"/>
      <c r="AT730" s="2"/>
    </row>
    <row r="731" ht="15.75" customHeight="1">
      <c r="I731" s="2"/>
      <c r="J731" s="2"/>
      <c r="K731" s="2"/>
      <c r="L731" s="2"/>
      <c r="M731" s="2"/>
      <c r="N731" s="2"/>
      <c r="O731" s="2"/>
      <c r="P731" s="2"/>
      <c r="Q731" s="2"/>
      <c r="R731" s="2"/>
      <c r="AO731" s="2"/>
      <c r="AP731" s="2"/>
      <c r="AQ731" s="2"/>
      <c r="AR731" s="2"/>
      <c r="AS731" s="2"/>
      <c r="AT731" s="2"/>
    </row>
    <row r="732" ht="15.75" customHeight="1">
      <c r="I732" s="2"/>
      <c r="J732" s="2"/>
      <c r="K732" s="2"/>
      <c r="L732" s="2"/>
      <c r="M732" s="2"/>
      <c r="N732" s="2"/>
      <c r="O732" s="2"/>
      <c r="P732" s="2"/>
      <c r="Q732" s="2"/>
      <c r="R732" s="2"/>
      <c r="AO732" s="2"/>
      <c r="AP732" s="2"/>
      <c r="AQ732" s="2"/>
      <c r="AR732" s="2"/>
      <c r="AS732" s="2"/>
      <c r="AT732" s="2"/>
    </row>
    <row r="733" ht="15.75" customHeight="1">
      <c r="I733" s="2"/>
      <c r="J733" s="2"/>
      <c r="K733" s="2"/>
      <c r="L733" s="2"/>
      <c r="M733" s="2"/>
      <c r="N733" s="2"/>
      <c r="O733" s="2"/>
      <c r="P733" s="2"/>
      <c r="Q733" s="2"/>
      <c r="R733" s="2"/>
      <c r="AO733" s="2"/>
      <c r="AP733" s="2"/>
      <c r="AQ733" s="2"/>
      <c r="AR733" s="2"/>
      <c r="AS733" s="2"/>
      <c r="AT733" s="2"/>
    </row>
    <row r="734" ht="15.75" customHeight="1">
      <c r="I734" s="2"/>
      <c r="J734" s="2"/>
      <c r="K734" s="2"/>
      <c r="L734" s="2"/>
      <c r="M734" s="2"/>
      <c r="N734" s="2"/>
      <c r="O734" s="2"/>
      <c r="P734" s="2"/>
      <c r="Q734" s="2"/>
      <c r="R734" s="2"/>
      <c r="AO734" s="2"/>
      <c r="AP734" s="2"/>
      <c r="AQ734" s="2"/>
      <c r="AR734" s="2"/>
      <c r="AS734" s="2"/>
      <c r="AT734" s="2"/>
    </row>
    <row r="735" ht="15.75" customHeight="1">
      <c r="I735" s="2"/>
      <c r="J735" s="2"/>
      <c r="K735" s="2"/>
      <c r="L735" s="2"/>
      <c r="M735" s="2"/>
      <c r="N735" s="2"/>
      <c r="O735" s="2"/>
      <c r="P735" s="2"/>
      <c r="Q735" s="2"/>
      <c r="R735" s="2"/>
      <c r="AO735" s="2"/>
      <c r="AP735" s="2"/>
      <c r="AQ735" s="2"/>
      <c r="AR735" s="2"/>
      <c r="AS735" s="2"/>
      <c r="AT735" s="2"/>
    </row>
    <row r="736" ht="15.75" customHeight="1">
      <c r="I736" s="2"/>
      <c r="J736" s="2"/>
      <c r="K736" s="2"/>
      <c r="L736" s="2"/>
      <c r="M736" s="2"/>
      <c r="N736" s="2"/>
      <c r="O736" s="2"/>
      <c r="P736" s="2"/>
      <c r="Q736" s="2"/>
      <c r="R736" s="2"/>
      <c r="AO736" s="2"/>
      <c r="AP736" s="2"/>
      <c r="AQ736" s="2"/>
      <c r="AR736" s="2"/>
      <c r="AS736" s="2"/>
      <c r="AT736" s="2"/>
    </row>
    <row r="737" ht="15.75" customHeight="1">
      <c r="I737" s="2"/>
      <c r="J737" s="2"/>
      <c r="K737" s="2"/>
      <c r="L737" s="2"/>
      <c r="M737" s="2"/>
      <c r="N737" s="2"/>
      <c r="O737" s="2"/>
      <c r="P737" s="2"/>
      <c r="Q737" s="2"/>
      <c r="R737" s="2"/>
      <c r="AO737" s="2"/>
      <c r="AP737" s="2"/>
      <c r="AQ737" s="2"/>
      <c r="AR737" s="2"/>
      <c r="AS737" s="2"/>
      <c r="AT737" s="2"/>
    </row>
    <row r="738" ht="15.75" customHeight="1">
      <c r="I738" s="2"/>
      <c r="J738" s="2"/>
      <c r="K738" s="2"/>
      <c r="L738" s="2"/>
      <c r="M738" s="2"/>
      <c r="N738" s="2"/>
      <c r="O738" s="2"/>
      <c r="P738" s="2"/>
      <c r="Q738" s="2"/>
      <c r="R738" s="2"/>
      <c r="AO738" s="2"/>
      <c r="AP738" s="2"/>
      <c r="AQ738" s="2"/>
      <c r="AR738" s="2"/>
      <c r="AS738" s="2"/>
      <c r="AT738" s="2"/>
    </row>
    <row r="739" ht="15.75" customHeight="1">
      <c r="I739" s="2"/>
      <c r="J739" s="2"/>
      <c r="K739" s="2"/>
      <c r="L739" s="2"/>
      <c r="M739" s="2"/>
      <c r="N739" s="2"/>
      <c r="O739" s="2"/>
      <c r="P739" s="2"/>
      <c r="Q739" s="2"/>
      <c r="R739" s="2"/>
      <c r="AO739" s="2"/>
      <c r="AP739" s="2"/>
      <c r="AQ739" s="2"/>
      <c r="AR739" s="2"/>
      <c r="AS739" s="2"/>
      <c r="AT739" s="2"/>
    </row>
    <row r="740" ht="15.75" customHeight="1">
      <c r="I740" s="2"/>
      <c r="J740" s="2"/>
      <c r="K740" s="2"/>
      <c r="L740" s="2"/>
      <c r="M740" s="2"/>
      <c r="N740" s="2"/>
      <c r="O740" s="2"/>
      <c r="P740" s="2"/>
      <c r="Q740" s="2"/>
      <c r="R740" s="2"/>
      <c r="AO740" s="2"/>
      <c r="AP740" s="2"/>
      <c r="AQ740" s="2"/>
      <c r="AR740" s="2"/>
      <c r="AS740" s="2"/>
      <c r="AT740" s="2"/>
    </row>
    <row r="741" ht="15.75" customHeight="1">
      <c r="I741" s="2"/>
      <c r="J741" s="2"/>
      <c r="K741" s="2"/>
      <c r="L741" s="2"/>
      <c r="M741" s="2"/>
      <c r="N741" s="2"/>
      <c r="O741" s="2"/>
      <c r="P741" s="2"/>
      <c r="Q741" s="2"/>
      <c r="R741" s="2"/>
      <c r="AO741" s="2"/>
      <c r="AP741" s="2"/>
      <c r="AQ741" s="2"/>
      <c r="AR741" s="2"/>
      <c r="AS741" s="2"/>
      <c r="AT741" s="2"/>
    </row>
    <row r="742" ht="15.75" customHeight="1">
      <c r="I742" s="2"/>
      <c r="J742" s="2"/>
      <c r="K742" s="2"/>
      <c r="L742" s="2"/>
      <c r="M742" s="2"/>
      <c r="N742" s="2"/>
      <c r="O742" s="2"/>
      <c r="P742" s="2"/>
      <c r="Q742" s="2"/>
      <c r="R742" s="2"/>
      <c r="AO742" s="2"/>
      <c r="AP742" s="2"/>
      <c r="AQ742" s="2"/>
      <c r="AR742" s="2"/>
      <c r="AS742" s="2"/>
      <c r="AT742" s="2"/>
    </row>
    <row r="743" ht="15.75" customHeight="1">
      <c r="I743" s="2"/>
      <c r="J743" s="2"/>
      <c r="K743" s="2"/>
      <c r="L743" s="2"/>
      <c r="M743" s="2"/>
      <c r="N743" s="2"/>
      <c r="O743" s="2"/>
      <c r="P743" s="2"/>
      <c r="Q743" s="2"/>
      <c r="R743" s="2"/>
      <c r="AO743" s="2"/>
      <c r="AP743" s="2"/>
      <c r="AQ743" s="2"/>
      <c r="AR743" s="2"/>
      <c r="AS743" s="2"/>
      <c r="AT743" s="2"/>
    </row>
    <row r="744" ht="15.75" customHeight="1">
      <c r="I744" s="2"/>
      <c r="J744" s="2"/>
      <c r="K744" s="2"/>
      <c r="L744" s="2"/>
      <c r="M744" s="2"/>
      <c r="N744" s="2"/>
      <c r="O744" s="2"/>
      <c r="P744" s="2"/>
      <c r="Q744" s="2"/>
      <c r="R744" s="2"/>
      <c r="AO744" s="2"/>
      <c r="AP744" s="2"/>
      <c r="AQ744" s="2"/>
      <c r="AR744" s="2"/>
      <c r="AS744" s="2"/>
      <c r="AT744" s="2"/>
    </row>
    <row r="745" ht="15.75" customHeight="1">
      <c r="I745" s="2"/>
      <c r="J745" s="2"/>
      <c r="K745" s="2"/>
      <c r="L745" s="2"/>
      <c r="M745" s="2"/>
      <c r="N745" s="2"/>
      <c r="O745" s="2"/>
      <c r="P745" s="2"/>
      <c r="Q745" s="2"/>
      <c r="R745" s="2"/>
      <c r="AO745" s="2"/>
      <c r="AP745" s="2"/>
      <c r="AQ745" s="2"/>
      <c r="AR745" s="2"/>
      <c r="AS745" s="2"/>
      <c r="AT745" s="2"/>
    </row>
    <row r="746" ht="15.75" customHeight="1">
      <c r="I746" s="2"/>
      <c r="J746" s="2"/>
      <c r="K746" s="2"/>
      <c r="L746" s="2"/>
      <c r="M746" s="2"/>
      <c r="N746" s="2"/>
      <c r="O746" s="2"/>
      <c r="P746" s="2"/>
      <c r="Q746" s="2"/>
      <c r="R746" s="2"/>
      <c r="AO746" s="2"/>
      <c r="AP746" s="2"/>
      <c r="AQ746" s="2"/>
      <c r="AR746" s="2"/>
      <c r="AS746" s="2"/>
      <c r="AT746" s="2"/>
    </row>
    <row r="747" ht="15.75" customHeight="1">
      <c r="I747" s="2"/>
      <c r="J747" s="2"/>
      <c r="K747" s="2"/>
      <c r="L747" s="2"/>
      <c r="M747" s="2"/>
      <c r="N747" s="2"/>
      <c r="O747" s="2"/>
      <c r="P747" s="2"/>
      <c r="Q747" s="2"/>
      <c r="R747" s="2"/>
      <c r="AO747" s="2"/>
      <c r="AP747" s="2"/>
      <c r="AQ747" s="2"/>
      <c r="AR747" s="2"/>
      <c r="AS747" s="2"/>
      <c r="AT747" s="2"/>
    </row>
    <row r="748" ht="15.75" customHeight="1">
      <c r="I748" s="2"/>
      <c r="J748" s="2"/>
      <c r="K748" s="2"/>
      <c r="L748" s="2"/>
      <c r="M748" s="2"/>
      <c r="N748" s="2"/>
      <c r="O748" s="2"/>
      <c r="P748" s="2"/>
      <c r="Q748" s="2"/>
      <c r="R748" s="2"/>
      <c r="AO748" s="2"/>
      <c r="AP748" s="2"/>
      <c r="AQ748" s="2"/>
      <c r="AR748" s="2"/>
      <c r="AS748" s="2"/>
      <c r="AT748" s="2"/>
    </row>
    <row r="749" ht="15.75" customHeight="1">
      <c r="I749" s="2"/>
      <c r="J749" s="2"/>
      <c r="K749" s="2"/>
      <c r="L749" s="2"/>
      <c r="M749" s="2"/>
      <c r="N749" s="2"/>
      <c r="O749" s="2"/>
      <c r="P749" s="2"/>
      <c r="Q749" s="2"/>
      <c r="R749" s="2"/>
      <c r="AO749" s="2"/>
      <c r="AP749" s="2"/>
      <c r="AQ749" s="2"/>
      <c r="AR749" s="2"/>
      <c r="AS749" s="2"/>
      <c r="AT749" s="2"/>
    </row>
    <row r="750" ht="15.75" customHeight="1">
      <c r="I750" s="2"/>
      <c r="J750" s="2"/>
      <c r="K750" s="2"/>
      <c r="L750" s="2"/>
      <c r="M750" s="2"/>
      <c r="N750" s="2"/>
      <c r="O750" s="2"/>
      <c r="P750" s="2"/>
      <c r="Q750" s="2"/>
      <c r="R750" s="2"/>
      <c r="AO750" s="2"/>
      <c r="AP750" s="2"/>
      <c r="AQ750" s="2"/>
      <c r="AR750" s="2"/>
      <c r="AS750" s="2"/>
      <c r="AT750" s="2"/>
    </row>
    <row r="751" ht="15.75" customHeight="1">
      <c r="I751" s="2"/>
      <c r="J751" s="2"/>
      <c r="K751" s="2"/>
      <c r="L751" s="2"/>
      <c r="M751" s="2"/>
      <c r="N751" s="2"/>
      <c r="O751" s="2"/>
      <c r="P751" s="2"/>
      <c r="Q751" s="2"/>
      <c r="R751" s="2"/>
      <c r="AO751" s="2"/>
      <c r="AP751" s="2"/>
      <c r="AQ751" s="2"/>
      <c r="AR751" s="2"/>
      <c r="AS751" s="2"/>
      <c r="AT751" s="2"/>
    </row>
    <row r="752" ht="15.75" customHeight="1">
      <c r="I752" s="2"/>
      <c r="J752" s="2"/>
      <c r="K752" s="2"/>
      <c r="L752" s="2"/>
      <c r="M752" s="2"/>
      <c r="N752" s="2"/>
      <c r="O752" s="2"/>
      <c r="P752" s="2"/>
      <c r="Q752" s="2"/>
      <c r="R752" s="2"/>
      <c r="AO752" s="2"/>
      <c r="AP752" s="2"/>
      <c r="AQ752" s="2"/>
      <c r="AR752" s="2"/>
      <c r="AS752" s="2"/>
      <c r="AT752" s="2"/>
    </row>
    <row r="753" ht="15.75" customHeight="1">
      <c r="I753" s="2"/>
      <c r="J753" s="2"/>
      <c r="K753" s="2"/>
      <c r="L753" s="2"/>
      <c r="M753" s="2"/>
      <c r="N753" s="2"/>
      <c r="O753" s="2"/>
      <c r="P753" s="2"/>
      <c r="Q753" s="2"/>
      <c r="R753" s="2"/>
      <c r="AO753" s="2"/>
      <c r="AP753" s="2"/>
      <c r="AQ753" s="2"/>
      <c r="AR753" s="2"/>
      <c r="AS753" s="2"/>
      <c r="AT753" s="2"/>
    </row>
    <row r="754" ht="15.75" customHeight="1">
      <c r="I754" s="2"/>
      <c r="J754" s="2"/>
      <c r="K754" s="2"/>
      <c r="L754" s="2"/>
      <c r="M754" s="2"/>
      <c r="N754" s="2"/>
      <c r="O754" s="2"/>
      <c r="P754" s="2"/>
      <c r="Q754" s="2"/>
      <c r="R754" s="2"/>
      <c r="AO754" s="2"/>
      <c r="AP754" s="2"/>
      <c r="AQ754" s="2"/>
      <c r="AR754" s="2"/>
      <c r="AS754" s="2"/>
      <c r="AT754" s="2"/>
    </row>
    <row r="755" ht="15.75" customHeight="1">
      <c r="I755" s="2"/>
      <c r="J755" s="2"/>
      <c r="K755" s="2"/>
      <c r="L755" s="2"/>
      <c r="M755" s="2"/>
      <c r="N755" s="2"/>
      <c r="O755" s="2"/>
      <c r="P755" s="2"/>
      <c r="Q755" s="2"/>
      <c r="R755" s="2"/>
      <c r="AO755" s="2"/>
      <c r="AP755" s="2"/>
      <c r="AQ755" s="2"/>
      <c r="AR755" s="2"/>
      <c r="AS755" s="2"/>
      <c r="AT755" s="2"/>
    </row>
    <row r="756" ht="15.75" customHeight="1">
      <c r="I756" s="2"/>
      <c r="J756" s="2"/>
      <c r="K756" s="2"/>
      <c r="L756" s="2"/>
      <c r="M756" s="2"/>
      <c r="N756" s="2"/>
      <c r="O756" s="2"/>
      <c r="P756" s="2"/>
      <c r="Q756" s="2"/>
      <c r="R756" s="2"/>
      <c r="AO756" s="2"/>
      <c r="AP756" s="2"/>
      <c r="AQ756" s="2"/>
      <c r="AR756" s="2"/>
      <c r="AS756" s="2"/>
      <c r="AT756" s="2"/>
    </row>
    <row r="757" ht="15.75" customHeight="1">
      <c r="I757" s="2"/>
      <c r="J757" s="2"/>
      <c r="K757" s="2"/>
      <c r="L757" s="2"/>
      <c r="M757" s="2"/>
      <c r="N757" s="2"/>
      <c r="O757" s="2"/>
      <c r="P757" s="2"/>
      <c r="Q757" s="2"/>
      <c r="R757" s="2"/>
      <c r="AO757" s="2"/>
      <c r="AP757" s="2"/>
      <c r="AQ757" s="2"/>
      <c r="AR757" s="2"/>
      <c r="AS757" s="2"/>
      <c r="AT757" s="2"/>
    </row>
    <row r="758" ht="15.75" customHeight="1">
      <c r="I758" s="2"/>
      <c r="J758" s="2"/>
      <c r="K758" s="2"/>
      <c r="L758" s="2"/>
      <c r="M758" s="2"/>
      <c r="N758" s="2"/>
      <c r="O758" s="2"/>
      <c r="P758" s="2"/>
      <c r="Q758" s="2"/>
      <c r="R758" s="2"/>
      <c r="AO758" s="2"/>
      <c r="AP758" s="2"/>
      <c r="AQ758" s="2"/>
      <c r="AR758" s="2"/>
      <c r="AS758" s="2"/>
      <c r="AT758" s="2"/>
    </row>
    <row r="759" ht="15.75" customHeight="1">
      <c r="I759" s="2"/>
      <c r="J759" s="2"/>
      <c r="K759" s="2"/>
      <c r="L759" s="2"/>
      <c r="M759" s="2"/>
      <c r="N759" s="2"/>
      <c r="O759" s="2"/>
      <c r="P759" s="2"/>
      <c r="Q759" s="2"/>
      <c r="R759" s="2"/>
      <c r="AO759" s="2"/>
      <c r="AP759" s="2"/>
      <c r="AQ759" s="2"/>
      <c r="AR759" s="2"/>
      <c r="AS759" s="2"/>
      <c r="AT759" s="2"/>
    </row>
    <row r="760" ht="15.75" customHeight="1">
      <c r="I760" s="2"/>
      <c r="J760" s="2"/>
      <c r="K760" s="2"/>
      <c r="L760" s="2"/>
      <c r="M760" s="2"/>
      <c r="N760" s="2"/>
      <c r="O760" s="2"/>
      <c r="P760" s="2"/>
      <c r="Q760" s="2"/>
      <c r="R760" s="2"/>
      <c r="AO760" s="2"/>
      <c r="AP760" s="2"/>
      <c r="AQ760" s="2"/>
      <c r="AR760" s="2"/>
      <c r="AS760" s="2"/>
      <c r="AT760" s="2"/>
    </row>
    <row r="761" ht="15.75" customHeight="1">
      <c r="I761" s="2"/>
      <c r="J761" s="2"/>
      <c r="K761" s="2"/>
      <c r="L761" s="2"/>
      <c r="M761" s="2"/>
      <c r="N761" s="2"/>
      <c r="O761" s="2"/>
      <c r="P761" s="2"/>
      <c r="Q761" s="2"/>
      <c r="R761" s="2"/>
      <c r="AO761" s="2"/>
      <c r="AP761" s="2"/>
      <c r="AQ761" s="2"/>
      <c r="AR761" s="2"/>
      <c r="AS761" s="2"/>
      <c r="AT761" s="2"/>
    </row>
    <row r="762" ht="15.75" customHeight="1">
      <c r="I762" s="2"/>
      <c r="J762" s="2"/>
      <c r="K762" s="2"/>
      <c r="L762" s="2"/>
      <c r="M762" s="2"/>
      <c r="N762" s="2"/>
      <c r="O762" s="2"/>
      <c r="P762" s="2"/>
      <c r="Q762" s="2"/>
      <c r="R762" s="2"/>
      <c r="AO762" s="2"/>
      <c r="AP762" s="2"/>
      <c r="AQ762" s="2"/>
      <c r="AR762" s="2"/>
      <c r="AS762" s="2"/>
      <c r="AT762" s="2"/>
    </row>
    <row r="763" ht="15.75" customHeight="1">
      <c r="I763" s="2"/>
      <c r="J763" s="2"/>
      <c r="K763" s="2"/>
      <c r="L763" s="2"/>
      <c r="M763" s="2"/>
      <c r="N763" s="2"/>
      <c r="O763" s="2"/>
      <c r="P763" s="2"/>
      <c r="Q763" s="2"/>
      <c r="R763" s="2"/>
      <c r="AO763" s="2"/>
      <c r="AP763" s="2"/>
      <c r="AQ763" s="2"/>
      <c r="AR763" s="2"/>
      <c r="AS763" s="2"/>
      <c r="AT763" s="2"/>
    </row>
    <row r="764" ht="15.75" customHeight="1">
      <c r="I764" s="2"/>
      <c r="J764" s="2"/>
      <c r="K764" s="2"/>
      <c r="L764" s="2"/>
      <c r="M764" s="2"/>
      <c r="N764" s="2"/>
      <c r="O764" s="2"/>
      <c r="P764" s="2"/>
      <c r="Q764" s="2"/>
      <c r="R764" s="2"/>
      <c r="AO764" s="2"/>
      <c r="AP764" s="2"/>
      <c r="AQ764" s="2"/>
      <c r="AR764" s="2"/>
      <c r="AS764" s="2"/>
      <c r="AT764" s="2"/>
    </row>
    <row r="765" ht="15.75" customHeight="1">
      <c r="I765" s="2"/>
      <c r="J765" s="2"/>
      <c r="K765" s="2"/>
      <c r="L765" s="2"/>
      <c r="M765" s="2"/>
      <c r="N765" s="2"/>
      <c r="O765" s="2"/>
      <c r="P765" s="2"/>
      <c r="Q765" s="2"/>
      <c r="R765" s="2"/>
      <c r="AO765" s="2"/>
      <c r="AP765" s="2"/>
      <c r="AQ765" s="2"/>
      <c r="AR765" s="2"/>
      <c r="AS765" s="2"/>
      <c r="AT765" s="2"/>
    </row>
    <row r="766" ht="15.75" customHeight="1">
      <c r="I766" s="2"/>
      <c r="J766" s="2"/>
      <c r="K766" s="2"/>
      <c r="L766" s="2"/>
      <c r="M766" s="2"/>
      <c r="N766" s="2"/>
      <c r="O766" s="2"/>
      <c r="P766" s="2"/>
      <c r="Q766" s="2"/>
      <c r="R766" s="2"/>
      <c r="AO766" s="2"/>
      <c r="AP766" s="2"/>
      <c r="AQ766" s="2"/>
      <c r="AR766" s="2"/>
      <c r="AS766" s="2"/>
      <c r="AT766" s="2"/>
    </row>
    <row r="767" ht="15.75" customHeight="1">
      <c r="I767" s="2"/>
      <c r="J767" s="2"/>
      <c r="K767" s="2"/>
      <c r="L767" s="2"/>
      <c r="M767" s="2"/>
      <c r="N767" s="2"/>
      <c r="O767" s="2"/>
      <c r="P767" s="2"/>
      <c r="Q767" s="2"/>
      <c r="R767" s="2"/>
      <c r="AO767" s="2"/>
      <c r="AP767" s="2"/>
      <c r="AQ767" s="2"/>
      <c r="AR767" s="2"/>
      <c r="AS767" s="2"/>
      <c r="AT767" s="2"/>
    </row>
    <row r="768" ht="15.75" customHeight="1">
      <c r="I768" s="2"/>
      <c r="J768" s="2"/>
      <c r="K768" s="2"/>
      <c r="L768" s="2"/>
      <c r="M768" s="2"/>
      <c r="N768" s="2"/>
      <c r="O768" s="2"/>
      <c r="P768" s="2"/>
      <c r="Q768" s="2"/>
      <c r="R768" s="2"/>
      <c r="AO768" s="2"/>
      <c r="AP768" s="2"/>
      <c r="AQ768" s="2"/>
      <c r="AR768" s="2"/>
      <c r="AS768" s="2"/>
      <c r="AT768" s="2"/>
    </row>
    <row r="769" ht="15.75" customHeight="1">
      <c r="I769" s="2"/>
      <c r="J769" s="2"/>
      <c r="K769" s="2"/>
      <c r="L769" s="2"/>
      <c r="M769" s="2"/>
      <c r="N769" s="2"/>
      <c r="O769" s="2"/>
      <c r="P769" s="2"/>
      <c r="Q769" s="2"/>
      <c r="R769" s="2"/>
      <c r="AO769" s="2"/>
      <c r="AP769" s="2"/>
      <c r="AQ769" s="2"/>
      <c r="AR769" s="2"/>
      <c r="AS769" s="2"/>
      <c r="AT769" s="2"/>
    </row>
    <row r="770" ht="15.75" customHeight="1">
      <c r="I770" s="2"/>
      <c r="J770" s="2"/>
      <c r="K770" s="2"/>
      <c r="L770" s="2"/>
      <c r="M770" s="2"/>
      <c r="N770" s="2"/>
      <c r="O770" s="2"/>
      <c r="P770" s="2"/>
      <c r="Q770" s="2"/>
      <c r="R770" s="2"/>
      <c r="AO770" s="2"/>
      <c r="AP770" s="2"/>
      <c r="AQ770" s="2"/>
      <c r="AR770" s="2"/>
      <c r="AS770" s="2"/>
      <c r="AT770" s="2"/>
    </row>
    <row r="771" ht="15.75" customHeight="1">
      <c r="I771" s="2"/>
      <c r="J771" s="2"/>
      <c r="K771" s="2"/>
      <c r="L771" s="2"/>
      <c r="M771" s="2"/>
      <c r="N771" s="2"/>
      <c r="O771" s="2"/>
      <c r="P771" s="2"/>
      <c r="Q771" s="2"/>
      <c r="R771" s="2"/>
      <c r="AO771" s="2"/>
      <c r="AP771" s="2"/>
      <c r="AQ771" s="2"/>
      <c r="AR771" s="2"/>
      <c r="AS771" s="2"/>
      <c r="AT771" s="2"/>
    </row>
    <row r="772" ht="15.75" customHeight="1">
      <c r="I772" s="2"/>
      <c r="J772" s="2"/>
      <c r="K772" s="2"/>
      <c r="L772" s="2"/>
      <c r="M772" s="2"/>
      <c r="N772" s="2"/>
      <c r="O772" s="2"/>
      <c r="P772" s="2"/>
      <c r="Q772" s="2"/>
      <c r="R772" s="2"/>
      <c r="AO772" s="2"/>
      <c r="AP772" s="2"/>
      <c r="AQ772" s="2"/>
      <c r="AR772" s="2"/>
      <c r="AS772" s="2"/>
      <c r="AT772" s="2"/>
    </row>
    <row r="773" ht="15.75" customHeight="1">
      <c r="I773" s="2"/>
      <c r="J773" s="2"/>
      <c r="K773" s="2"/>
      <c r="L773" s="2"/>
      <c r="M773" s="2"/>
      <c r="N773" s="2"/>
      <c r="O773" s="2"/>
      <c r="P773" s="2"/>
      <c r="Q773" s="2"/>
      <c r="R773" s="2"/>
      <c r="AO773" s="2"/>
      <c r="AP773" s="2"/>
      <c r="AQ773" s="2"/>
      <c r="AR773" s="2"/>
      <c r="AS773" s="2"/>
      <c r="AT773" s="2"/>
    </row>
    <row r="774" ht="15.75" customHeight="1">
      <c r="I774" s="2"/>
      <c r="J774" s="2"/>
      <c r="K774" s="2"/>
      <c r="L774" s="2"/>
      <c r="M774" s="2"/>
      <c r="N774" s="2"/>
      <c r="O774" s="2"/>
      <c r="P774" s="2"/>
      <c r="Q774" s="2"/>
      <c r="R774" s="2"/>
      <c r="AO774" s="2"/>
      <c r="AP774" s="2"/>
      <c r="AQ774" s="2"/>
      <c r="AR774" s="2"/>
      <c r="AS774" s="2"/>
      <c r="AT774" s="2"/>
    </row>
    <row r="775" ht="15.75" customHeight="1">
      <c r="I775" s="2"/>
      <c r="J775" s="2"/>
      <c r="K775" s="2"/>
      <c r="L775" s="2"/>
      <c r="M775" s="2"/>
      <c r="N775" s="2"/>
      <c r="O775" s="2"/>
      <c r="P775" s="2"/>
      <c r="Q775" s="2"/>
      <c r="R775" s="2"/>
      <c r="AO775" s="2"/>
      <c r="AP775" s="2"/>
      <c r="AQ775" s="2"/>
      <c r="AR775" s="2"/>
      <c r="AS775" s="2"/>
      <c r="AT775" s="2"/>
    </row>
    <row r="776" ht="15.75" customHeight="1">
      <c r="I776" s="2"/>
      <c r="J776" s="2"/>
      <c r="K776" s="2"/>
      <c r="L776" s="2"/>
      <c r="M776" s="2"/>
      <c r="N776" s="2"/>
      <c r="O776" s="2"/>
      <c r="P776" s="2"/>
      <c r="Q776" s="2"/>
      <c r="R776" s="2"/>
      <c r="AO776" s="2"/>
      <c r="AP776" s="2"/>
      <c r="AQ776" s="2"/>
      <c r="AR776" s="2"/>
      <c r="AS776" s="2"/>
      <c r="AT776" s="2"/>
    </row>
    <row r="777" ht="15.75" customHeight="1">
      <c r="I777" s="2"/>
      <c r="J777" s="2"/>
      <c r="K777" s="2"/>
      <c r="L777" s="2"/>
      <c r="M777" s="2"/>
      <c r="N777" s="2"/>
      <c r="O777" s="2"/>
      <c r="P777" s="2"/>
      <c r="Q777" s="2"/>
      <c r="R777" s="2"/>
      <c r="AO777" s="2"/>
      <c r="AP777" s="2"/>
      <c r="AQ777" s="2"/>
      <c r="AR777" s="2"/>
      <c r="AS777" s="2"/>
      <c r="AT777" s="2"/>
    </row>
    <row r="778" ht="15.75" customHeight="1">
      <c r="I778" s="2"/>
      <c r="J778" s="2"/>
      <c r="K778" s="2"/>
      <c r="L778" s="2"/>
      <c r="M778" s="2"/>
      <c r="N778" s="2"/>
      <c r="O778" s="2"/>
      <c r="P778" s="2"/>
      <c r="Q778" s="2"/>
      <c r="R778" s="2"/>
      <c r="AO778" s="2"/>
      <c r="AP778" s="2"/>
      <c r="AQ778" s="2"/>
      <c r="AR778" s="2"/>
      <c r="AS778" s="2"/>
      <c r="AT778" s="2"/>
    </row>
    <row r="779" ht="15.75" customHeight="1">
      <c r="I779" s="2"/>
      <c r="J779" s="2"/>
      <c r="K779" s="2"/>
      <c r="L779" s="2"/>
      <c r="M779" s="2"/>
      <c r="N779" s="2"/>
      <c r="O779" s="2"/>
      <c r="P779" s="2"/>
      <c r="Q779" s="2"/>
      <c r="R779" s="2"/>
      <c r="AO779" s="2"/>
      <c r="AP779" s="2"/>
      <c r="AQ779" s="2"/>
      <c r="AR779" s="2"/>
      <c r="AS779" s="2"/>
      <c r="AT779" s="2"/>
    </row>
    <row r="780" ht="15.75" customHeight="1">
      <c r="I780" s="2"/>
      <c r="J780" s="2"/>
      <c r="K780" s="2"/>
      <c r="L780" s="2"/>
      <c r="M780" s="2"/>
      <c r="N780" s="2"/>
      <c r="O780" s="2"/>
      <c r="P780" s="2"/>
      <c r="Q780" s="2"/>
      <c r="R780" s="2"/>
      <c r="AO780" s="2"/>
      <c r="AP780" s="2"/>
      <c r="AQ780" s="2"/>
      <c r="AR780" s="2"/>
      <c r="AS780" s="2"/>
      <c r="AT780" s="2"/>
    </row>
    <row r="781" ht="15.75" customHeight="1">
      <c r="I781" s="2"/>
      <c r="J781" s="2"/>
      <c r="K781" s="2"/>
      <c r="L781" s="2"/>
      <c r="M781" s="2"/>
      <c r="N781" s="2"/>
      <c r="O781" s="2"/>
      <c r="P781" s="2"/>
      <c r="Q781" s="2"/>
      <c r="R781" s="2"/>
      <c r="AO781" s="2"/>
      <c r="AP781" s="2"/>
      <c r="AQ781" s="2"/>
      <c r="AR781" s="2"/>
      <c r="AS781" s="2"/>
      <c r="AT781" s="2"/>
    </row>
    <row r="782" ht="15.75" customHeight="1">
      <c r="I782" s="2"/>
      <c r="J782" s="2"/>
      <c r="K782" s="2"/>
      <c r="L782" s="2"/>
      <c r="M782" s="2"/>
      <c r="N782" s="2"/>
      <c r="O782" s="2"/>
      <c r="P782" s="2"/>
      <c r="Q782" s="2"/>
      <c r="R782" s="2"/>
      <c r="AO782" s="2"/>
      <c r="AP782" s="2"/>
      <c r="AQ782" s="2"/>
      <c r="AR782" s="2"/>
      <c r="AS782" s="2"/>
      <c r="AT782" s="2"/>
    </row>
    <row r="783" ht="15.75" customHeight="1">
      <c r="I783" s="2"/>
      <c r="J783" s="2"/>
      <c r="K783" s="2"/>
      <c r="L783" s="2"/>
      <c r="M783" s="2"/>
      <c r="N783" s="2"/>
      <c r="O783" s="2"/>
      <c r="P783" s="2"/>
      <c r="Q783" s="2"/>
      <c r="R783" s="2"/>
      <c r="AO783" s="2"/>
      <c r="AP783" s="2"/>
      <c r="AQ783" s="2"/>
      <c r="AR783" s="2"/>
      <c r="AS783" s="2"/>
      <c r="AT783" s="2"/>
    </row>
    <row r="784" ht="15.75" customHeight="1">
      <c r="I784" s="2"/>
      <c r="J784" s="2"/>
      <c r="K784" s="2"/>
      <c r="L784" s="2"/>
      <c r="M784" s="2"/>
      <c r="N784" s="2"/>
      <c r="O784" s="2"/>
      <c r="P784" s="2"/>
      <c r="Q784" s="2"/>
      <c r="R784" s="2"/>
      <c r="AO784" s="2"/>
      <c r="AP784" s="2"/>
      <c r="AQ784" s="2"/>
      <c r="AR784" s="2"/>
      <c r="AS784" s="2"/>
      <c r="AT784" s="2"/>
    </row>
    <row r="785" ht="15.75" customHeight="1">
      <c r="I785" s="2"/>
      <c r="J785" s="2"/>
      <c r="K785" s="2"/>
      <c r="L785" s="2"/>
      <c r="M785" s="2"/>
      <c r="N785" s="2"/>
      <c r="O785" s="2"/>
      <c r="P785" s="2"/>
      <c r="Q785" s="2"/>
      <c r="R785" s="2"/>
      <c r="AO785" s="2"/>
      <c r="AP785" s="2"/>
      <c r="AQ785" s="2"/>
      <c r="AR785" s="2"/>
      <c r="AS785" s="2"/>
      <c r="AT785" s="2"/>
    </row>
    <row r="786" ht="15.75" customHeight="1">
      <c r="I786" s="2"/>
      <c r="J786" s="2"/>
      <c r="K786" s="2"/>
      <c r="L786" s="2"/>
      <c r="M786" s="2"/>
      <c r="N786" s="2"/>
      <c r="O786" s="2"/>
      <c r="P786" s="2"/>
      <c r="Q786" s="2"/>
      <c r="R786" s="2"/>
      <c r="AO786" s="2"/>
      <c r="AP786" s="2"/>
      <c r="AQ786" s="2"/>
      <c r="AR786" s="2"/>
      <c r="AS786" s="2"/>
      <c r="AT786" s="2"/>
    </row>
    <row r="787" ht="15.75" customHeight="1">
      <c r="I787" s="2"/>
      <c r="J787" s="2"/>
      <c r="K787" s="2"/>
      <c r="L787" s="2"/>
      <c r="M787" s="2"/>
      <c r="N787" s="2"/>
      <c r="O787" s="2"/>
      <c r="P787" s="2"/>
      <c r="Q787" s="2"/>
      <c r="R787" s="2"/>
      <c r="AO787" s="2"/>
      <c r="AP787" s="2"/>
      <c r="AQ787" s="2"/>
      <c r="AR787" s="2"/>
      <c r="AS787" s="2"/>
      <c r="AT787" s="2"/>
    </row>
    <row r="788" ht="15.75" customHeight="1">
      <c r="I788" s="2"/>
      <c r="J788" s="2"/>
      <c r="K788" s="2"/>
      <c r="L788" s="2"/>
      <c r="M788" s="2"/>
      <c r="N788" s="2"/>
      <c r="O788" s="2"/>
      <c r="P788" s="2"/>
      <c r="Q788" s="2"/>
      <c r="R788" s="2"/>
      <c r="AO788" s="2"/>
      <c r="AP788" s="2"/>
      <c r="AQ788" s="2"/>
      <c r="AR788" s="2"/>
      <c r="AS788" s="2"/>
      <c r="AT788" s="2"/>
    </row>
    <row r="789" ht="15.75" customHeight="1">
      <c r="I789" s="2"/>
      <c r="J789" s="2"/>
      <c r="K789" s="2"/>
      <c r="L789" s="2"/>
      <c r="M789" s="2"/>
      <c r="N789" s="2"/>
      <c r="O789" s="2"/>
      <c r="P789" s="2"/>
      <c r="Q789" s="2"/>
      <c r="R789" s="2"/>
      <c r="AO789" s="2"/>
      <c r="AP789" s="2"/>
      <c r="AQ789" s="2"/>
      <c r="AR789" s="2"/>
      <c r="AS789" s="2"/>
      <c r="AT789" s="2"/>
    </row>
    <row r="790" ht="15.75" customHeight="1">
      <c r="I790" s="2"/>
      <c r="J790" s="2"/>
      <c r="K790" s="2"/>
      <c r="L790" s="2"/>
      <c r="M790" s="2"/>
      <c r="N790" s="2"/>
      <c r="O790" s="2"/>
      <c r="P790" s="2"/>
      <c r="Q790" s="2"/>
      <c r="R790" s="2"/>
      <c r="AO790" s="2"/>
      <c r="AP790" s="2"/>
      <c r="AQ790" s="2"/>
      <c r="AR790" s="2"/>
      <c r="AS790" s="2"/>
      <c r="AT790" s="2"/>
    </row>
    <row r="791" ht="15.75" customHeight="1">
      <c r="I791" s="2"/>
      <c r="J791" s="2"/>
      <c r="K791" s="2"/>
      <c r="L791" s="2"/>
      <c r="M791" s="2"/>
      <c r="N791" s="2"/>
      <c r="O791" s="2"/>
      <c r="P791" s="2"/>
      <c r="Q791" s="2"/>
      <c r="R791" s="2"/>
      <c r="AO791" s="2"/>
      <c r="AP791" s="2"/>
      <c r="AQ791" s="2"/>
      <c r="AR791" s="2"/>
      <c r="AS791" s="2"/>
      <c r="AT791" s="2"/>
    </row>
    <row r="792" ht="15.75" customHeight="1">
      <c r="I792" s="2"/>
      <c r="J792" s="2"/>
      <c r="K792" s="2"/>
      <c r="L792" s="2"/>
      <c r="M792" s="2"/>
      <c r="N792" s="2"/>
      <c r="O792" s="2"/>
      <c r="P792" s="2"/>
      <c r="Q792" s="2"/>
      <c r="R792" s="2"/>
      <c r="AO792" s="2"/>
      <c r="AP792" s="2"/>
      <c r="AQ792" s="2"/>
      <c r="AR792" s="2"/>
      <c r="AS792" s="2"/>
      <c r="AT792" s="2"/>
    </row>
    <row r="793" ht="15.75" customHeight="1">
      <c r="I793" s="2"/>
      <c r="J793" s="2"/>
      <c r="K793" s="2"/>
      <c r="L793" s="2"/>
      <c r="M793" s="2"/>
      <c r="N793" s="2"/>
      <c r="O793" s="2"/>
      <c r="P793" s="2"/>
      <c r="Q793" s="2"/>
      <c r="R793" s="2"/>
      <c r="AO793" s="2"/>
      <c r="AP793" s="2"/>
      <c r="AQ793" s="2"/>
      <c r="AR793" s="2"/>
      <c r="AS793" s="2"/>
      <c r="AT793" s="2"/>
    </row>
    <row r="794" ht="15.75" customHeight="1">
      <c r="I794" s="2"/>
      <c r="J794" s="2"/>
      <c r="K794" s="2"/>
      <c r="L794" s="2"/>
      <c r="M794" s="2"/>
      <c r="N794" s="2"/>
      <c r="O794" s="2"/>
      <c r="P794" s="2"/>
      <c r="Q794" s="2"/>
      <c r="R794" s="2"/>
      <c r="AO794" s="2"/>
      <c r="AP794" s="2"/>
      <c r="AQ794" s="2"/>
      <c r="AR794" s="2"/>
      <c r="AS794" s="2"/>
      <c r="AT794" s="2"/>
    </row>
    <row r="795" ht="15.75" customHeight="1">
      <c r="I795" s="2"/>
      <c r="J795" s="2"/>
      <c r="K795" s="2"/>
      <c r="L795" s="2"/>
      <c r="M795" s="2"/>
      <c r="N795" s="2"/>
      <c r="O795" s="2"/>
      <c r="P795" s="2"/>
      <c r="Q795" s="2"/>
      <c r="R795" s="2"/>
      <c r="AO795" s="2"/>
      <c r="AP795" s="2"/>
      <c r="AQ795" s="2"/>
      <c r="AR795" s="2"/>
      <c r="AS795" s="2"/>
      <c r="AT795" s="2"/>
    </row>
    <row r="796" ht="15.75" customHeight="1">
      <c r="I796" s="2"/>
      <c r="J796" s="2"/>
      <c r="K796" s="2"/>
      <c r="L796" s="2"/>
      <c r="M796" s="2"/>
      <c r="N796" s="2"/>
      <c r="O796" s="2"/>
      <c r="P796" s="2"/>
      <c r="Q796" s="2"/>
      <c r="R796" s="2"/>
      <c r="AO796" s="2"/>
      <c r="AP796" s="2"/>
      <c r="AQ796" s="2"/>
      <c r="AR796" s="2"/>
      <c r="AS796" s="2"/>
      <c r="AT796" s="2"/>
    </row>
    <row r="797" ht="15.75" customHeight="1">
      <c r="I797" s="2"/>
      <c r="J797" s="2"/>
      <c r="K797" s="2"/>
      <c r="L797" s="2"/>
      <c r="M797" s="2"/>
      <c r="N797" s="2"/>
      <c r="O797" s="2"/>
      <c r="P797" s="2"/>
      <c r="Q797" s="2"/>
      <c r="R797" s="2"/>
      <c r="AO797" s="2"/>
      <c r="AP797" s="2"/>
      <c r="AQ797" s="2"/>
      <c r="AR797" s="2"/>
      <c r="AS797" s="2"/>
      <c r="AT797" s="2"/>
    </row>
    <row r="798" ht="15.75" customHeight="1">
      <c r="I798" s="2"/>
      <c r="J798" s="2"/>
      <c r="K798" s="2"/>
      <c r="L798" s="2"/>
      <c r="M798" s="2"/>
      <c r="N798" s="2"/>
      <c r="O798" s="2"/>
      <c r="P798" s="2"/>
      <c r="Q798" s="2"/>
      <c r="R798" s="2"/>
      <c r="AO798" s="2"/>
      <c r="AP798" s="2"/>
      <c r="AQ798" s="2"/>
      <c r="AR798" s="2"/>
      <c r="AS798" s="2"/>
      <c r="AT798" s="2"/>
    </row>
    <row r="799" ht="15.75" customHeight="1">
      <c r="I799" s="2"/>
      <c r="J799" s="2"/>
      <c r="K799" s="2"/>
      <c r="L799" s="2"/>
      <c r="M799" s="2"/>
      <c r="N799" s="2"/>
      <c r="O799" s="2"/>
      <c r="P799" s="2"/>
      <c r="Q799" s="2"/>
      <c r="R799" s="2"/>
      <c r="AO799" s="2"/>
      <c r="AP799" s="2"/>
      <c r="AQ799" s="2"/>
      <c r="AR799" s="2"/>
      <c r="AS799" s="2"/>
      <c r="AT799" s="2"/>
    </row>
    <row r="800" ht="15.75" customHeight="1">
      <c r="I800" s="2"/>
      <c r="J800" s="2"/>
      <c r="K800" s="2"/>
      <c r="L800" s="2"/>
      <c r="M800" s="2"/>
      <c r="N800" s="2"/>
      <c r="O800" s="2"/>
      <c r="P800" s="2"/>
      <c r="Q800" s="2"/>
      <c r="R800" s="2"/>
      <c r="AO800" s="2"/>
      <c r="AP800" s="2"/>
      <c r="AQ800" s="2"/>
      <c r="AR800" s="2"/>
      <c r="AS800" s="2"/>
      <c r="AT800" s="2"/>
    </row>
    <row r="801" ht="15.75" customHeight="1">
      <c r="I801" s="2"/>
      <c r="J801" s="2"/>
      <c r="K801" s="2"/>
      <c r="L801" s="2"/>
      <c r="M801" s="2"/>
      <c r="N801" s="2"/>
      <c r="O801" s="2"/>
      <c r="P801" s="2"/>
      <c r="Q801" s="2"/>
      <c r="R801" s="2"/>
      <c r="AO801" s="2"/>
      <c r="AP801" s="2"/>
      <c r="AQ801" s="2"/>
      <c r="AR801" s="2"/>
      <c r="AS801" s="2"/>
      <c r="AT801" s="2"/>
    </row>
    <row r="802" ht="15.75" customHeight="1">
      <c r="I802" s="2"/>
      <c r="J802" s="2"/>
      <c r="K802" s="2"/>
      <c r="L802" s="2"/>
      <c r="M802" s="2"/>
      <c r="N802" s="2"/>
      <c r="O802" s="2"/>
      <c r="P802" s="2"/>
      <c r="Q802" s="2"/>
      <c r="R802" s="2"/>
      <c r="AO802" s="2"/>
      <c r="AP802" s="2"/>
      <c r="AQ802" s="2"/>
      <c r="AR802" s="2"/>
      <c r="AS802" s="2"/>
      <c r="AT802" s="2"/>
    </row>
    <row r="803" ht="15.75" customHeight="1">
      <c r="I803" s="2"/>
      <c r="J803" s="2"/>
      <c r="K803" s="2"/>
      <c r="L803" s="2"/>
      <c r="M803" s="2"/>
      <c r="N803" s="2"/>
      <c r="O803" s="2"/>
      <c r="P803" s="2"/>
      <c r="Q803" s="2"/>
      <c r="R803" s="2"/>
      <c r="AO803" s="2"/>
      <c r="AP803" s="2"/>
      <c r="AQ803" s="2"/>
      <c r="AR803" s="2"/>
      <c r="AS803" s="2"/>
      <c r="AT803" s="2"/>
    </row>
    <row r="804" ht="15.75" customHeight="1">
      <c r="I804" s="2"/>
      <c r="J804" s="2"/>
      <c r="K804" s="2"/>
      <c r="L804" s="2"/>
      <c r="M804" s="2"/>
      <c r="N804" s="2"/>
      <c r="O804" s="2"/>
      <c r="P804" s="2"/>
      <c r="Q804" s="2"/>
      <c r="R804" s="2"/>
      <c r="AO804" s="2"/>
      <c r="AP804" s="2"/>
      <c r="AQ804" s="2"/>
      <c r="AR804" s="2"/>
      <c r="AS804" s="2"/>
      <c r="AT804" s="2"/>
    </row>
    <row r="805" ht="15.75" customHeight="1">
      <c r="I805" s="2"/>
      <c r="J805" s="2"/>
      <c r="K805" s="2"/>
      <c r="L805" s="2"/>
      <c r="M805" s="2"/>
      <c r="N805" s="2"/>
      <c r="O805" s="2"/>
      <c r="P805" s="2"/>
      <c r="Q805" s="2"/>
      <c r="R805" s="2"/>
      <c r="AO805" s="2"/>
      <c r="AP805" s="2"/>
      <c r="AQ805" s="2"/>
      <c r="AR805" s="2"/>
      <c r="AS805" s="2"/>
      <c r="AT805" s="2"/>
    </row>
    <row r="806" ht="15.75" customHeight="1">
      <c r="I806" s="2"/>
      <c r="J806" s="2"/>
      <c r="K806" s="2"/>
      <c r="L806" s="2"/>
      <c r="M806" s="2"/>
      <c r="N806" s="2"/>
      <c r="O806" s="2"/>
      <c r="P806" s="2"/>
      <c r="Q806" s="2"/>
      <c r="R806" s="2"/>
      <c r="AO806" s="2"/>
      <c r="AP806" s="2"/>
      <c r="AQ806" s="2"/>
      <c r="AR806" s="2"/>
      <c r="AS806" s="2"/>
      <c r="AT806" s="2"/>
    </row>
    <row r="807" ht="15.75" customHeight="1">
      <c r="I807" s="2"/>
      <c r="J807" s="2"/>
      <c r="K807" s="2"/>
      <c r="L807" s="2"/>
      <c r="M807" s="2"/>
      <c r="N807" s="2"/>
      <c r="O807" s="2"/>
      <c r="P807" s="2"/>
      <c r="Q807" s="2"/>
      <c r="R807" s="2"/>
      <c r="AO807" s="2"/>
      <c r="AP807" s="2"/>
      <c r="AQ807" s="2"/>
      <c r="AR807" s="2"/>
      <c r="AS807" s="2"/>
      <c r="AT807" s="2"/>
    </row>
    <row r="808" ht="15.75" customHeight="1">
      <c r="I808" s="2"/>
      <c r="J808" s="2"/>
      <c r="K808" s="2"/>
      <c r="L808" s="2"/>
      <c r="M808" s="2"/>
      <c r="N808" s="2"/>
      <c r="O808" s="2"/>
      <c r="P808" s="2"/>
      <c r="Q808" s="2"/>
      <c r="R808" s="2"/>
      <c r="AO808" s="2"/>
      <c r="AP808" s="2"/>
      <c r="AQ808" s="2"/>
      <c r="AR808" s="2"/>
      <c r="AS808" s="2"/>
      <c r="AT808" s="2"/>
    </row>
    <row r="809" ht="15.75" customHeight="1">
      <c r="I809" s="2"/>
      <c r="J809" s="2"/>
      <c r="K809" s="2"/>
      <c r="L809" s="2"/>
      <c r="M809" s="2"/>
      <c r="N809" s="2"/>
      <c r="O809" s="2"/>
      <c r="P809" s="2"/>
      <c r="Q809" s="2"/>
      <c r="R809" s="2"/>
      <c r="AO809" s="2"/>
      <c r="AP809" s="2"/>
      <c r="AQ809" s="2"/>
      <c r="AR809" s="2"/>
      <c r="AS809" s="2"/>
      <c r="AT809" s="2"/>
    </row>
    <row r="810" ht="15.75" customHeight="1">
      <c r="I810" s="2"/>
      <c r="J810" s="2"/>
      <c r="K810" s="2"/>
      <c r="L810" s="2"/>
      <c r="M810" s="2"/>
      <c r="N810" s="2"/>
      <c r="O810" s="2"/>
      <c r="P810" s="2"/>
      <c r="Q810" s="2"/>
      <c r="R810" s="2"/>
      <c r="AO810" s="2"/>
      <c r="AP810" s="2"/>
      <c r="AQ810" s="2"/>
      <c r="AR810" s="2"/>
      <c r="AS810" s="2"/>
      <c r="AT810" s="2"/>
    </row>
    <row r="811" ht="15.75" customHeight="1">
      <c r="I811" s="2"/>
      <c r="J811" s="2"/>
      <c r="K811" s="2"/>
      <c r="L811" s="2"/>
      <c r="M811" s="2"/>
      <c r="N811" s="2"/>
      <c r="O811" s="2"/>
      <c r="P811" s="2"/>
      <c r="Q811" s="2"/>
      <c r="R811" s="2"/>
      <c r="AO811" s="2"/>
      <c r="AP811" s="2"/>
      <c r="AQ811" s="2"/>
      <c r="AR811" s="2"/>
      <c r="AS811" s="2"/>
      <c r="AT811" s="2"/>
    </row>
    <row r="812" ht="15.75" customHeight="1">
      <c r="I812" s="2"/>
      <c r="J812" s="2"/>
      <c r="K812" s="2"/>
      <c r="L812" s="2"/>
      <c r="M812" s="2"/>
      <c r="N812" s="2"/>
      <c r="O812" s="2"/>
      <c r="P812" s="2"/>
      <c r="Q812" s="2"/>
      <c r="R812" s="2"/>
      <c r="AO812" s="2"/>
      <c r="AP812" s="2"/>
      <c r="AQ812" s="2"/>
      <c r="AR812" s="2"/>
      <c r="AS812" s="2"/>
      <c r="AT812" s="2"/>
    </row>
    <row r="813" ht="15.75" customHeight="1">
      <c r="I813" s="2"/>
      <c r="J813" s="2"/>
      <c r="K813" s="2"/>
      <c r="L813" s="2"/>
      <c r="M813" s="2"/>
      <c r="N813" s="2"/>
      <c r="O813" s="2"/>
      <c r="P813" s="2"/>
      <c r="Q813" s="2"/>
      <c r="R813" s="2"/>
      <c r="AO813" s="2"/>
      <c r="AP813" s="2"/>
      <c r="AQ813" s="2"/>
      <c r="AR813" s="2"/>
      <c r="AS813" s="2"/>
      <c r="AT813" s="2"/>
    </row>
    <row r="814" ht="15.75" customHeight="1">
      <c r="I814" s="2"/>
      <c r="J814" s="2"/>
      <c r="K814" s="2"/>
      <c r="L814" s="2"/>
      <c r="M814" s="2"/>
      <c r="N814" s="2"/>
      <c r="O814" s="2"/>
      <c r="P814" s="2"/>
      <c r="Q814" s="2"/>
      <c r="R814" s="2"/>
      <c r="AO814" s="2"/>
      <c r="AP814" s="2"/>
      <c r="AQ814" s="2"/>
      <c r="AR814" s="2"/>
      <c r="AS814" s="2"/>
      <c r="AT814" s="2"/>
    </row>
    <row r="815" ht="15.75" customHeight="1">
      <c r="I815" s="2"/>
      <c r="J815" s="2"/>
      <c r="K815" s="2"/>
      <c r="L815" s="2"/>
      <c r="M815" s="2"/>
      <c r="N815" s="2"/>
      <c r="O815" s="2"/>
      <c r="P815" s="2"/>
      <c r="Q815" s="2"/>
      <c r="R815" s="2"/>
      <c r="AO815" s="2"/>
      <c r="AP815" s="2"/>
      <c r="AQ815" s="2"/>
      <c r="AR815" s="2"/>
      <c r="AS815" s="2"/>
      <c r="AT815" s="2"/>
    </row>
    <row r="816" ht="15.75" customHeight="1">
      <c r="I816" s="2"/>
      <c r="J816" s="2"/>
      <c r="K816" s="2"/>
      <c r="L816" s="2"/>
      <c r="M816" s="2"/>
      <c r="N816" s="2"/>
      <c r="O816" s="2"/>
      <c r="P816" s="2"/>
      <c r="Q816" s="2"/>
      <c r="R816" s="2"/>
      <c r="AO816" s="2"/>
      <c r="AP816" s="2"/>
      <c r="AQ816" s="2"/>
      <c r="AR816" s="2"/>
      <c r="AS816" s="2"/>
      <c r="AT816" s="2"/>
    </row>
    <row r="817" ht="15.75" customHeight="1">
      <c r="I817" s="2"/>
      <c r="J817" s="2"/>
      <c r="K817" s="2"/>
      <c r="L817" s="2"/>
      <c r="M817" s="2"/>
      <c r="N817" s="2"/>
      <c r="O817" s="2"/>
      <c r="P817" s="2"/>
      <c r="Q817" s="2"/>
      <c r="R817" s="2"/>
      <c r="AO817" s="2"/>
      <c r="AP817" s="2"/>
      <c r="AQ817" s="2"/>
      <c r="AR817" s="2"/>
      <c r="AS817" s="2"/>
      <c r="AT817" s="2"/>
    </row>
    <row r="818" ht="15.75" customHeight="1">
      <c r="I818" s="2"/>
      <c r="J818" s="2"/>
      <c r="K818" s="2"/>
      <c r="L818" s="2"/>
      <c r="M818" s="2"/>
      <c r="N818" s="2"/>
      <c r="O818" s="2"/>
      <c r="P818" s="2"/>
      <c r="Q818" s="2"/>
      <c r="R818" s="2"/>
      <c r="AO818" s="2"/>
      <c r="AP818" s="2"/>
      <c r="AQ818" s="2"/>
      <c r="AR818" s="2"/>
      <c r="AS818" s="2"/>
      <c r="AT818" s="2"/>
    </row>
    <row r="819" ht="15.75" customHeight="1">
      <c r="I819" s="2"/>
      <c r="J819" s="2"/>
      <c r="K819" s="2"/>
      <c r="L819" s="2"/>
      <c r="M819" s="2"/>
      <c r="N819" s="2"/>
      <c r="O819" s="2"/>
      <c r="P819" s="2"/>
      <c r="Q819" s="2"/>
      <c r="R819" s="2"/>
      <c r="AO819" s="2"/>
      <c r="AP819" s="2"/>
      <c r="AQ819" s="2"/>
      <c r="AR819" s="2"/>
      <c r="AS819" s="2"/>
      <c r="AT819" s="2"/>
    </row>
    <row r="820" ht="15.75" customHeight="1">
      <c r="I820" s="2"/>
      <c r="J820" s="2"/>
      <c r="K820" s="2"/>
      <c r="L820" s="2"/>
      <c r="M820" s="2"/>
      <c r="N820" s="2"/>
      <c r="O820" s="2"/>
      <c r="P820" s="2"/>
      <c r="Q820" s="2"/>
      <c r="R820" s="2"/>
      <c r="AO820" s="2"/>
      <c r="AP820" s="2"/>
      <c r="AQ820" s="2"/>
      <c r="AR820" s="2"/>
      <c r="AS820" s="2"/>
      <c r="AT820" s="2"/>
    </row>
    <row r="821" ht="15.75" customHeight="1">
      <c r="I821" s="2"/>
      <c r="J821" s="2"/>
      <c r="K821" s="2"/>
      <c r="L821" s="2"/>
      <c r="M821" s="2"/>
      <c r="N821" s="2"/>
      <c r="O821" s="2"/>
      <c r="P821" s="2"/>
      <c r="Q821" s="2"/>
      <c r="R821" s="2"/>
      <c r="AO821" s="2"/>
      <c r="AP821" s="2"/>
      <c r="AQ821" s="2"/>
      <c r="AR821" s="2"/>
      <c r="AS821" s="2"/>
      <c r="AT821" s="2"/>
    </row>
    <row r="822" ht="15.75" customHeight="1">
      <c r="I822" s="2"/>
      <c r="J822" s="2"/>
      <c r="K822" s="2"/>
      <c r="L822" s="2"/>
      <c r="M822" s="2"/>
      <c r="N822" s="2"/>
      <c r="O822" s="2"/>
      <c r="P822" s="2"/>
      <c r="Q822" s="2"/>
      <c r="R822" s="2"/>
      <c r="AO822" s="2"/>
      <c r="AP822" s="2"/>
      <c r="AQ822" s="2"/>
      <c r="AR822" s="2"/>
      <c r="AS822" s="2"/>
      <c r="AT822" s="2"/>
    </row>
    <row r="823" ht="15.75" customHeight="1">
      <c r="I823" s="2"/>
      <c r="J823" s="2"/>
      <c r="K823" s="2"/>
      <c r="L823" s="2"/>
      <c r="M823" s="2"/>
      <c r="N823" s="2"/>
      <c r="O823" s="2"/>
      <c r="P823" s="2"/>
      <c r="Q823" s="2"/>
      <c r="R823" s="2"/>
      <c r="AO823" s="2"/>
      <c r="AP823" s="2"/>
      <c r="AQ823" s="2"/>
      <c r="AR823" s="2"/>
      <c r="AS823" s="2"/>
      <c r="AT823" s="2"/>
    </row>
    <row r="824" ht="15.75" customHeight="1">
      <c r="I824" s="2"/>
      <c r="J824" s="2"/>
      <c r="K824" s="2"/>
      <c r="L824" s="2"/>
      <c r="M824" s="2"/>
      <c r="N824" s="2"/>
      <c r="O824" s="2"/>
      <c r="P824" s="2"/>
      <c r="Q824" s="2"/>
      <c r="R824" s="2"/>
      <c r="AO824" s="2"/>
      <c r="AP824" s="2"/>
      <c r="AQ824" s="2"/>
      <c r="AR824" s="2"/>
      <c r="AS824" s="2"/>
      <c r="AT824" s="2"/>
    </row>
    <row r="825" ht="15.75" customHeight="1">
      <c r="I825" s="2"/>
      <c r="J825" s="2"/>
      <c r="K825" s="2"/>
      <c r="L825" s="2"/>
      <c r="M825" s="2"/>
      <c r="N825" s="2"/>
      <c r="O825" s="2"/>
      <c r="P825" s="2"/>
      <c r="Q825" s="2"/>
      <c r="R825" s="2"/>
      <c r="AO825" s="2"/>
      <c r="AP825" s="2"/>
      <c r="AQ825" s="2"/>
      <c r="AR825" s="2"/>
      <c r="AS825" s="2"/>
      <c r="AT825" s="2"/>
    </row>
    <row r="826" ht="15.75" customHeight="1">
      <c r="I826" s="2"/>
      <c r="J826" s="2"/>
      <c r="K826" s="2"/>
      <c r="L826" s="2"/>
      <c r="M826" s="2"/>
      <c r="N826" s="2"/>
      <c r="O826" s="2"/>
      <c r="P826" s="2"/>
      <c r="Q826" s="2"/>
      <c r="R826" s="2"/>
      <c r="AO826" s="2"/>
      <c r="AP826" s="2"/>
      <c r="AQ826" s="2"/>
      <c r="AR826" s="2"/>
      <c r="AS826" s="2"/>
      <c r="AT826" s="2"/>
    </row>
    <row r="827" ht="15.75" customHeight="1">
      <c r="I827" s="2"/>
      <c r="J827" s="2"/>
      <c r="K827" s="2"/>
      <c r="L827" s="2"/>
      <c r="M827" s="2"/>
      <c r="N827" s="2"/>
      <c r="O827" s="2"/>
      <c r="P827" s="2"/>
      <c r="Q827" s="2"/>
      <c r="R827" s="2"/>
      <c r="AO827" s="2"/>
      <c r="AP827" s="2"/>
      <c r="AQ827" s="2"/>
      <c r="AR827" s="2"/>
      <c r="AS827" s="2"/>
      <c r="AT827" s="2"/>
    </row>
    <row r="828" ht="15.75" customHeight="1">
      <c r="I828" s="2"/>
      <c r="J828" s="2"/>
      <c r="K828" s="2"/>
      <c r="L828" s="2"/>
      <c r="M828" s="2"/>
      <c r="N828" s="2"/>
      <c r="O828" s="2"/>
      <c r="P828" s="2"/>
      <c r="Q828" s="2"/>
      <c r="R828" s="2"/>
      <c r="AO828" s="2"/>
      <c r="AP828" s="2"/>
      <c r="AQ828" s="2"/>
      <c r="AR828" s="2"/>
      <c r="AS828" s="2"/>
      <c r="AT828" s="2"/>
    </row>
    <row r="829" ht="15.75" customHeight="1">
      <c r="I829" s="2"/>
      <c r="J829" s="2"/>
      <c r="K829" s="2"/>
      <c r="L829" s="2"/>
      <c r="M829" s="2"/>
      <c r="N829" s="2"/>
      <c r="O829" s="2"/>
      <c r="P829" s="2"/>
      <c r="Q829" s="2"/>
      <c r="R829" s="2"/>
      <c r="AO829" s="2"/>
      <c r="AP829" s="2"/>
      <c r="AQ829" s="2"/>
      <c r="AR829" s="2"/>
      <c r="AS829" s="2"/>
      <c r="AT829" s="2"/>
    </row>
    <row r="830" ht="15.75" customHeight="1">
      <c r="I830" s="2"/>
      <c r="J830" s="2"/>
      <c r="K830" s="2"/>
      <c r="L830" s="2"/>
      <c r="M830" s="2"/>
      <c r="N830" s="2"/>
      <c r="O830" s="2"/>
      <c r="P830" s="2"/>
      <c r="Q830" s="2"/>
      <c r="R830" s="2"/>
      <c r="AO830" s="2"/>
      <c r="AP830" s="2"/>
      <c r="AQ830" s="2"/>
      <c r="AR830" s="2"/>
      <c r="AS830" s="2"/>
      <c r="AT830" s="2"/>
    </row>
    <row r="831" ht="15.75" customHeight="1">
      <c r="I831" s="2"/>
      <c r="J831" s="2"/>
      <c r="K831" s="2"/>
      <c r="L831" s="2"/>
      <c r="M831" s="2"/>
      <c r="N831" s="2"/>
      <c r="O831" s="2"/>
      <c r="P831" s="2"/>
      <c r="Q831" s="2"/>
      <c r="R831" s="2"/>
      <c r="AO831" s="2"/>
      <c r="AP831" s="2"/>
      <c r="AQ831" s="2"/>
      <c r="AR831" s="2"/>
      <c r="AS831" s="2"/>
      <c r="AT831" s="2"/>
    </row>
    <row r="832" ht="15.75" customHeight="1">
      <c r="I832" s="2"/>
      <c r="J832" s="2"/>
      <c r="K832" s="2"/>
      <c r="L832" s="2"/>
      <c r="M832" s="2"/>
      <c r="N832" s="2"/>
      <c r="O832" s="2"/>
      <c r="P832" s="2"/>
      <c r="Q832" s="2"/>
      <c r="R832" s="2"/>
      <c r="AO832" s="2"/>
      <c r="AP832" s="2"/>
      <c r="AQ832" s="2"/>
      <c r="AR832" s="2"/>
      <c r="AS832" s="2"/>
      <c r="AT832" s="2"/>
    </row>
    <row r="833" ht="15.75" customHeight="1">
      <c r="I833" s="2"/>
      <c r="J833" s="2"/>
      <c r="K833" s="2"/>
      <c r="L833" s="2"/>
      <c r="M833" s="2"/>
      <c r="N833" s="2"/>
      <c r="O833" s="2"/>
      <c r="P833" s="2"/>
      <c r="Q833" s="2"/>
      <c r="R833" s="2"/>
      <c r="AO833" s="2"/>
      <c r="AP833" s="2"/>
      <c r="AQ833" s="2"/>
      <c r="AR833" s="2"/>
      <c r="AS833" s="2"/>
      <c r="AT833" s="2"/>
    </row>
    <row r="834" ht="15.75" customHeight="1">
      <c r="I834" s="2"/>
      <c r="J834" s="2"/>
      <c r="K834" s="2"/>
      <c r="L834" s="2"/>
      <c r="M834" s="2"/>
      <c r="N834" s="2"/>
      <c r="O834" s="2"/>
      <c r="P834" s="2"/>
      <c r="Q834" s="2"/>
      <c r="R834" s="2"/>
      <c r="AO834" s="2"/>
      <c r="AP834" s="2"/>
      <c r="AQ834" s="2"/>
      <c r="AR834" s="2"/>
      <c r="AS834" s="2"/>
      <c r="AT834" s="2"/>
    </row>
    <row r="835" ht="15.75" customHeight="1">
      <c r="I835" s="2"/>
      <c r="J835" s="2"/>
      <c r="K835" s="2"/>
      <c r="L835" s="2"/>
      <c r="M835" s="2"/>
      <c r="N835" s="2"/>
      <c r="O835" s="2"/>
      <c r="P835" s="2"/>
      <c r="Q835" s="2"/>
      <c r="R835" s="2"/>
      <c r="AO835" s="2"/>
      <c r="AP835" s="2"/>
      <c r="AQ835" s="2"/>
      <c r="AR835" s="2"/>
      <c r="AS835" s="2"/>
      <c r="AT835" s="2"/>
    </row>
    <row r="836" ht="15.75" customHeight="1">
      <c r="I836" s="2"/>
      <c r="J836" s="2"/>
      <c r="K836" s="2"/>
      <c r="L836" s="2"/>
      <c r="M836" s="2"/>
      <c r="N836" s="2"/>
      <c r="O836" s="2"/>
      <c r="P836" s="2"/>
      <c r="Q836" s="2"/>
      <c r="R836" s="2"/>
      <c r="AO836" s="2"/>
      <c r="AP836" s="2"/>
      <c r="AQ836" s="2"/>
      <c r="AR836" s="2"/>
      <c r="AS836" s="2"/>
      <c r="AT836" s="2"/>
    </row>
    <row r="837" ht="15.75" customHeight="1">
      <c r="I837" s="2"/>
      <c r="J837" s="2"/>
      <c r="K837" s="2"/>
      <c r="L837" s="2"/>
      <c r="M837" s="2"/>
      <c r="N837" s="2"/>
      <c r="O837" s="2"/>
      <c r="P837" s="2"/>
      <c r="Q837" s="2"/>
      <c r="R837" s="2"/>
      <c r="AO837" s="2"/>
      <c r="AP837" s="2"/>
      <c r="AQ837" s="2"/>
      <c r="AR837" s="2"/>
      <c r="AS837" s="2"/>
      <c r="AT837" s="2"/>
    </row>
    <row r="838" ht="15.75" customHeight="1">
      <c r="I838" s="2"/>
      <c r="J838" s="2"/>
      <c r="K838" s="2"/>
      <c r="L838" s="2"/>
      <c r="M838" s="2"/>
      <c r="N838" s="2"/>
      <c r="O838" s="2"/>
      <c r="P838" s="2"/>
      <c r="Q838" s="2"/>
      <c r="R838" s="2"/>
      <c r="AO838" s="2"/>
      <c r="AP838" s="2"/>
      <c r="AQ838" s="2"/>
      <c r="AR838" s="2"/>
      <c r="AS838" s="2"/>
      <c r="AT838" s="2"/>
    </row>
    <row r="839" ht="15.75" customHeight="1">
      <c r="I839" s="2"/>
      <c r="J839" s="2"/>
      <c r="K839" s="2"/>
      <c r="L839" s="2"/>
      <c r="M839" s="2"/>
      <c r="N839" s="2"/>
      <c r="O839" s="2"/>
      <c r="P839" s="2"/>
      <c r="Q839" s="2"/>
      <c r="R839" s="2"/>
      <c r="AO839" s="2"/>
      <c r="AP839" s="2"/>
      <c r="AQ839" s="2"/>
      <c r="AR839" s="2"/>
      <c r="AS839" s="2"/>
      <c r="AT839" s="2"/>
    </row>
    <row r="840" ht="15.75" customHeight="1">
      <c r="I840" s="2"/>
      <c r="J840" s="2"/>
      <c r="K840" s="2"/>
      <c r="L840" s="2"/>
      <c r="M840" s="2"/>
      <c r="N840" s="2"/>
      <c r="O840" s="2"/>
      <c r="P840" s="2"/>
      <c r="Q840" s="2"/>
      <c r="R840" s="2"/>
      <c r="AO840" s="2"/>
      <c r="AP840" s="2"/>
      <c r="AQ840" s="2"/>
      <c r="AR840" s="2"/>
      <c r="AS840" s="2"/>
      <c r="AT840" s="2"/>
    </row>
    <row r="841" ht="15.75" customHeight="1">
      <c r="I841" s="2"/>
      <c r="J841" s="2"/>
      <c r="K841" s="2"/>
      <c r="L841" s="2"/>
      <c r="M841" s="2"/>
      <c r="N841" s="2"/>
      <c r="O841" s="2"/>
      <c r="P841" s="2"/>
      <c r="Q841" s="2"/>
      <c r="R841" s="2"/>
      <c r="AO841" s="2"/>
      <c r="AP841" s="2"/>
      <c r="AQ841" s="2"/>
      <c r="AR841" s="2"/>
      <c r="AS841" s="2"/>
      <c r="AT841" s="2"/>
    </row>
    <row r="842" ht="15.75" customHeight="1">
      <c r="I842" s="2"/>
      <c r="J842" s="2"/>
      <c r="K842" s="2"/>
      <c r="L842" s="2"/>
      <c r="M842" s="2"/>
      <c r="N842" s="2"/>
      <c r="O842" s="2"/>
      <c r="P842" s="2"/>
      <c r="Q842" s="2"/>
      <c r="R842" s="2"/>
      <c r="AO842" s="2"/>
      <c r="AP842" s="2"/>
      <c r="AQ842" s="2"/>
      <c r="AR842" s="2"/>
      <c r="AS842" s="2"/>
      <c r="AT842" s="2"/>
    </row>
    <row r="843" ht="15.75" customHeight="1">
      <c r="I843" s="2"/>
      <c r="J843" s="2"/>
      <c r="K843" s="2"/>
      <c r="L843" s="2"/>
      <c r="M843" s="2"/>
      <c r="N843" s="2"/>
      <c r="O843" s="2"/>
      <c r="P843" s="2"/>
      <c r="Q843" s="2"/>
      <c r="R843" s="2"/>
      <c r="AO843" s="2"/>
      <c r="AP843" s="2"/>
      <c r="AQ843" s="2"/>
      <c r="AR843" s="2"/>
      <c r="AS843" s="2"/>
      <c r="AT843" s="2"/>
    </row>
    <row r="844" ht="15.75" customHeight="1">
      <c r="I844" s="2"/>
      <c r="J844" s="2"/>
      <c r="K844" s="2"/>
      <c r="L844" s="2"/>
      <c r="M844" s="2"/>
      <c r="N844" s="2"/>
      <c r="O844" s="2"/>
      <c r="P844" s="2"/>
      <c r="Q844" s="2"/>
      <c r="R844" s="2"/>
      <c r="AO844" s="2"/>
      <c r="AP844" s="2"/>
      <c r="AQ844" s="2"/>
      <c r="AR844" s="2"/>
      <c r="AS844" s="2"/>
      <c r="AT844" s="2"/>
    </row>
    <row r="845" ht="15.75" customHeight="1">
      <c r="I845" s="2"/>
      <c r="J845" s="2"/>
      <c r="K845" s="2"/>
      <c r="L845" s="2"/>
      <c r="M845" s="2"/>
      <c r="N845" s="2"/>
      <c r="O845" s="2"/>
      <c r="P845" s="2"/>
      <c r="Q845" s="2"/>
      <c r="R845" s="2"/>
      <c r="AO845" s="2"/>
      <c r="AP845" s="2"/>
      <c r="AQ845" s="2"/>
      <c r="AR845" s="2"/>
      <c r="AS845" s="2"/>
      <c r="AT845" s="2"/>
    </row>
    <row r="846" ht="15.75" customHeight="1">
      <c r="I846" s="2"/>
      <c r="J846" s="2"/>
      <c r="K846" s="2"/>
      <c r="L846" s="2"/>
      <c r="M846" s="2"/>
      <c r="N846" s="2"/>
      <c r="O846" s="2"/>
      <c r="P846" s="2"/>
      <c r="Q846" s="2"/>
      <c r="R846" s="2"/>
      <c r="AO846" s="2"/>
      <c r="AP846" s="2"/>
      <c r="AQ846" s="2"/>
      <c r="AR846" s="2"/>
      <c r="AS846" s="2"/>
      <c r="AT846" s="2"/>
    </row>
    <row r="847" ht="15.75" customHeight="1">
      <c r="I847" s="2"/>
      <c r="J847" s="2"/>
      <c r="K847" s="2"/>
      <c r="L847" s="2"/>
      <c r="M847" s="2"/>
      <c r="N847" s="2"/>
      <c r="O847" s="2"/>
      <c r="P847" s="2"/>
      <c r="Q847" s="2"/>
      <c r="R847" s="2"/>
      <c r="AO847" s="2"/>
      <c r="AP847" s="2"/>
      <c r="AQ847" s="2"/>
      <c r="AR847" s="2"/>
      <c r="AS847" s="2"/>
      <c r="AT847" s="2"/>
    </row>
    <row r="848" ht="15.75" customHeight="1">
      <c r="I848" s="2"/>
      <c r="J848" s="2"/>
      <c r="K848" s="2"/>
      <c r="L848" s="2"/>
      <c r="M848" s="2"/>
      <c r="N848" s="2"/>
      <c r="O848" s="2"/>
      <c r="P848" s="2"/>
      <c r="Q848" s="2"/>
      <c r="R848" s="2"/>
      <c r="AO848" s="2"/>
      <c r="AP848" s="2"/>
      <c r="AQ848" s="2"/>
      <c r="AR848" s="2"/>
      <c r="AS848" s="2"/>
      <c r="AT848" s="2"/>
    </row>
    <row r="849" ht="15.75" customHeight="1">
      <c r="I849" s="2"/>
      <c r="J849" s="2"/>
      <c r="K849" s="2"/>
      <c r="L849" s="2"/>
      <c r="M849" s="2"/>
      <c r="N849" s="2"/>
      <c r="O849" s="2"/>
      <c r="P849" s="2"/>
      <c r="Q849" s="2"/>
      <c r="R849" s="2"/>
      <c r="AO849" s="2"/>
      <c r="AP849" s="2"/>
      <c r="AQ849" s="2"/>
      <c r="AR849" s="2"/>
      <c r="AS849" s="2"/>
      <c r="AT849" s="2"/>
    </row>
    <row r="850" ht="15.75" customHeight="1">
      <c r="I850" s="2"/>
      <c r="J850" s="2"/>
      <c r="K850" s="2"/>
      <c r="L850" s="2"/>
      <c r="M850" s="2"/>
      <c r="N850" s="2"/>
      <c r="O850" s="2"/>
      <c r="P850" s="2"/>
      <c r="Q850" s="2"/>
      <c r="R850" s="2"/>
      <c r="AO850" s="2"/>
      <c r="AP850" s="2"/>
      <c r="AQ850" s="2"/>
      <c r="AR850" s="2"/>
      <c r="AS850" s="2"/>
      <c r="AT850" s="2"/>
    </row>
    <row r="851" ht="15.75" customHeight="1">
      <c r="I851" s="2"/>
      <c r="J851" s="2"/>
      <c r="K851" s="2"/>
      <c r="L851" s="2"/>
      <c r="M851" s="2"/>
      <c r="N851" s="2"/>
      <c r="O851" s="2"/>
      <c r="P851" s="2"/>
      <c r="Q851" s="2"/>
      <c r="R851" s="2"/>
      <c r="AO851" s="2"/>
      <c r="AP851" s="2"/>
      <c r="AQ851" s="2"/>
      <c r="AR851" s="2"/>
      <c r="AS851" s="2"/>
      <c r="AT851" s="2"/>
    </row>
    <row r="852" ht="15.75" customHeight="1">
      <c r="I852" s="2"/>
      <c r="J852" s="2"/>
      <c r="K852" s="2"/>
      <c r="L852" s="2"/>
      <c r="M852" s="2"/>
      <c r="N852" s="2"/>
      <c r="O852" s="2"/>
      <c r="P852" s="2"/>
      <c r="Q852" s="2"/>
      <c r="R852" s="2"/>
      <c r="AO852" s="2"/>
      <c r="AP852" s="2"/>
      <c r="AQ852" s="2"/>
      <c r="AR852" s="2"/>
      <c r="AS852" s="2"/>
      <c r="AT852" s="2"/>
    </row>
    <row r="853" ht="15.75" customHeight="1">
      <c r="I853" s="2"/>
      <c r="J853" s="2"/>
      <c r="K853" s="2"/>
      <c r="L853" s="2"/>
      <c r="M853" s="2"/>
      <c r="N853" s="2"/>
      <c r="O853" s="2"/>
      <c r="P853" s="2"/>
      <c r="Q853" s="2"/>
      <c r="R853" s="2"/>
      <c r="AO853" s="2"/>
      <c r="AP853" s="2"/>
      <c r="AQ853" s="2"/>
      <c r="AR853" s="2"/>
      <c r="AS853" s="2"/>
      <c r="AT853" s="2"/>
    </row>
    <row r="854" ht="15.75" customHeight="1">
      <c r="I854" s="2"/>
      <c r="J854" s="2"/>
      <c r="K854" s="2"/>
      <c r="L854" s="2"/>
      <c r="M854" s="2"/>
      <c r="N854" s="2"/>
      <c r="O854" s="2"/>
      <c r="P854" s="2"/>
      <c r="Q854" s="2"/>
      <c r="R854" s="2"/>
      <c r="AO854" s="2"/>
      <c r="AP854" s="2"/>
      <c r="AQ854" s="2"/>
      <c r="AR854" s="2"/>
      <c r="AS854" s="2"/>
      <c r="AT854" s="2"/>
    </row>
    <row r="855" ht="15.75" customHeight="1">
      <c r="I855" s="2"/>
      <c r="J855" s="2"/>
      <c r="K855" s="2"/>
      <c r="L855" s="2"/>
      <c r="M855" s="2"/>
      <c r="N855" s="2"/>
      <c r="O855" s="2"/>
      <c r="P855" s="2"/>
      <c r="Q855" s="2"/>
      <c r="R855" s="2"/>
      <c r="AO855" s="2"/>
      <c r="AP855" s="2"/>
      <c r="AQ855" s="2"/>
      <c r="AR855" s="2"/>
      <c r="AS855" s="2"/>
      <c r="AT855" s="2"/>
    </row>
    <row r="856" ht="15.75" customHeight="1">
      <c r="I856" s="2"/>
      <c r="J856" s="2"/>
      <c r="K856" s="2"/>
      <c r="L856" s="2"/>
      <c r="M856" s="2"/>
      <c r="N856" s="2"/>
      <c r="O856" s="2"/>
      <c r="P856" s="2"/>
      <c r="Q856" s="2"/>
      <c r="R856" s="2"/>
      <c r="AO856" s="2"/>
      <c r="AP856" s="2"/>
      <c r="AQ856" s="2"/>
      <c r="AR856" s="2"/>
      <c r="AS856" s="2"/>
      <c r="AT856" s="2"/>
    </row>
    <row r="857" ht="15.75" customHeight="1">
      <c r="I857" s="2"/>
      <c r="J857" s="2"/>
      <c r="K857" s="2"/>
      <c r="L857" s="2"/>
      <c r="M857" s="2"/>
      <c r="N857" s="2"/>
      <c r="O857" s="2"/>
      <c r="P857" s="2"/>
      <c r="Q857" s="2"/>
      <c r="R857" s="2"/>
      <c r="AO857" s="2"/>
      <c r="AP857" s="2"/>
      <c r="AQ857" s="2"/>
      <c r="AR857" s="2"/>
      <c r="AS857" s="2"/>
      <c r="AT857" s="2"/>
    </row>
    <row r="858" ht="15.75" customHeight="1">
      <c r="I858" s="2"/>
      <c r="J858" s="2"/>
      <c r="K858" s="2"/>
      <c r="L858" s="2"/>
      <c r="M858" s="2"/>
      <c r="N858" s="2"/>
      <c r="O858" s="2"/>
      <c r="P858" s="2"/>
      <c r="Q858" s="2"/>
      <c r="R858" s="2"/>
      <c r="AO858" s="2"/>
      <c r="AP858" s="2"/>
      <c r="AQ858" s="2"/>
      <c r="AR858" s="2"/>
      <c r="AS858" s="2"/>
      <c r="AT858" s="2"/>
    </row>
    <row r="859" ht="15.75" customHeight="1">
      <c r="I859" s="2"/>
      <c r="J859" s="2"/>
      <c r="K859" s="2"/>
      <c r="L859" s="2"/>
      <c r="M859" s="2"/>
      <c r="N859" s="2"/>
      <c r="O859" s="2"/>
      <c r="P859" s="2"/>
      <c r="Q859" s="2"/>
      <c r="R859" s="2"/>
      <c r="AO859" s="2"/>
      <c r="AP859" s="2"/>
      <c r="AQ859" s="2"/>
      <c r="AR859" s="2"/>
      <c r="AS859" s="2"/>
      <c r="AT859" s="2"/>
    </row>
    <row r="860" ht="15.75" customHeight="1">
      <c r="I860" s="2"/>
      <c r="J860" s="2"/>
      <c r="K860" s="2"/>
      <c r="L860" s="2"/>
      <c r="M860" s="2"/>
      <c r="N860" s="2"/>
      <c r="O860" s="2"/>
      <c r="P860" s="2"/>
      <c r="Q860" s="2"/>
      <c r="R860" s="2"/>
      <c r="AO860" s="2"/>
      <c r="AP860" s="2"/>
      <c r="AQ860" s="2"/>
      <c r="AR860" s="2"/>
      <c r="AS860" s="2"/>
      <c r="AT860" s="2"/>
    </row>
    <row r="861" ht="15.75" customHeight="1">
      <c r="I861" s="2"/>
      <c r="J861" s="2"/>
      <c r="K861" s="2"/>
      <c r="L861" s="2"/>
      <c r="M861" s="2"/>
      <c r="N861" s="2"/>
      <c r="O861" s="2"/>
      <c r="P861" s="2"/>
      <c r="Q861" s="2"/>
      <c r="R861" s="2"/>
      <c r="AO861" s="2"/>
      <c r="AP861" s="2"/>
      <c r="AQ861" s="2"/>
      <c r="AR861" s="2"/>
      <c r="AS861" s="2"/>
      <c r="AT861" s="2"/>
    </row>
    <row r="862" ht="15.75" customHeight="1">
      <c r="I862" s="2"/>
      <c r="J862" s="2"/>
      <c r="K862" s="2"/>
      <c r="L862" s="2"/>
      <c r="M862" s="2"/>
      <c r="N862" s="2"/>
      <c r="O862" s="2"/>
      <c r="P862" s="2"/>
      <c r="Q862" s="2"/>
      <c r="R862" s="2"/>
      <c r="AO862" s="2"/>
      <c r="AP862" s="2"/>
      <c r="AQ862" s="2"/>
      <c r="AR862" s="2"/>
      <c r="AS862" s="2"/>
      <c r="AT862" s="2"/>
    </row>
    <row r="863" ht="15.75" customHeight="1">
      <c r="I863" s="2"/>
      <c r="J863" s="2"/>
      <c r="K863" s="2"/>
      <c r="L863" s="2"/>
      <c r="M863" s="2"/>
      <c r="N863" s="2"/>
      <c r="O863" s="2"/>
      <c r="P863" s="2"/>
      <c r="Q863" s="2"/>
      <c r="R863" s="2"/>
      <c r="AO863" s="2"/>
      <c r="AP863" s="2"/>
      <c r="AQ863" s="2"/>
      <c r="AR863" s="2"/>
      <c r="AS863" s="2"/>
      <c r="AT863" s="2"/>
    </row>
    <row r="864" ht="15.75" customHeight="1">
      <c r="I864" s="2"/>
      <c r="J864" s="2"/>
      <c r="K864" s="2"/>
      <c r="L864" s="2"/>
      <c r="M864" s="2"/>
      <c r="N864" s="2"/>
      <c r="O864" s="2"/>
      <c r="P864" s="2"/>
      <c r="Q864" s="2"/>
      <c r="R864" s="2"/>
      <c r="AO864" s="2"/>
      <c r="AP864" s="2"/>
      <c r="AQ864" s="2"/>
      <c r="AR864" s="2"/>
      <c r="AS864" s="2"/>
      <c r="AT864" s="2"/>
    </row>
    <row r="865" ht="15.75" customHeight="1">
      <c r="I865" s="2"/>
      <c r="J865" s="2"/>
      <c r="K865" s="2"/>
      <c r="L865" s="2"/>
      <c r="M865" s="2"/>
      <c r="N865" s="2"/>
      <c r="O865" s="2"/>
      <c r="P865" s="2"/>
      <c r="Q865" s="2"/>
      <c r="R865" s="2"/>
      <c r="AO865" s="2"/>
      <c r="AP865" s="2"/>
      <c r="AQ865" s="2"/>
      <c r="AR865" s="2"/>
      <c r="AS865" s="2"/>
      <c r="AT865" s="2"/>
    </row>
    <row r="866" ht="15.75" customHeight="1">
      <c r="I866" s="2"/>
      <c r="J866" s="2"/>
      <c r="K866" s="2"/>
      <c r="L866" s="2"/>
      <c r="M866" s="2"/>
      <c r="N866" s="2"/>
      <c r="O866" s="2"/>
      <c r="P866" s="2"/>
      <c r="Q866" s="2"/>
      <c r="R866" s="2"/>
      <c r="AO866" s="2"/>
      <c r="AP866" s="2"/>
      <c r="AQ866" s="2"/>
      <c r="AR866" s="2"/>
      <c r="AS866" s="2"/>
      <c r="AT866" s="2"/>
    </row>
    <row r="867" ht="15.75" customHeight="1">
      <c r="I867" s="2"/>
      <c r="J867" s="2"/>
      <c r="K867" s="2"/>
      <c r="L867" s="2"/>
      <c r="M867" s="2"/>
      <c r="N867" s="2"/>
      <c r="O867" s="2"/>
      <c r="P867" s="2"/>
      <c r="Q867" s="2"/>
      <c r="R867" s="2"/>
      <c r="AO867" s="2"/>
      <c r="AP867" s="2"/>
      <c r="AQ867" s="2"/>
      <c r="AR867" s="2"/>
      <c r="AS867" s="2"/>
      <c r="AT867" s="2"/>
    </row>
    <row r="868" ht="15.75" customHeight="1">
      <c r="I868" s="2"/>
      <c r="J868" s="2"/>
      <c r="K868" s="2"/>
      <c r="L868" s="2"/>
      <c r="M868" s="2"/>
      <c r="N868" s="2"/>
      <c r="O868" s="2"/>
      <c r="P868" s="2"/>
      <c r="Q868" s="2"/>
      <c r="R868" s="2"/>
      <c r="AO868" s="2"/>
      <c r="AP868" s="2"/>
      <c r="AQ868" s="2"/>
      <c r="AR868" s="2"/>
      <c r="AS868" s="2"/>
      <c r="AT868" s="2"/>
    </row>
    <row r="869" ht="15.75" customHeight="1">
      <c r="I869" s="2"/>
      <c r="J869" s="2"/>
      <c r="K869" s="2"/>
      <c r="L869" s="2"/>
      <c r="M869" s="2"/>
      <c r="N869" s="2"/>
      <c r="O869" s="2"/>
      <c r="P869" s="2"/>
      <c r="Q869" s="2"/>
      <c r="R869" s="2"/>
      <c r="AO869" s="2"/>
      <c r="AP869" s="2"/>
      <c r="AQ869" s="2"/>
      <c r="AR869" s="2"/>
      <c r="AS869" s="2"/>
      <c r="AT869" s="2"/>
    </row>
    <row r="870" ht="15.75" customHeight="1">
      <c r="I870" s="2"/>
      <c r="J870" s="2"/>
      <c r="K870" s="2"/>
      <c r="L870" s="2"/>
      <c r="M870" s="2"/>
      <c r="N870" s="2"/>
      <c r="O870" s="2"/>
      <c r="P870" s="2"/>
      <c r="Q870" s="2"/>
      <c r="R870" s="2"/>
      <c r="AO870" s="2"/>
      <c r="AP870" s="2"/>
      <c r="AQ870" s="2"/>
      <c r="AR870" s="2"/>
      <c r="AS870" s="2"/>
      <c r="AT870" s="2"/>
    </row>
    <row r="871" ht="15.75" customHeight="1">
      <c r="I871" s="2"/>
      <c r="J871" s="2"/>
      <c r="K871" s="2"/>
      <c r="L871" s="2"/>
      <c r="M871" s="2"/>
      <c r="N871" s="2"/>
      <c r="O871" s="2"/>
      <c r="P871" s="2"/>
      <c r="Q871" s="2"/>
      <c r="R871" s="2"/>
      <c r="AO871" s="2"/>
      <c r="AP871" s="2"/>
      <c r="AQ871" s="2"/>
      <c r="AR871" s="2"/>
      <c r="AS871" s="2"/>
      <c r="AT871" s="2"/>
    </row>
    <row r="872" ht="15.75" customHeight="1">
      <c r="I872" s="2"/>
      <c r="J872" s="2"/>
      <c r="K872" s="2"/>
      <c r="L872" s="2"/>
      <c r="M872" s="2"/>
      <c r="N872" s="2"/>
      <c r="O872" s="2"/>
      <c r="P872" s="2"/>
      <c r="Q872" s="2"/>
      <c r="R872" s="2"/>
      <c r="AO872" s="2"/>
      <c r="AP872" s="2"/>
      <c r="AQ872" s="2"/>
      <c r="AR872" s="2"/>
      <c r="AS872" s="2"/>
      <c r="AT872" s="2"/>
    </row>
    <row r="873" ht="15.75" customHeight="1">
      <c r="I873" s="2"/>
      <c r="J873" s="2"/>
      <c r="K873" s="2"/>
      <c r="L873" s="2"/>
      <c r="M873" s="2"/>
      <c r="N873" s="2"/>
      <c r="O873" s="2"/>
      <c r="P873" s="2"/>
      <c r="Q873" s="2"/>
      <c r="R873" s="2"/>
      <c r="AO873" s="2"/>
      <c r="AP873" s="2"/>
      <c r="AQ873" s="2"/>
      <c r="AR873" s="2"/>
      <c r="AS873" s="2"/>
      <c r="AT873" s="2"/>
    </row>
    <row r="874" ht="15.75" customHeight="1">
      <c r="I874" s="2"/>
      <c r="J874" s="2"/>
      <c r="K874" s="2"/>
      <c r="L874" s="2"/>
      <c r="M874" s="2"/>
      <c r="N874" s="2"/>
      <c r="O874" s="2"/>
      <c r="P874" s="2"/>
      <c r="Q874" s="2"/>
      <c r="R874" s="2"/>
      <c r="AO874" s="2"/>
      <c r="AP874" s="2"/>
      <c r="AQ874" s="2"/>
      <c r="AR874" s="2"/>
      <c r="AS874" s="2"/>
      <c r="AT874" s="2"/>
    </row>
    <row r="875" ht="15.75" customHeight="1">
      <c r="I875" s="2"/>
      <c r="J875" s="2"/>
      <c r="K875" s="2"/>
      <c r="L875" s="2"/>
      <c r="M875" s="2"/>
      <c r="N875" s="2"/>
      <c r="O875" s="2"/>
      <c r="P875" s="2"/>
      <c r="Q875" s="2"/>
      <c r="R875" s="2"/>
      <c r="AO875" s="2"/>
      <c r="AP875" s="2"/>
      <c r="AQ875" s="2"/>
      <c r="AR875" s="2"/>
      <c r="AS875" s="2"/>
      <c r="AT875" s="2"/>
    </row>
    <row r="876" ht="15.75" customHeight="1">
      <c r="I876" s="2"/>
      <c r="J876" s="2"/>
      <c r="K876" s="2"/>
      <c r="L876" s="2"/>
      <c r="M876" s="2"/>
      <c r="N876" s="2"/>
      <c r="O876" s="2"/>
      <c r="P876" s="2"/>
      <c r="Q876" s="2"/>
      <c r="R876" s="2"/>
      <c r="AO876" s="2"/>
      <c r="AP876" s="2"/>
      <c r="AQ876" s="2"/>
      <c r="AR876" s="2"/>
      <c r="AS876" s="2"/>
      <c r="AT876" s="2"/>
    </row>
    <row r="877" ht="15.75" customHeight="1">
      <c r="I877" s="2"/>
      <c r="J877" s="2"/>
      <c r="K877" s="2"/>
      <c r="L877" s="2"/>
      <c r="M877" s="2"/>
      <c r="N877" s="2"/>
      <c r="O877" s="2"/>
      <c r="P877" s="2"/>
      <c r="Q877" s="2"/>
      <c r="R877" s="2"/>
      <c r="AO877" s="2"/>
      <c r="AP877" s="2"/>
      <c r="AQ877" s="2"/>
      <c r="AR877" s="2"/>
      <c r="AS877" s="2"/>
      <c r="AT877" s="2"/>
    </row>
    <row r="878" ht="15.75" customHeight="1">
      <c r="I878" s="2"/>
      <c r="J878" s="2"/>
      <c r="K878" s="2"/>
      <c r="L878" s="2"/>
      <c r="M878" s="2"/>
      <c r="N878" s="2"/>
      <c r="O878" s="2"/>
      <c r="P878" s="2"/>
      <c r="Q878" s="2"/>
      <c r="R878" s="2"/>
      <c r="AO878" s="2"/>
      <c r="AP878" s="2"/>
      <c r="AQ878" s="2"/>
      <c r="AR878" s="2"/>
      <c r="AS878" s="2"/>
      <c r="AT878" s="2"/>
    </row>
    <row r="879" ht="15.75" customHeight="1">
      <c r="I879" s="2"/>
      <c r="J879" s="2"/>
      <c r="K879" s="2"/>
      <c r="L879" s="2"/>
      <c r="M879" s="2"/>
      <c r="N879" s="2"/>
      <c r="O879" s="2"/>
      <c r="P879" s="2"/>
      <c r="Q879" s="2"/>
      <c r="R879" s="2"/>
      <c r="AO879" s="2"/>
      <c r="AP879" s="2"/>
      <c r="AQ879" s="2"/>
      <c r="AR879" s="2"/>
      <c r="AS879" s="2"/>
      <c r="AT879" s="2"/>
    </row>
    <row r="880" ht="15.75" customHeight="1">
      <c r="I880" s="2"/>
      <c r="J880" s="2"/>
      <c r="K880" s="2"/>
      <c r="L880" s="2"/>
      <c r="M880" s="2"/>
      <c r="N880" s="2"/>
      <c r="O880" s="2"/>
      <c r="P880" s="2"/>
      <c r="Q880" s="2"/>
      <c r="R880" s="2"/>
      <c r="AO880" s="2"/>
      <c r="AP880" s="2"/>
      <c r="AQ880" s="2"/>
      <c r="AR880" s="2"/>
      <c r="AS880" s="2"/>
      <c r="AT880" s="2"/>
    </row>
    <row r="881" ht="15.75" customHeight="1">
      <c r="I881" s="2"/>
      <c r="J881" s="2"/>
      <c r="K881" s="2"/>
      <c r="L881" s="2"/>
      <c r="M881" s="2"/>
      <c r="N881" s="2"/>
      <c r="O881" s="2"/>
      <c r="P881" s="2"/>
      <c r="Q881" s="2"/>
      <c r="R881" s="2"/>
      <c r="AO881" s="2"/>
      <c r="AP881" s="2"/>
      <c r="AQ881" s="2"/>
      <c r="AR881" s="2"/>
      <c r="AS881" s="2"/>
      <c r="AT881" s="2"/>
    </row>
    <row r="882" ht="15.75" customHeight="1">
      <c r="I882" s="2"/>
      <c r="J882" s="2"/>
      <c r="K882" s="2"/>
      <c r="L882" s="2"/>
      <c r="M882" s="2"/>
      <c r="N882" s="2"/>
      <c r="O882" s="2"/>
      <c r="P882" s="2"/>
      <c r="Q882" s="2"/>
      <c r="R882" s="2"/>
      <c r="AO882" s="2"/>
      <c r="AP882" s="2"/>
      <c r="AQ882" s="2"/>
      <c r="AR882" s="2"/>
      <c r="AS882" s="2"/>
      <c r="AT882" s="2"/>
    </row>
    <row r="883" ht="15.75" customHeight="1">
      <c r="I883" s="2"/>
      <c r="J883" s="2"/>
      <c r="K883" s="2"/>
      <c r="L883" s="2"/>
      <c r="M883" s="2"/>
      <c r="N883" s="2"/>
      <c r="O883" s="2"/>
      <c r="P883" s="2"/>
      <c r="Q883" s="2"/>
      <c r="R883" s="2"/>
      <c r="AO883" s="2"/>
      <c r="AP883" s="2"/>
      <c r="AQ883" s="2"/>
      <c r="AR883" s="2"/>
      <c r="AS883" s="2"/>
      <c r="AT883" s="2"/>
    </row>
    <row r="884" ht="15.75" customHeight="1">
      <c r="I884" s="2"/>
      <c r="J884" s="2"/>
      <c r="K884" s="2"/>
      <c r="L884" s="2"/>
      <c r="M884" s="2"/>
      <c r="N884" s="2"/>
      <c r="O884" s="2"/>
      <c r="P884" s="2"/>
      <c r="Q884" s="2"/>
      <c r="R884" s="2"/>
      <c r="AO884" s="2"/>
      <c r="AP884" s="2"/>
      <c r="AQ884" s="2"/>
      <c r="AR884" s="2"/>
      <c r="AS884" s="2"/>
      <c r="AT884" s="2"/>
    </row>
    <row r="885" ht="15.75" customHeight="1">
      <c r="I885" s="2"/>
      <c r="J885" s="2"/>
      <c r="K885" s="2"/>
      <c r="L885" s="2"/>
      <c r="M885" s="2"/>
      <c r="N885" s="2"/>
      <c r="O885" s="2"/>
      <c r="P885" s="2"/>
      <c r="Q885" s="2"/>
      <c r="R885" s="2"/>
      <c r="AO885" s="2"/>
      <c r="AP885" s="2"/>
      <c r="AQ885" s="2"/>
      <c r="AR885" s="2"/>
      <c r="AS885" s="2"/>
      <c r="AT885" s="2"/>
    </row>
    <row r="886" ht="15.75" customHeight="1">
      <c r="I886" s="2"/>
      <c r="J886" s="2"/>
      <c r="K886" s="2"/>
      <c r="L886" s="2"/>
      <c r="M886" s="2"/>
      <c r="N886" s="2"/>
      <c r="O886" s="2"/>
      <c r="P886" s="2"/>
      <c r="Q886" s="2"/>
      <c r="R886" s="2"/>
      <c r="AO886" s="2"/>
      <c r="AP886" s="2"/>
      <c r="AQ886" s="2"/>
      <c r="AR886" s="2"/>
      <c r="AS886" s="2"/>
      <c r="AT886" s="2"/>
    </row>
    <row r="887" ht="15.75" customHeight="1">
      <c r="I887" s="2"/>
      <c r="J887" s="2"/>
      <c r="K887" s="2"/>
      <c r="L887" s="2"/>
      <c r="M887" s="2"/>
      <c r="N887" s="2"/>
      <c r="O887" s="2"/>
      <c r="P887" s="2"/>
      <c r="Q887" s="2"/>
      <c r="R887" s="2"/>
      <c r="AO887" s="2"/>
      <c r="AP887" s="2"/>
      <c r="AQ887" s="2"/>
      <c r="AR887" s="2"/>
      <c r="AS887" s="2"/>
      <c r="AT887" s="2"/>
    </row>
    <row r="888" ht="15.75" customHeight="1">
      <c r="I888" s="2"/>
      <c r="J888" s="2"/>
      <c r="K888" s="2"/>
      <c r="L888" s="2"/>
      <c r="M888" s="2"/>
      <c r="N888" s="2"/>
      <c r="O888" s="2"/>
      <c r="P888" s="2"/>
      <c r="Q888" s="2"/>
      <c r="R888" s="2"/>
      <c r="AO888" s="2"/>
      <c r="AP888" s="2"/>
      <c r="AQ888" s="2"/>
      <c r="AR888" s="2"/>
      <c r="AS888" s="2"/>
      <c r="AT888" s="2"/>
    </row>
    <row r="889" ht="15.75" customHeight="1">
      <c r="I889" s="2"/>
      <c r="J889" s="2"/>
      <c r="K889" s="2"/>
      <c r="L889" s="2"/>
      <c r="M889" s="2"/>
      <c r="N889" s="2"/>
      <c r="O889" s="2"/>
      <c r="P889" s="2"/>
      <c r="Q889" s="2"/>
      <c r="R889" s="2"/>
      <c r="AO889" s="2"/>
      <c r="AP889" s="2"/>
      <c r="AQ889" s="2"/>
      <c r="AR889" s="2"/>
      <c r="AS889" s="2"/>
      <c r="AT889" s="2"/>
    </row>
    <row r="890" ht="15.75" customHeight="1">
      <c r="I890" s="2"/>
      <c r="J890" s="2"/>
      <c r="K890" s="2"/>
      <c r="L890" s="2"/>
      <c r="M890" s="2"/>
      <c r="N890" s="2"/>
      <c r="O890" s="2"/>
      <c r="P890" s="2"/>
      <c r="Q890" s="2"/>
      <c r="R890" s="2"/>
      <c r="AO890" s="2"/>
      <c r="AP890" s="2"/>
      <c r="AQ890" s="2"/>
      <c r="AR890" s="2"/>
      <c r="AS890" s="2"/>
      <c r="AT890" s="2"/>
    </row>
    <row r="891" ht="15.75" customHeight="1">
      <c r="I891" s="2"/>
      <c r="J891" s="2"/>
      <c r="K891" s="2"/>
      <c r="L891" s="2"/>
      <c r="M891" s="2"/>
      <c r="N891" s="2"/>
      <c r="O891" s="2"/>
      <c r="P891" s="2"/>
      <c r="Q891" s="2"/>
      <c r="R891" s="2"/>
      <c r="AO891" s="2"/>
      <c r="AP891" s="2"/>
      <c r="AQ891" s="2"/>
      <c r="AR891" s="2"/>
      <c r="AS891" s="2"/>
      <c r="AT891" s="2"/>
    </row>
    <row r="892" ht="15.75" customHeight="1">
      <c r="I892" s="2"/>
      <c r="J892" s="2"/>
      <c r="K892" s="2"/>
      <c r="L892" s="2"/>
      <c r="M892" s="2"/>
      <c r="N892" s="2"/>
      <c r="O892" s="2"/>
      <c r="P892" s="2"/>
      <c r="Q892" s="2"/>
      <c r="R892" s="2"/>
      <c r="AO892" s="2"/>
      <c r="AP892" s="2"/>
      <c r="AQ892" s="2"/>
      <c r="AR892" s="2"/>
      <c r="AS892" s="2"/>
      <c r="AT892" s="2"/>
    </row>
    <row r="893" ht="15.75" customHeight="1">
      <c r="I893" s="2"/>
      <c r="J893" s="2"/>
      <c r="K893" s="2"/>
      <c r="L893" s="2"/>
      <c r="M893" s="2"/>
      <c r="N893" s="2"/>
      <c r="O893" s="2"/>
      <c r="P893" s="2"/>
      <c r="Q893" s="2"/>
      <c r="R893" s="2"/>
      <c r="AO893" s="2"/>
      <c r="AP893" s="2"/>
      <c r="AQ893" s="2"/>
      <c r="AR893" s="2"/>
      <c r="AS893" s="2"/>
      <c r="AT893" s="2"/>
    </row>
    <row r="894" ht="15.75" customHeight="1">
      <c r="I894" s="2"/>
      <c r="J894" s="2"/>
      <c r="K894" s="2"/>
      <c r="L894" s="2"/>
      <c r="M894" s="2"/>
      <c r="N894" s="2"/>
      <c r="O894" s="2"/>
      <c r="P894" s="2"/>
      <c r="Q894" s="2"/>
      <c r="R894" s="2"/>
      <c r="AO894" s="2"/>
      <c r="AP894" s="2"/>
      <c r="AQ894" s="2"/>
      <c r="AR894" s="2"/>
      <c r="AS894" s="2"/>
      <c r="AT894" s="2"/>
    </row>
    <row r="895" ht="15.75" customHeight="1">
      <c r="I895" s="2"/>
      <c r="J895" s="2"/>
      <c r="K895" s="2"/>
      <c r="L895" s="2"/>
      <c r="M895" s="2"/>
      <c r="N895" s="2"/>
      <c r="O895" s="2"/>
      <c r="P895" s="2"/>
      <c r="Q895" s="2"/>
      <c r="R895" s="2"/>
      <c r="AO895" s="2"/>
      <c r="AP895" s="2"/>
      <c r="AQ895" s="2"/>
      <c r="AR895" s="2"/>
      <c r="AS895" s="2"/>
      <c r="AT895" s="2"/>
    </row>
    <row r="896" ht="15.75" customHeight="1">
      <c r="I896" s="2"/>
      <c r="J896" s="2"/>
      <c r="K896" s="2"/>
      <c r="L896" s="2"/>
      <c r="M896" s="2"/>
      <c r="N896" s="2"/>
      <c r="O896" s="2"/>
      <c r="P896" s="2"/>
      <c r="Q896" s="2"/>
      <c r="R896" s="2"/>
      <c r="AO896" s="2"/>
      <c r="AP896" s="2"/>
      <c r="AQ896" s="2"/>
      <c r="AR896" s="2"/>
      <c r="AS896" s="2"/>
      <c r="AT896" s="2"/>
    </row>
    <row r="897" ht="15.75" customHeight="1">
      <c r="I897" s="2"/>
      <c r="J897" s="2"/>
      <c r="K897" s="2"/>
      <c r="L897" s="2"/>
      <c r="M897" s="2"/>
      <c r="N897" s="2"/>
      <c r="O897" s="2"/>
      <c r="P897" s="2"/>
      <c r="Q897" s="2"/>
      <c r="R897" s="2"/>
      <c r="AO897" s="2"/>
      <c r="AP897" s="2"/>
      <c r="AQ897" s="2"/>
      <c r="AR897" s="2"/>
      <c r="AS897" s="2"/>
      <c r="AT897" s="2"/>
    </row>
    <row r="898" ht="15.75" customHeight="1">
      <c r="I898" s="2"/>
      <c r="J898" s="2"/>
      <c r="K898" s="2"/>
      <c r="L898" s="2"/>
      <c r="M898" s="2"/>
      <c r="N898" s="2"/>
      <c r="O898" s="2"/>
      <c r="P898" s="2"/>
      <c r="Q898" s="2"/>
      <c r="R898" s="2"/>
      <c r="AO898" s="2"/>
      <c r="AP898" s="2"/>
      <c r="AQ898" s="2"/>
      <c r="AR898" s="2"/>
      <c r="AS898" s="2"/>
      <c r="AT898" s="2"/>
    </row>
    <row r="899" ht="15.75" customHeight="1">
      <c r="I899" s="2"/>
      <c r="J899" s="2"/>
      <c r="K899" s="2"/>
      <c r="L899" s="2"/>
      <c r="M899" s="2"/>
      <c r="N899" s="2"/>
      <c r="O899" s="2"/>
      <c r="P899" s="2"/>
      <c r="Q899" s="2"/>
      <c r="R899" s="2"/>
      <c r="AO899" s="2"/>
      <c r="AP899" s="2"/>
      <c r="AQ899" s="2"/>
      <c r="AR899" s="2"/>
      <c r="AS899" s="2"/>
      <c r="AT899" s="2"/>
    </row>
    <row r="900" ht="15.75" customHeight="1">
      <c r="I900" s="2"/>
      <c r="J900" s="2"/>
      <c r="K900" s="2"/>
      <c r="L900" s="2"/>
      <c r="M900" s="2"/>
      <c r="N900" s="2"/>
      <c r="O900" s="2"/>
      <c r="P900" s="2"/>
      <c r="Q900" s="2"/>
      <c r="R900" s="2"/>
      <c r="AO900" s="2"/>
      <c r="AP900" s="2"/>
      <c r="AQ900" s="2"/>
      <c r="AR900" s="2"/>
      <c r="AS900" s="2"/>
      <c r="AT900" s="2"/>
    </row>
    <row r="901" ht="15.75" customHeight="1">
      <c r="I901" s="2"/>
      <c r="J901" s="2"/>
      <c r="K901" s="2"/>
      <c r="L901" s="2"/>
      <c r="M901" s="2"/>
      <c r="N901" s="2"/>
      <c r="O901" s="2"/>
      <c r="P901" s="2"/>
      <c r="Q901" s="2"/>
      <c r="R901" s="2"/>
      <c r="AO901" s="2"/>
      <c r="AP901" s="2"/>
      <c r="AQ901" s="2"/>
      <c r="AR901" s="2"/>
      <c r="AS901" s="2"/>
      <c r="AT901" s="2"/>
    </row>
    <row r="902" ht="15.75" customHeight="1">
      <c r="I902" s="2"/>
      <c r="J902" s="2"/>
      <c r="K902" s="2"/>
      <c r="L902" s="2"/>
      <c r="M902" s="2"/>
      <c r="N902" s="2"/>
      <c r="O902" s="2"/>
      <c r="P902" s="2"/>
      <c r="Q902" s="2"/>
      <c r="R902" s="2"/>
      <c r="AO902" s="2"/>
      <c r="AP902" s="2"/>
      <c r="AQ902" s="2"/>
      <c r="AR902" s="2"/>
      <c r="AS902" s="2"/>
      <c r="AT902" s="2"/>
    </row>
    <row r="903" ht="15.75" customHeight="1">
      <c r="I903" s="2"/>
      <c r="J903" s="2"/>
      <c r="K903" s="2"/>
      <c r="L903" s="2"/>
      <c r="M903" s="2"/>
      <c r="N903" s="2"/>
      <c r="O903" s="2"/>
      <c r="P903" s="2"/>
      <c r="Q903" s="2"/>
      <c r="R903" s="2"/>
      <c r="AO903" s="2"/>
      <c r="AP903" s="2"/>
      <c r="AQ903" s="2"/>
      <c r="AR903" s="2"/>
      <c r="AS903" s="2"/>
      <c r="AT903" s="2"/>
    </row>
    <row r="904" ht="15.75" customHeight="1">
      <c r="I904" s="2"/>
      <c r="J904" s="2"/>
      <c r="K904" s="2"/>
      <c r="L904" s="2"/>
      <c r="M904" s="2"/>
      <c r="N904" s="2"/>
      <c r="O904" s="2"/>
      <c r="P904" s="2"/>
      <c r="Q904" s="2"/>
      <c r="R904" s="2"/>
      <c r="AO904" s="2"/>
      <c r="AP904" s="2"/>
      <c r="AQ904" s="2"/>
      <c r="AR904" s="2"/>
      <c r="AS904" s="2"/>
      <c r="AT904" s="2"/>
    </row>
    <row r="905" ht="15.75" customHeight="1">
      <c r="I905" s="2"/>
      <c r="J905" s="2"/>
      <c r="K905" s="2"/>
      <c r="L905" s="2"/>
      <c r="M905" s="2"/>
      <c r="N905" s="2"/>
      <c r="O905" s="2"/>
      <c r="P905" s="2"/>
      <c r="Q905" s="2"/>
      <c r="R905" s="2"/>
      <c r="AO905" s="2"/>
      <c r="AP905" s="2"/>
      <c r="AQ905" s="2"/>
      <c r="AR905" s="2"/>
      <c r="AS905" s="2"/>
      <c r="AT905" s="2"/>
    </row>
    <row r="906" ht="15.75" customHeight="1">
      <c r="I906" s="2"/>
      <c r="J906" s="2"/>
      <c r="K906" s="2"/>
      <c r="L906" s="2"/>
      <c r="M906" s="2"/>
      <c r="N906" s="2"/>
      <c r="O906" s="2"/>
      <c r="P906" s="2"/>
      <c r="Q906" s="2"/>
      <c r="R906" s="2"/>
      <c r="AO906" s="2"/>
      <c r="AP906" s="2"/>
      <c r="AQ906" s="2"/>
      <c r="AR906" s="2"/>
      <c r="AS906" s="2"/>
      <c r="AT906" s="2"/>
    </row>
    <row r="907" ht="15.75" customHeight="1">
      <c r="I907" s="2"/>
      <c r="J907" s="2"/>
      <c r="K907" s="2"/>
      <c r="L907" s="2"/>
      <c r="M907" s="2"/>
      <c r="N907" s="2"/>
      <c r="O907" s="2"/>
      <c r="P907" s="2"/>
      <c r="Q907" s="2"/>
      <c r="R907" s="2"/>
      <c r="AO907" s="2"/>
      <c r="AP907" s="2"/>
      <c r="AQ907" s="2"/>
      <c r="AR907" s="2"/>
      <c r="AS907" s="2"/>
      <c r="AT907" s="2"/>
    </row>
    <row r="908" ht="15.75" customHeight="1">
      <c r="I908" s="2"/>
      <c r="J908" s="2"/>
      <c r="K908" s="2"/>
      <c r="L908" s="2"/>
      <c r="M908" s="2"/>
      <c r="N908" s="2"/>
      <c r="O908" s="2"/>
      <c r="P908" s="2"/>
      <c r="Q908" s="2"/>
      <c r="R908" s="2"/>
      <c r="AO908" s="2"/>
      <c r="AP908" s="2"/>
      <c r="AQ908" s="2"/>
      <c r="AR908" s="2"/>
      <c r="AS908" s="2"/>
      <c r="AT908" s="2"/>
    </row>
    <row r="909" ht="15.75" customHeight="1">
      <c r="I909" s="2"/>
      <c r="J909" s="2"/>
      <c r="K909" s="2"/>
      <c r="L909" s="2"/>
      <c r="M909" s="2"/>
      <c r="N909" s="2"/>
      <c r="O909" s="2"/>
      <c r="P909" s="2"/>
      <c r="Q909" s="2"/>
      <c r="R909" s="2"/>
      <c r="AO909" s="2"/>
      <c r="AP909" s="2"/>
      <c r="AQ909" s="2"/>
      <c r="AR909" s="2"/>
      <c r="AS909" s="2"/>
      <c r="AT909" s="2"/>
    </row>
    <row r="910" ht="15.75" customHeight="1">
      <c r="I910" s="2"/>
      <c r="J910" s="2"/>
      <c r="K910" s="2"/>
      <c r="L910" s="2"/>
      <c r="M910" s="2"/>
      <c r="N910" s="2"/>
      <c r="O910" s="2"/>
      <c r="P910" s="2"/>
      <c r="Q910" s="2"/>
      <c r="R910" s="2"/>
      <c r="AO910" s="2"/>
      <c r="AP910" s="2"/>
      <c r="AQ910" s="2"/>
      <c r="AR910" s="2"/>
      <c r="AS910" s="2"/>
      <c r="AT910" s="2"/>
    </row>
    <row r="911" ht="15.75" customHeight="1">
      <c r="I911" s="2"/>
      <c r="J911" s="2"/>
      <c r="K911" s="2"/>
      <c r="L911" s="2"/>
      <c r="M911" s="2"/>
      <c r="N911" s="2"/>
      <c r="O911" s="2"/>
      <c r="P911" s="2"/>
      <c r="Q911" s="2"/>
      <c r="R911" s="2"/>
      <c r="AO911" s="2"/>
      <c r="AP911" s="2"/>
      <c r="AQ911" s="2"/>
      <c r="AR911" s="2"/>
      <c r="AS911" s="2"/>
      <c r="AT911" s="2"/>
    </row>
    <row r="912" ht="15.75" customHeight="1">
      <c r="I912" s="2"/>
      <c r="J912" s="2"/>
      <c r="K912" s="2"/>
      <c r="L912" s="2"/>
      <c r="M912" s="2"/>
      <c r="N912" s="2"/>
      <c r="O912" s="2"/>
      <c r="P912" s="2"/>
      <c r="Q912" s="2"/>
      <c r="R912" s="2"/>
      <c r="AO912" s="2"/>
      <c r="AP912" s="2"/>
      <c r="AQ912" s="2"/>
      <c r="AR912" s="2"/>
      <c r="AS912" s="2"/>
      <c r="AT912" s="2"/>
    </row>
    <row r="913" ht="15.75" customHeight="1">
      <c r="I913" s="2"/>
      <c r="J913" s="2"/>
      <c r="K913" s="2"/>
      <c r="L913" s="2"/>
      <c r="M913" s="2"/>
      <c r="N913" s="2"/>
      <c r="O913" s="2"/>
      <c r="P913" s="2"/>
      <c r="Q913" s="2"/>
      <c r="R913" s="2"/>
      <c r="AO913" s="2"/>
      <c r="AP913" s="2"/>
      <c r="AQ913" s="2"/>
      <c r="AR913" s="2"/>
      <c r="AS913" s="2"/>
      <c r="AT913" s="2"/>
    </row>
    <row r="914" ht="15.75" customHeight="1">
      <c r="I914" s="2"/>
      <c r="J914" s="2"/>
      <c r="K914" s="2"/>
      <c r="L914" s="2"/>
      <c r="M914" s="2"/>
      <c r="N914" s="2"/>
      <c r="O914" s="2"/>
      <c r="P914" s="2"/>
      <c r="Q914" s="2"/>
      <c r="R914" s="2"/>
      <c r="AO914" s="2"/>
      <c r="AP914" s="2"/>
      <c r="AQ914" s="2"/>
      <c r="AR914" s="2"/>
      <c r="AS914" s="2"/>
      <c r="AT914" s="2"/>
    </row>
    <row r="915" ht="15.75" customHeight="1">
      <c r="I915" s="2"/>
      <c r="J915" s="2"/>
      <c r="K915" s="2"/>
      <c r="L915" s="2"/>
      <c r="M915" s="2"/>
      <c r="N915" s="2"/>
      <c r="O915" s="2"/>
      <c r="P915" s="2"/>
      <c r="Q915" s="2"/>
      <c r="R915" s="2"/>
      <c r="AO915" s="2"/>
      <c r="AP915" s="2"/>
      <c r="AQ915" s="2"/>
      <c r="AR915" s="2"/>
      <c r="AS915" s="2"/>
      <c r="AT915" s="2"/>
    </row>
    <row r="916" ht="15.75" customHeight="1">
      <c r="I916" s="2"/>
      <c r="J916" s="2"/>
      <c r="K916" s="2"/>
      <c r="L916" s="2"/>
      <c r="M916" s="2"/>
      <c r="N916" s="2"/>
      <c r="O916" s="2"/>
      <c r="P916" s="2"/>
      <c r="Q916" s="2"/>
      <c r="R916" s="2"/>
      <c r="AO916" s="2"/>
      <c r="AP916" s="2"/>
      <c r="AQ916" s="2"/>
      <c r="AR916" s="2"/>
      <c r="AS916" s="2"/>
      <c r="AT916" s="2"/>
    </row>
    <row r="917" ht="15.75" customHeight="1">
      <c r="I917" s="2"/>
      <c r="J917" s="2"/>
      <c r="K917" s="2"/>
      <c r="L917" s="2"/>
      <c r="M917" s="2"/>
      <c r="N917" s="2"/>
      <c r="O917" s="2"/>
      <c r="P917" s="2"/>
      <c r="Q917" s="2"/>
      <c r="R917" s="2"/>
      <c r="AO917" s="2"/>
      <c r="AP917" s="2"/>
      <c r="AQ917" s="2"/>
      <c r="AR917" s="2"/>
      <c r="AS917" s="2"/>
      <c r="AT917" s="2"/>
    </row>
    <row r="918" ht="15.75" customHeight="1">
      <c r="I918" s="2"/>
      <c r="J918" s="2"/>
      <c r="K918" s="2"/>
      <c r="L918" s="2"/>
      <c r="M918" s="2"/>
      <c r="N918" s="2"/>
      <c r="O918" s="2"/>
      <c r="P918" s="2"/>
      <c r="Q918" s="2"/>
      <c r="R918" s="2"/>
      <c r="AO918" s="2"/>
      <c r="AP918" s="2"/>
      <c r="AQ918" s="2"/>
      <c r="AR918" s="2"/>
      <c r="AS918" s="2"/>
      <c r="AT918" s="2"/>
    </row>
    <row r="919" ht="15.75" customHeight="1">
      <c r="I919" s="2"/>
      <c r="J919" s="2"/>
      <c r="K919" s="2"/>
      <c r="L919" s="2"/>
      <c r="M919" s="2"/>
      <c r="N919" s="2"/>
      <c r="O919" s="2"/>
      <c r="P919" s="2"/>
      <c r="Q919" s="2"/>
      <c r="R919" s="2"/>
      <c r="AO919" s="2"/>
      <c r="AP919" s="2"/>
      <c r="AQ919" s="2"/>
      <c r="AR919" s="2"/>
      <c r="AS919" s="2"/>
      <c r="AT919" s="2"/>
    </row>
    <row r="920" ht="15.75" customHeight="1">
      <c r="I920" s="2"/>
      <c r="J920" s="2"/>
      <c r="K920" s="2"/>
      <c r="L920" s="2"/>
      <c r="M920" s="2"/>
      <c r="N920" s="2"/>
      <c r="O920" s="2"/>
      <c r="P920" s="2"/>
      <c r="Q920" s="2"/>
      <c r="R920" s="2"/>
      <c r="AO920" s="2"/>
      <c r="AP920" s="2"/>
      <c r="AQ920" s="2"/>
      <c r="AR920" s="2"/>
      <c r="AS920" s="2"/>
      <c r="AT920" s="2"/>
    </row>
    <row r="921" ht="15.75" customHeight="1">
      <c r="I921" s="2"/>
      <c r="J921" s="2"/>
      <c r="K921" s="2"/>
      <c r="L921" s="2"/>
      <c r="M921" s="2"/>
      <c r="N921" s="2"/>
      <c r="O921" s="2"/>
      <c r="P921" s="2"/>
      <c r="Q921" s="2"/>
      <c r="R921" s="2"/>
      <c r="AO921" s="2"/>
      <c r="AP921" s="2"/>
      <c r="AQ921" s="2"/>
      <c r="AR921" s="2"/>
      <c r="AS921" s="2"/>
      <c r="AT921" s="2"/>
    </row>
    <row r="922" ht="15.75" customHeight="1">
      <c r="I922" s="2"/>
      <c r="J922" s="2"/>
      <c r="K922" s="2"/>
      <c r="L922" s="2"/>
      <c r="M922" s="2"/>
      <c r="N922" s="2"/>
      <c r="O922" s="2"/>
      <c r="P922" s="2"/>
      <c r="Q922" s="2"/>
      <c r="R922" s="2"/>
      <c r="AO922" s="2"/>
      <c r="AP922" s="2"/>
      <c r="AQ922" s="2"/>
      <c r="AR922" s="2"/>
      <c r="AS922" s="2"/>
      <c r="AT922" s="2"/>
    </row>
    <row r="923" ht="15.75" customHeight="1">
      <c r="I923" s="2"/>
      <c r="J923" s="2"/>
      <c r="K923" s="2"/>
      <c r="L923" s="2"/>
      <c r="M923" s="2"/>
      <c r="N923" s="2"/>
      <c r="O923" s="2"/>
      <c r="P923" s="2"/>
      <c r="Q923" s="2"/>
      <c r="R923" s="2"/>
      <c r="AO923" s="2"/>
      <c r="AP923" s="2"/>
      <c r="AQ923" s="2"/>
      <c r="AR923" s="2"/>
      <c r="AS923" s="2"/>
      <c r="AT923" s="2"/>
    </row>
    <row r="924" ht="15.75" customHeight="1">
      <c r="I924" s="2"/>
      <c r="J924" s="2"/>
      <c r="K924" s="2"/>
      <c r="L924" s="2"/>
      <c r="M924" s="2"/>
      <c r="N924" s="2"/>
      <c r="O924" s="2"/>
      <c r="P924" s="2"/>
      <c r="Q924" s="2"/>
      <c r="R924" s="2"/>
      <c r="AO924" s="2"/>
      <c r="AP924" s="2"/>
      <c r="AQ924" s="2"/>
      <c r="AR924" s="2"/>
      <c r="AS924" s="2"/>
      <c r="AT924" s="2"/>
    </row>
    <row r="925" ht="15.75" customHeight="1">
      <c r="I925" s="2"/>
      <c r="J925" s="2"/>
      <c r="K925" s="2"/>
      <c r="L925" s="2"/>
      <c r="M925" s="2"/>
      <c r="N925" s="2"/>
      <c r="O925" s="2"/>
      <c r="P925" s="2"/>
      <c r="Q925" s="2"/>
      <c r="R925" s="2"/>
      <c r="AO925" s="2"/>
      <c r="AP925" s="2"/>
      <c r="AQ925" s="2"/>
      <c r="AR925" s="2"/>
      <c r="AS925" s="2"/>
      <c r="AT925" s="2"/>
    </row>
    <row r="926" ht="15.75" customHeight="1">
      <c r="I926" s="2"/>
      <c r="J926" s="2"/>
      <c r="K926" s="2"/>
      <c r="L926" s="2"/>
      <c r="M926" s="2"/>
      <c r="N926" s="2"/>
      <c r="O926" s="2"/>
      <c r="P926" s="2"/>
      <c r="Q926" s="2"/>
      <c r="R926" s="2"/>
      <c r="AO926" s="2"/>
      <c r="AP926" s="2"/>
      <c r="AQ926" s="2"/>
      <c r="AR926" s="2"/>
      <c r="AS926" s="2"/>
      <c r="AT926" s="2"/>
    </row>
    <row r="927" ht="15.75" customHeight="1">
      <c r="I927" s="2"/>
      <c r="J927" s="2"/>
      <c r="K927" s="2"/>
      <c r="L927" s="2"/>
      <c r="M927" s="2"/>
      <c r="N927" s="2"/>
      <c r="O927" s="2"/>
      <c r="P927" s="2"/>
      <c r="Q927" s="2"/>
      <c r="R927" s="2"/>
      <c r="AO927" s="2"/>
      <c r="AP927" s="2"/>
      <c r="AQ927" s="2"/>
      <c r="AR927" s="2"/>
      <c r="AS927" s="2"/>
      <c r="AT927" s="2"/>
    </row>
    <row r="928" ht="15.75" customHeight="1">
      <c r="I928" s="2"/>
      <c r="J928" s="2"/>
      <c r="K928" s="2"/>
      <c r="L928" s="2"/>
      <c r="M928" s="2"/>
      <c r="N928" s="2"/>
      <c r="O928" s="2"/>
      <c r="P928" s="2"/>
      <c r="Q928" s="2"/>
      <c r="R928" s="2"/>
      <c r="AO928" s="2"/>
      <c r="AP928" s="2"/>
      <c r="AQ928" s="2"/>
      <c r="AR928" s="2"/>
      <c r="AS928" s="2"/>
      <c r="AT928" s="2"/>
    </row>
    <row r="929" ht="15.75" customHeight="1">
      <c r="I929" s="2"/>
      <c r="J929" s="2"/>
      <c r="K929" s="2"/>
      <c r="L929" s="2"/>
      <c r="M929" s="2"/>
      <c r="N929" s="2"/>
      <c r="O929" s="2"/>
      <c r="P929" s="2"/>
      <c r="Q929" s="2"/>
      <c r="R929" s="2"/>
      <c r="AO929" s="2"/>
      <c r="AP929" s="2"/>
      <c r="AQ929" s="2"/>
      <c r="AR929" s="2"/>
      <c r="AS929" s="2"/>
      <c r="AT929" s="2"/>
    </row>
    <row r="930" ht="15.75" customHeight="1">
      <c r="I930" s="2"/>
      <c r="J930" s="2"/>
      <c r="K930" s="2"/>
      <c r="L930" s="2"/>
      <c r="M930" s="2"/>
      <c r="N930" s="2"/>
      <c r="O930" s="2"/>
      <c r="P930" s="2"/>
      <c r="Q930" s="2"/>
      <c r="R930" s="2"/>
      <c r="AO930" s="2"/>
      <c r="AP930" s="2"/>
      <c r="AQ930" s="2"/>
      <c r="AR930" s="2"/>
      <c r="AS930" s="2"/>
      <c r="AT930" s="2"/>
    </row>
    <row r="931" ht="15.75" customHeight="1">
      <c r="I931" s="2"/>
      <c r="J931" s="2"/>
      <c r="K931" s="2"/>
      <c r="L931" s="2"/>
      <c r="M931" s="2"/>
      <c r="N931" s="2"/>
      <c r="O931" s="2"/>
      <c r="P931" s="2"/>
      <c r="Q931" s="2"/>
      <c r="R931" s="2"/>
      <c r="AO931" s="2"/>
      <c r="AP931" s="2"/>
      <c r="AQ931" s="2"/>
      <c r="AR931" s="2"/>
      <c r="AS931" s="2"/>
      <c r="AT931" s="2"/>
    </row>
    <row r="932" ht="15.75" customHeight="1">
      <c r="I932" s="2"/>
      <c r="J932" s="2"/>
      <c r="K932" s="2"/>
      <c r="L932" s="2"/>
      <c r="M932" s="2"/>
      <c r="N932" s="2"/>
      <c r="O932" s="2"/>
      <c r="P932" s="2"/>
      <c r="Q932" s="2"/>
      <c r="R932" s="2"/>
      <c r="AO932" s="2"/>
      <c r="AP932" s="2"/>
      <c r="AQ932" s="2"/>
      <c r="AR932" s="2"/>
      <c r="AS932" s="2"/>
      <c r="AT932" s="2"/>
    </row>
    <row r="933" ht="15.75" customHeight="1">
      <c r="I933" s="2"/>
      <c r="J933" s="2"/>
      <c r="K933" s="2"/>
      <c r="L933" s="2"/>
      <c r="M933" s="2"/>
      <c r="N933" s="2"/>
      <c r="O933" s="2"/>
      <c r="P933" s="2"/>
      <c r="Q933" s="2"/>
      <c r="R933" s="2"/>
      <c r="AO933" s="2"/>
      <c r="AP933" s="2"/>
      <c r="AQ933" s="2"/>
      <c r="AR933" s="2"/>
      <c r="AS933" s="2"/>
      <c r="AT933" s="2"/>
    </row>
    <row r="934" ht="15.75" customHeight="1">
      <c r="I934" s="2"/>
      <c r="J934" s="2"/>
      <c r="K934" s="2"/>
      <c r="L934" s="2"/>
      <c r="M934" s="2"/>
      <c r="N934" s="2"/>
      <c r="O934" s="2"/>
      <c r="P934" s="2"/>
      <c r="Q934" s="2"/>
      <c r="R934" s="2"/>
      <c r="AO934" s="2"/>
      <c r="AP934" s="2"/>
      <c r="AQ934" s="2"/>
      <c r="AR934" s="2"/>
      <c r="AS934" s="2"/>
      <c r="AT934" s="2"/>
    </row>
    <row r="935" ht="15.75" customHeight="1">
      <c r="I935" s="2"/>
      <c r="J935" s="2"/>
      <c r="K935" s="2"/>
      <c r="L935" s="2"/>
      <c r="M935" s="2"/>
      <c r="N935" s="2"/>
      <c r="O935" s="2"/>
      <c r="P935" s="2"/>
      <c r="Q935" s="2"/>
      <c r="R935" s="2"/>
      <c r="AO935" s="2"/>
      <c r="AP935" s="2"/>
      <c r="AQ935" s="2"/>
      <c r="AR935" s="2"/>
      <c r="AS935" s="2"/>
      <c r="AT935" s="2"/>
    </row>
    <row r="936" ht="15.75" customHeight="1">
      <c r="I936" s="2"/>
      <c r="J936" s="2"/>
      <c r="K936" s="2"/>
      <c r="L936" s="2"/>
      <c r="M936" s="2"/>
      <c r="N936" s="2"/>
      <c r="O936" s="2"/>
      <c r="P936" s="2"/>
      <c r="Q936" s="2"/>
      <c r="R936" s="2"/>
      <c r="AO936" s="2"/>
      <c r="AP936" s="2"/>
      <c r="AQ936" s="2"/>
      <c r="AR936" s="2"/>
      <c r="AS936" s="2"/>
      <c r="AT936" s="2"/>
    </row>
    <row r="937" ht="15.75" customHeight="1">
      <c r="I937" s="2"/>
      <c r="J937" s="2"/>
      <c r="K937" s="2"/>
      <c r="L937" s="2"/>
      <c r="M937" s="2"/>
      <c r="N937" s="2"/>
      <c r="O937" s="2"/>
      <c r="P937" s="2"/>
      <c r="Q937" s="2"/>
      <c r="R937" s="2"/>
      <c r="AO937" s="2"/>
      <c r="AP937" s="2"/>
      <c r="AQ937" s="2"/>
      <c r="AR937" s="2"/>
      <c r="AS937" s="2"/>
      <c r="AT937" s="2"/>
    </row>
    <row r="938" ht="15.75" customHeight="1">
      <c r="I938" s="2"/>
      <c r="J938" s="2"/>
      <c r="K938" s="2"/>
      <c r="L938" s="2"/>
      <c r="M938" s="2"/>
      <c r="N938" s="2"/>
      <c r="O938" s="2"/>
      <c r="P938" s="2"/>
      <c r="Q938" s="2"/>
      <c r="R938" s="2"/>
      <c r="AO938" s="2"/>
      <c r="AP938" s="2"/>
      <c r="AQ938" s="2"/>
      <c r="AR938" s="2"/>
      <c r="AS938" s="2"/>
      <c r="AT938" s="2"/>
    </row>
    <row r="939" ht="15.75" customHeight="1">
      <c r="I939" s="2"/>
      <c r="J939" s="2"/>
      <c r="K939" s="2"/>
      <c r="L939" s="2"/>
      <c r="M939" s="2"/>
      <c r="N939" s="2"/>
      <c r="O939" s="2"/>
      <c r="P939" s="2"/>
      <c r="Q939" s="2"/>
      <c r="R939" s="2"/>
      <c r="AO939" s="2"/>
      <c r="AP939" s="2"/>
      <c r="AQ939" s="2"/>
      <c r="AR939" s="2"/>
      <c r="AS939" s="2"/>
      <c r="AT939" s="2"/>
    </row>
    <row r="940" ht="15.75" customHeight="1">
      <c r="I940" s="2"/>
      <c r="J940" s="2"/>
      <c r="K940" s="2"/>
      <c r="L940" s="2"/>
      <c r="M940" s="2"/>
      <c r="N940" s="2"/>
      <c r="O940" s="2"/>
      <c r="P940" s="2"/>
      <c r="Q940" s="2"/>
      <c r="R940" s="2"/>
      <c r="AO940" s="2"/>
      <c r="AP940" s="2"/>
      <c r="AQ940" s="2"/>
      <c r="AR940" s="2"/>
      <c r="AS940" s="2"/>
      <c r="AT940" s="2"/>
    </row>
    <row r="941" ht="15.75" customHeight="1">
      <c r="I941" s="2"/>
      <c r="J941" s="2"/>
      <c r="K941" s="2"/>
      <c r="L941" s="2"/>
      <c r="M941" s="2"/>
      <c r="N941" s="2"/>
      <c r="O941" s="2"/>
      <c r="P941" s="2"/>
      <c r="Q941" s="2"/>
      <c r="R941" s="2"/>
      <c r="AO941" s="2"/>
      <c r="AP941" s="2"/>
      <c r="AQ941" s="2"/>
      <c r="AR941" s="2"/>
      <c r="AS941" s="2"/>
      <c r="AT941" s="2"/>
    </row>
    <row r="942" ht="15.75" customHeight="1">
      <c r="I942" s="2"/>
      <c r="J942" s="2"/>
      <c r="K942" s="2"/>
      <c r="L942" s="2"/>
      <c r="M942" s="2"/>
      <c r="N942" s="2"/>
      <c r="O942" s="2"/>
      <c r="P942" s="2"/>
      <c r="Q942" s="2"/>
      <c r="R942" s="2"/>
      <c r="AO942" s="2"/>
      <c r="AP942" s="2"/>
      <c r="AQ942" s="2"/>
      <c r="AR942" s="2"/>
      <c r="AS942" s="2"/>
      <c r="AT942" s="2"/>
    </row>
    <row r="943" ht="15.75" customHeight="1">
      <c r="I943" s="2"/>
      <c r="J943" s="2"/>
      <c r="K943" s="2"/>
      <c r="L943" s="2"/>
      <c r="M943" s="2"/>
      <c r="N943" s="2"/>
      <c r="O943" s="2"/>
      <c r="P943" s="2"/>
      <c r="Q943" s="2"/>
      <c r="R943" s="2"/>
      <c r="AO943" s="2"/>
      <c r="AP943" s="2"/>
      <c r="AQ943" s="2"/>
      <c r="AR943" s="2"/>
      <c r="AS943" s="2"/>
      <c r="AT943" s="2"/>
    </row>
    <row r="944" ht="15.75" customHeight="1">
      <c r="I944" s="2"/>
      <c r="J944" s="2"/>
      <c r="K944" s="2"/>
      <c r="L944" s="2"/>
      <c r="M944" s="2"/>
      <c r="N944" s="2"/>
      <c r="O944" s="2"/>
      <c r="P944" s="2"/>
      <c r="Q944" s="2"/>
      <c r="R944" s="2"/>
      <c r="AO944" s="2"/>
      <c r="AP944" s="2"/>
      <c r="AQ944" s="2"/>
      <c r="AR944" s="2"/>
      <c r="AS944" s="2"/>
      <c r="AT944" s="2"/>
    </row>
    <row r="945" ht="15.75" customHeight="1">
      <c r="I945" s="2"/>
      <c r="J945" s="2"/>
      <c r="K945" s="2"/>
      <c r="L945" s="2"/>
      <c r="M945" s="2"/>
      <c r="N945" s="2"/>
      <c r="O945" s="2"/>
      <c r="P945" s="2"/>
      <c r="Q945" s="2"/>
      <c r="R945" s="2"/>
      <c r="AO945" s="2"/>
      <c r="AP945" s="2"/>
      <c r="AQ945" s="2"/>
      <c r="AR945" s="2"/>
      <c r="AS945" s="2"/>
      <c r="AT945" s="2"/>
    </row>
    <row r="946" ht="15.75" customHeight="1">
      <c r="I946" s="2"/>
      <c r="J946" s="2"/>
      <c r="K946" s="2"/>
      <c r="L946" s="2"/>
      <c r="M946" s="2"/>
      <c r="N946" s="2"/>
      <c r="O946" s="2"/>
      <c r="P946" s="2"/>
      <c r="Q946" s="2"/>
      <c r="R946" s="2"/>
      <c r="AO946" s="2"/>
      <c r="AP946" s="2"/>
      <c r="AQ946" s="2"/>
      <c r="AR946" s="2"/>
      <c r="AS946" s="2"/>
      <c r="AT946" s="2"/>
    </row>
    <row r="947" ht="15.75" customHeight="1">
      <c r="I947" s="2"/>
      <c r="J947" s="2"/>
      <c r="K947" s="2"/>
      <c r="L947" s="2"/>
      <c r="M947" s="2"/>
      <c r="N947" s="2"/>
      <c r="O947" s="2"/>
      <c r="P947" s="2"/>
      <c r="Q947" s="2"/>
      <c r="R947" s="2"/>
      <c r="AO947" s="2"/>
      <c r="AP947" s="2"/>
      <c r="AQ947" s="2"/>
      <c r="AR947" s="2"/>
      <c r="AS947" s="2"/>
      <c r="AT947" s="2"/>
    </row>
    <row r="948" ht="15.75" customHeight="1">
      <c r="I948" s="2"/>
      <c r="J948" s="2"/>
      <c r="K948" s="2"/>
      <c r="L948" s="2"/>
      <c r="M948" s="2"/>
      <c r="N948" s="2"/>
      <c r="O948" s="2"/>
      <c r="P948" s="2"/>
      <c r="Q948" s="2"/>
      <c r="R948" s="2"/>
      <c r="AO948" s="2"/>
      <c r="AP948" s="2"/>
      <c r="AQ948" s="2"/>
      <c r="AR948" s="2"/>
      <c r="AS948" s="2"/>
      <c r="AT948" s="2"/>
    </row>
    <row r="949" ht="15.75" customHeight="1">
      <c r="I949" s="2"/>
      <c r="J949" s="2"/>
      <c r="K949" s="2"/>
      <c r="L949" s="2"/>
      <c r="M949" s="2"/>
      <c r="N949" s="2"/>
      <c r="O949" s="2"/>
      <c r="P949" s="2"/>
      <c r="Q949" s="2"/>
      <c r="R949" s="2"/>
      <c r="AO949" s="2"/>
      <c r="AP949" s="2"/>
      <c r="AQ949" s="2"/>
      <c r="AR949" s="2"/>
      <c r="AS949" s="2"/>
      <c r="AT949" s="2"/>
    </row>
    <row r="950" ht="15.75" customHeight="1">
      <c r="I950" s="2"/>
      <c r="J950" s="2"/>
      <c r="K950" s="2"/>
      <c r="L950" s="2"/>
      <c r="M950" s="2"/>
      <c r="N950" s="2"/>
      <c r="O950" s="2"/>
      <c r="P950" s="2"/>
      <c r="Q950" s="2"/>
      <c r="R950" s="2"/>
      <c r="AO950" s="2"/>
      <c r="AP950" s="2"/>
      <c r="AQ950" s="2"/>
      <c r="AR950" s="2"/>
      <c r="AS950" s="2"/>
      <c r="AT950" s="2"/>
    </row>
    <row r="951" ht="15.75" customHeight="1">
      <c r="I951" s="2"/>
      <c r="J951" s="2"/>
      <c r="K951" s="2"/>
      <c r="L951" s="2"/>
      <c r="M951" s="2"/>
      <c r="N951" s="2"/>
      <c r="O951" s="2"/>
      <c r="P951" s="2"/>
      <c r="Q951" s="2"/>
      <c r="R951" s="2"/>
      <c r="AO951" s="2"/>
      <c r="AP951" s="2"/>
      <c r="AQ951" s="2"/>
      <c r="AR951" s="2"/>
      <c r="AS951" s="2"/>
      <c r="AT951" s="2"/>
    </row>
    <row r="952" ht="15.75" customHeight="1">
      <c r="I952" s="2"/>
      <c r="J952" s="2"/>
      <c r="K952" s="2"/>
      <c r="L952" s="2"/>
      <c r="M952" s="2"/>
      <c r="N952" s="2"/>
      <c r="O952" s="2"/>
      <c r="P952" s="2"/>
      <c r="Q952" s="2"/>
      <c r="R952" s="2"/>
      <c r="AO952" s="2"/>
      <c r="AP952" s="2"/>
      <c r="AQ952" s="2"/>
      <c r="AR952" s="2"/>
      <c r="AS952" s="2"/>
      <c r="AT952" s="2"/>
    </row>
    <row r="953" ht="15.75" customHeight="1">
      <c r="I953" s="2"/>
      <c r="J953" s="2"/>
      <c r="K953" s="2"/>
      <c r="L953" s="2"/>
      <c r="M953" s="2"/>
      <c r="N953" s="2"/>
      <c r="O953" s="2"/>
      <c r="P953" s="2"/>
      <c r="Q953" s="2"/>
      <c r="R953" s="2"/>
      <c r="AO953" s="2"/>
      <c r="AP953" s="2"/>
      <c r="AQ953" s="2"/>
      <c r="AR953" s="2"/>
      <c r="AS953" s="2"/>
      <c r="AT953" s="2"/>
    </row>
    <row r="954" ht="15.75" customHeight="1">
      <c r="I954" s="2"/>
      <c r="J954" s="2"/>
      <c r="K954" s="2"/>
      <c r="L954" s="2"/>
      <c r="M954" s="2"/>
      <c r="N954" s="2"/>
      <c r="O954" s="2"/>
      <c r="P954" s="2"/>
      <c r="Q954" s="2"/>
      <c r="R954" s="2"/>
      <c r="AO954" s="2"/>
      <c r="AP954" s="2"/>
      <c r="AQ954" s="2"/>
      <c r="AR954" s="2"/>
      <c r="AS954" s="2"/>
      <c r="AT954" s="2"/>
    </row>
    <row r="955" ht="15.75" customHeight="1">
      <c r="I955" s="2"/>
      <c r="J955" s="2"/>
      <c r="K955" s="2"/>
      <c r="L955" s="2"/>
      <c r="M955" s="2"/>
      <c r="N955" s="2"/>
      <c r="O955" s="2"/>
      <c r="P955" s="2"/>
      <c r="Q955" s="2"/>
      <c r="R955" s="2"/>
      <c r="AO955" s="2"/>
      <c r="AP955" s="2"/>
      <c r="AQ955" s="2"/>
      <c r="AR955" s="2"/>
      <c r="AS955" s="2"/>
      <c r="AT955" s="2"/>
    </row>
    <row r="956" ht="15.75" customHeight="1">
      <c r="I956" s="2"/>
      <c r="J956" s="2"/>
      <c r="K956" s="2"/>
      <c r="L956" s="2"/>
      <c r="M956" s="2"/>
      <c r="N956" s="2"/>
      <c r="O956" s="2"/>
      <c r="P956" s="2"/>
      <c r="Q956" s="2"/>
      <c r="R956" s="2"/>
      <c r="AO956" s="2"/>
      <c r="AP956" s="2"/>
      <c r="AQ956" s="2"/>
      <c r="AR956" s="2"/>
      <c r="AS956" s="2"/>
      <c r="AT956" s="2"/>
    </row>
    <row r="957" ht="15.75" customHeight="1">
      <c r="I957" s="2"/>
      <c r="J957" s="2"/>
      <c r="K957" s="2"/>
      <c r="L957" s="2"/>
      <c r="M957" s="2"/>
      <c r="N957" s="2"/>
      <c r="O957" s="2"/>
      <c r="P957" s="2"/>
      <c r="Q957" s="2"/>
      <c r="R957" s="2"/>
      <c r="AO957" s="2"/>
      <c r="AP957" s="2"/>
      <c r="AQ957" s="2"/>
      <c r="AR957" s="2"/>
      <c r="AS957" s="2"/>
      <c r="AT957" s="2"/>
    </row>
    <row r="958" ht="15.75" customHeight="1">
      <c r="I958" s="2"/>
      <c r="J958" s="2"/>
      <c r="K958" s="2"/>
      <c r="L958" s="2"/>
      <c r="M958" s="2"/>
      <c r="N958" s="2"/>
      <c r="O958" s="2"/>
      <c r="P958" s="2"/>
      <c r="Q958" s="2"/>
      <c r="R958" s="2"/>
      <c r="AO958" s="2"/>
      <c r="AP958" s="2"/>
      <c r="AQ958" s="2"/>
      <c r="AR958" s="2"/>
      <c r="AS958" s="2"/>
      <c r="AT958" s="2"/>
    </row>
    <row r="959" ht="15.75" customHeight="1">
      <c r="I959" s="2"/>
      <c r="J959" s="2"/>
      <c r="K959" s="2"/>
      <c r="L959" s="2"/>
      <c r="M959" s="2"/>
      <c r="N959" s="2"/>
      <c r="O959" s="2"/>
      <c r="P959" s="2"/>
      <c r="Q959" s="2"/>
      <c r="R959" s="2"/>
      <c r="AO959" s="2"/>
      <c r="AP959" s="2"/>
      <c r="AQ959" s="2"/>
      <c r="AR959" s="2"/>
      <c r="AS959" s="2"/>
      <c r="AT959" s="2"/>
    </row>
    <row r="960" ht="15.75" customHeight="1">
      <c r="I960" s="2"/>
      <c r="J960" s="2"/>
      <c r="K960" s="2"/>
      <c r="L960" s="2"/>
      <c r="M960" s="2"/>
      <c r="N960" s="2"/>
      <c r="O960" s="2"/>
      <c r="P960" s="2"/>
      <c r="Q960" s="2"/>
      <c r="R960" s="2"/>
      <c r="AO960" s="2"/>
      <c r="AP960" s="2"/>
      <c r="AQ960" s="2"/>
      <c r="AR960" s="2"/>
      <c r="AS960" s="2"/>
      <c r="AT960" s="2"/>
    </row>
    <row r="961" ht="15.75" customHeight="1">
      <c r="I961" s="2"/>
      <c r="J961" s="2"/>
      <c r="K961" s="2"/>
      <c r="L961" s="2"/>
      <c r="M961" s="2"/>
      <c r="N961" s="2"/>
      <c r="O961" s="2"/>
      <c r="P961" s="2"/>
      <c r="Q961" s="2"/>
      <c r="R961" s="2"/>
      <c r="AO961" s="2"/>
      <c r="AP961" s="2"/>
      <c r="AQ961" s="2"/>
      <c r="AR961" s="2"/>
      <c r="AS961" s="2"/>
      <c r="AT961" s="2"/>
    </row>
    <row r="962" ht="15.75" customHeight="1">
      <c r="I962" s="2"/>
      <c r="J962" s="2"/>
      <c r="K962" s="2"/>
      <c r="L962" s="2"/>
      <c r="M962" s="2"/>
      <c r="N962" s="2"/>
      <c r="O962" s="2"/>
      <c r="P962" s="2"/>
      <c r="Q962" s="2"/>
      <c r="R962" s="2"/>
      <c r="AO962" s="2"/>
      <c r="AP962" s="2"/>
      <c r="AQ962" s="2"/>
      <c r="AR962" s="2"/>
      <c r="AS962" s="2"/>
      <c r="AT962" s="2"/>
    </row>
    <row r="963" ht="15.75" customHeight="1">
      <c r="I963" s="2"/>
      <c r="J963" s="2"/>
      <c r="K963" s="2"/>
      <c r="L963" s="2"/>
      <c r="M963" s="2"/>
      <c r="N963" s="2"/>
      <c r="O963" s="2"/>
      <c r="P963" s="2"/>
      <c r="Q963" s="2"/>
      <c r="R963" s="2"/>
      <c r="AO963" s="2"/>
      <c r="AP963" s="2"/>
      <c r="AQ963" s="2"/>
      <c r="AR963" s="2"/>
      <c r="AS963" s="2"/>
      <c r="AT963" s="2"/>
    </row>
    <row r="964" ht="15.75" customHeight="1">
      <c r="I964" s="2"/>
      <c r="J964" s="2"/>
      <c r="K964" s="2"/>
      <c r="L964" s="2"/>
      <c r="M964" s="2"/>
      <c r="N964" s="2"/>
      <c r="O964" s="2"/>
      <c r="P964" s="2"/>
      <c r="Q964" s="2"/>
      <c r="R964" s="2"/>
      <c r="AO964" s="2"/>
      <c r="AP964" s="2"/>
      <c r="AQ964" s="2"/>
      <c r="AR964" s="2"/>
      <c r="AS964" s="2"/>
      <c r="AT964" s="2"/>
    </row>
    <row r="965" ht="15.75" customHeight="1">
      <c r="I965" s="2"/>
      <c r="J965" s="2"/>
      <c r="K965" s="2"/>
      <c r="L965" s="2"/>
      <c r="M965" s="2"/>
      <c r="N965" s="2"/>
      <c r="O965" s="2"/>
      <c r="P965" s="2"/>
      <c r="Q965" s="2"/>
      <c r="R965" s="2"/>
      <c r="AO965" s="2"/>
      <c r="AP965" s="2"/>
      <c r="AQ965" s="2"/>
      <c r="AR965" s="2"/>
      <c r="AS965" s="2"/>
      <c r="AT965" s="2"/>
    </row>
    <row r="966" ht="15.75" customHeight="1">
      <c r="I966" s="2"/>
      <c r="J966" s="2"/>
      <c r="K966" s="2"/>
      <c r="L966" s="2"/>
      <c r="M966" s="2"/>
      <c r="N966" s="2"/>
      <c r="O966" s="2"/>
      <c r="P966" s="2"/>
      <c r="Q966" s="2"/>
      <c r="R966" s="2"/>
      <c r="AO966" s="2"/>
      <c r="AP966" s="2"/>
      <c r="AQ966" s="2"/>
      <c r="AR966" s="2"/>
      <c r="AS966" s="2"/>
      <c r="AT966" s="2"/>
    </row>
    <row r="967" ht="15.75" customHeight="1">
      <c r="I967" s="2"/>
      <c r="J967" s="2"/>
      <c r="K967" s="2"/>
      <c r="L967" s="2"/>
      <c r="M967" s="2"/>
      <c r="N967" s="2"/>
      <c r="O967" s="2"/>
      <c r="P967" s="2"/>
      <c r="Q967" s="2"/>
      <c r="R967" s="2"/>
      <c r="AO967" s="2"/>
      <c r="AP967" s="2"/>
      <c r="AQ967" s="2"/>
      <c r="AR967" s="2"/>
      <c r="AS967" s="2"/>
      <c r="AT967" s="2"/>
    </row>
    <row r="968" ht="15.75" customHeight="1">
      <c r="I968" s="2"/>
      <c r="J968" s="2"/>
      <c r="K968" s="2"/>
      <c r="L968" s="2"/>
      <c r="M968" s="2"/>
      <c r="N968" s="2"/>
      <c r="O968" s="2"/>
      <c r="P968" s="2"/>
      <c r="Q968" s="2"/>
      <c r="R968" s="2"/>
      <c r="AO968" s="2"/>
      <c r="AP968" s="2"/>
      <c r="AQ968" s="2"/>
      <c r="AR968" s="2"/>
      <c r="AS968" s="2"/>
      <c r="AT968" s="2"/>
    </row>
    <row r="969" ht="15.75" customHeight="1">
      <c r="I969" s="2"/>
      <c r="J969" s="2"/>
      <c r="K969" s="2"/>
      <c r="L969" s="2"/>
      <c r="M969" s="2"/>
      <c r="N969" s="2"/>
      <c r="O969" s="2"/>
      <c r="P969" s="2"/>
      <c r="Q969" s="2"/>
      <c r="R969" s="2"/>
      <c r="AO969" s="2"/>
      <c r="AP969" s="2"/>
      <c r="AQ969" s="2"/>
      <c r="AR969" s="2"/>
      <c r="AS969" s="2"/>
      <c r="AT969" s="2"/>
    </row>
    <row r="970" ht="15.75" customHeight="1">
      <c r="I970" s="2"/>
      <c r="J970" s="2"/>
      <c r="K970" s="2"/>
      <c r="L970" s="2"/>
      <c r="M970" s="2"/>
      <c r="N970" s="2"/>
      <c r="O970" s="2"/>
      <c r="P970" s="2"/>
      <c r="Q970" s="2"/>
      <c r="R970" s="2"/>
      <c r="AO970" s="2"/>
      <c r="AP970" s="2"/>
      <c r="AQ970" s="2"/>
      <c r="AR970" s="2"/>
      <c r="AS970" s="2"/>
      <c r="AT970" s="2"/>
    </row>
    <row r="971" ht="15.75" customHeight="1">
      <c r="I971" s="2"/>
      <c r="J971" s="2"/>
      <c r="K971" s="2"/>
      <c r="L971" s="2"/>
      <c r="M971" s="2"/>
      <c r="N971" s="2"/>
      <c r="O971" s="2"/>
      <c r="P971" s="2"/>
      <c r="Q971" s="2"/>
      <c r="R971" s="2"/>
      <c r="AO971" s="2"/>
      <c r="AP971" s="2"/>
      <c r="AQ971" s="2"/>
      <c r="AR971" s="2"/>
      <c r="AS971" s="2"/>
      <c r="AT971" s="2"/>
    </row>
    <row r="972" ht="15.75" customHeight="1">
      <c r="I972" s="2"/>
      <c r="J972" s="2"/>
      <c r="K972" s="2"/>
      <c r="L972" s="2"/>
      <c r="M972" s="2"/>
      <c r="N972" s="2"/>
      <c r="O972" s="2"/>
      <c r="P972" s="2"/>
      <c r="Q972" s="2"/>
      <c r="R972" s="2"/>
      <c r="AO972" s="2"/>
      <c r="AP972" s="2"/>
      <c r="AQ972" s="2"/>
      <c r="AR972" s="2"/>
      <c r="AS972" s="2"/>
      <c r="AT972" s="2"/>
    </row>
    <row r="973" ht="15.75" customHeight="1">
      <c r="I973" s="2"/>
      <c r="J973" s="2"/>
      <c r="K973" s="2"/>
      <c r="L973" s="2"/>
      <c r="M973" s="2"/>
      <c r="N973" s="2"/>
      <c r="O973" s="2"/>
      <c r="P973" s="2"/>
      <c r="Q973" s="2"/>
      <c r="R973" s="2"/>
      <c r="AO973" s="2"/>
      <c r="AP973" s="2"/>
      <c r="AQ973" s="2"/>
      <c r="AR973" s="2"/>
      <c r="AS973" s="2"/>
      <c r="AT973" s="2"/>
    </row>
    <row r="974" ht="15.75" customHeight="1">
      <c r="I974" s="2"/>
      <c r="J974" s="2"/>
      <c r="K974" s="2"/>
      <c r="L974" s="2"/>
      <c r="M974" s="2"/>
      <c r="N974" s="2"/>
      <c r="O974" s="2"/>
      <c r="P974" s="2"/>
      <c r="Q974" s="2"/>
      <c r="R974" s="2"/>
      <c r="AO974" s="2"/>
      <c r="AP974" s="2"/>
      <c r="AQ974" s="2"/>
      <c r="AR974" s="2"/>
      <c r="AS974" s="2"/>
      <c r="AT974" s="2"/>
    </row>
    <row r="975" ht="15.75" customHeight="1">
      <c r="I975" s="2"/>
      <c r="J975" s="2"/>
      <c r="K975" s="2"/>
      <c r="L975" s="2"/>
      <c r="M975" s="2"/>
      <c r="N975" s="2"/>
      <c r="O975" s="2"/>
      <c r="P975" s="2"/>
      <c r="Q975" s="2"/>
      <c r="R975" s="2"/>
      <c r="AO975" s="2"/>
      <c r="AP975" s="2"/>
      <c r="AQ975" s="2"/>
      <c r="AR975" s="2"/>
      <c r="AS975" s="2"/>
      <c r="AT975" s="2"/>
    </row>
    <row r="976" ht="15.75" customHeight="1">
      <c r="I976" s="2"/>
      <c r="J976" s="2"/>
      <c r="K976" s="2"/>
      <c r="L976" s="2"/>
      <c r="M976" s="2"/>
      <c r="N976" s="2"/>
      <c r="O976" s="2"/>
      <c r="P976" s="2"/>
      <c r="Q976" s="2"/>
      <c r="R976" s="2"/>
      <c r="AO976" s="2"/>
      <c r="AP976" s="2"/>
      <c r="AQ976" s="2"/>
      <c r="AR976" s="2"/>
      <c r="AS976" s="2"/>
      <c r="AT976" s="2"/>
    </row>
    <row r="977" ht="15.75" customHeight="1">
      <c r="I977" s="2"/>
      <c r="J977" s="2"/>
      <c r="K977" s="2"/>
      <c r="L977" s="2"/>
      <c r="M977" s="2"/>
      <c r="N977" s="2"/>
      <c r="O977" s="2"/>
      <c r="P977" s="2"/>
      <c r="Q977" s="2"/>
      <c r="R977" s="2"/>
      <c r="AO977" s="2"/>
      <c r="AP977" s="2"/>
      <c r="AQ977" s="2"/>
      <c r="AR977" s="2"/>
      <c r="AS977" s="2"/>
      <c r="AT977" s="2"/>
    </row>
    <row r="978" ht="15.75" customHeight="1">
      <c r="I978" s="2"/>
      <c r="J978" s="2"/>
      <c r="K978" s="2"/>
      <c r="L978" s="2"/>
      <c r="M978" s="2"/>
      <c r="N978" s="2"/>
      <c r="O978" s="2"/>
      <c r="P978" s="2"/>
      <c r="Q978" s="2"/>
      <c r="R978" s="2"/>
      <c r="AO978" s="2"/>
      <c r="AP978" s="2"/>
      <c r="AQ978" s="2"/>
      <c r="AR978" s="2"/>
      <c r="AS978" s="2"/>
      <c r="AT978" s="2"/>
    </row>
    <row r="979" ht="15.75" customHeight="1">
      <c r="I979" s="2"/>
      <c r="J979" s="2"/>
      <c r="K979" s="2"/>
      <c r="L979" s="2"/>
      <c r="M979" s="2"/>
      <c r="N979" s="2"/>
      <c r="O979" s="2"/>
      <c r="P979" s="2"/>
      <c r="Q979" s="2"/>
      <c r="R979" s="2"/>
      <c r="AO979" s="2"/>
      <c r="AP979" s="2"/>
      <c r="AQ979" s="2"/>
      <c r="AR979" s="2"/>
      <c r="AS979" s="2"/>
      <c r="AT979" s="2"/>
    </row>
    <row r="980" ht="15.75" customHeight="1">
      <c r="I980" s="2"/>
      <c r="J980" s="2"/>
      <c r="K980" s="2"/>
      <c r="L980" s="2"/>
      <c r="M980" s="2"/>
      <c r="N980" s="2"/>
      <c r="O980" s="2"/>
      <c r="P980" s="2"/>
      <c r="Q980" s="2"/>
      <c r="R980" s="2"/>
      <c r="AO980" s="2"/>
      <c r="AP980" s="2"/>
      <c r="AQ980" s="2"/>
      <c r="AR980" s="2"/>
      <c r="AS980" s="2"/>
      <c r="AT980" s="2"/>
    </row>
    <row r="981" ht="15.75" customHeight="1">
      <c r="I981" s="2"/>
      <c r="J981" s="2"/>
      <c r="K981" s="2"/>
      <c r="L981" s="2"/>
      <c r="M981" s="2"/>
      <c r="N981" s="2"/>
      <c r="O981" s="2"/>
      <c r="P981" s="2"/>
      <c r="Q981" s="2"/>
      <c r="R981" s="2"/>
      <c r="AO981" s="2"/>
      <c r="AP981" s="2"/>
      <c r="AQ981" s="2"/>
      <c r="AR981" s="2"/>
      <c r="AS981" s="2"/>
      <c r="AT981" s="2"/>
    </row>
    <row r="982" ht="15.75" customHeight="1">
      <c r="I982" s="2"/>
      <c r="J982" s="2"/>
      <c r="K982" s="2"/>
      <c r="L982" s="2"/>
      <c r="M982" s="2"/>
      <c r="N982" s="2"/>
      <c r="O982" s="2"/>
      <c r="P982" s="2"/>
      <c r="Q982" s="2"/>
      <c r="R982" s="2"/>
      <c r="AO982" s="2"/>
      <c r="AP982" s="2"/>
      <c r="AQ982" s="2"/>
      <c r="AR982" s="2"/>
      <c r="AS982" s="2"/>
      <c r="AT982" s="2"/>
    </row>
    <row r="983" ht="15.75" customHeight="1">
      <c r="I983" s="2"/>
      <c r="J983" s="2"/>
      <c r="K983" s="2"/>
      <c r="L983" s="2"/>
      <c r="M983" s="2"/>
      <c r="N983" s="2"/>
      <c r="O983" s="2"/>
      <c r="P983" s="2"/>
      <c r="Q983" s="2"/>
      <c r="R983" s="2"/>
      <c r="AO983" s="2"/>
      <c r="AP983" s="2"/>
      <c r="AQ983" s="2"/>
      <c r="AR983" s="2"/>
      <c r="AS983" s="2"/>
      <c r="AT983" s="2"/>
    </row>
    <row r="984" ht="15.75" customHeight="1">
      <c r="I984" s="2"/>
      <c r="J984" s="2"/>
      <c r="K984" s="2"/>
      <c r="L984" s="2"/>
      <c r="M984" s="2"/>
      <c r="N984" s="2"/>
      <c r="O984" s="2"/>
      <c r="P984" s="2"/>
      <c r="Q984" s="2"/>
      <c r="R984" s="2"/>
      <c r="AO984" s="2"/>
      <c r="AP984" s="2"/>
      <c r="AQ984" s="2"/>
      <c r="AR984" s="2"/>
      <c r="AS984" s="2"/>
      <c r="AT984" s="2"/>
    </row>
    <row r="985" ht="15.75" customHeight="1">
      <c r="I985" s="2"/>
      <c r="J985" s="2"/>
      <c r="K985" s="2"/>
      <c r="L985" s="2"/>
      <c r="M985" s="2"/>
      <c r="N985" s="2"/>
      <c r="O985" s="2"/>
      <c r="P985" s="2"/>
      <c r="Q985" s="2"/>
      <c r="R985" s="2"/>
      <c r="AO985" s="2"/>
      <c r="AP985" s="2"/>
      <c r="AQ985" s="2"/>
      <c r="AR985" s="2"/>
      <c r="AS985" s="2"/>
      <c r="AT985" s="2"/>
    </row>
    <row r="986" ht="15.75" customHeight="1">
      <c r="I986" s="2"/>
      <c r="J986" s="2"/>
      <c r="K986" s="2"/>
      <c r="L986" s="2"/>
      <c r="M986" s="2"/>
      <c r="N986" s="2"/>
      <c r="O986" s="2"/>
      <c r="P986" s="2"/>
      <c r="Q986" s="2"/>
      <c r="R986" s="2"/>
      <c r="AO986" s="2"/>
      <c r="AP986" s="2"/>
      <c r="AQ986" s="2"/>
      <c r="AR986" s="2"/>
      <c r="AS986" s="2"/>
      <c r="AT986" s="2"/>
    </row>
    <row r="987" ht="15.75" customHeight="1">
      <c r="I987" s="2"/>
      <c r="J987" s="2"/>
      <c r="K987" s="2"/>
      <c r="L987" s="2"/>
      <c r="M987" s="2"/>
      <c r="N987" s="2"/>
      <c r="O987" s="2"/>
      <c r="P987" s="2"/>
      <c r="Q987" s="2"/>
      <c r="R987" s="2"/>
      <c r="AO987" s="2"/>
      <c r="AP987" s="2"/>
      <c r="AQ987" s="2"/>
      <c r="AR987" s="2"/>
      <c r="AS987" s="2"/>
      <c r="AT987" s="2"/>
    </row>
    <row r="988" ht="15.75" customHeight="1">
      <c r="I988" s="2"/>
      <c r="J988" s="2"/>
      <c r="K988" s="2"/>
      <c r="L988" s="2"/>
      <c r="M988" s="2"/>
      <c r="N988" s="2"/>
      <c r="O988" s="2"/>
      <c r="P988" s="2"/>
      <c r="Q988" s="2"/>
      <c r="R988" s="2"/>
      <c r="AO988" s="2"/>
      <c r="AP988" s="2"/>
      <c r="AQ988" s="2"/>
      <c r="AR988" s="2"/>
      <c r="AS988" s="2"/>
      <c r="AT988" s="2"/>
    </row>
    <row r="989" ht="15.75" customHeight="1">
      <c r="I989" s="2"/>
      <c r="J989" s="2"/>
      <c r="K989" s="2"/>
      <c r="L989" s="2"/>
      <c r="M989" s="2"/>
      <c r="N989" s="2"/>
      <c r="O989" s="2"/>
      <c r="P989" s="2"/>
      <c r="Q989" s="2"/>
      <c r="R989" s="2"/>
      <c r="AO989" s="2"/>
      <c r="AP989" s="2"/>
      <c r="AQ989" s="2"/>
      <c r="AR989" s="2"/>
      <c r="AS989" s="2"/>
      <c r="AT989" s="2"/>
    </row>
    <row r="990" ht="15.75" customHeight="1">
      <c r="I990" s="2"/>
      <c r="J990" s="2"/>
      <c r="K990" s="2"/>
      <c r="L990" s="2"/>
      <c r="M990" s="2"/>
      <c r="N990" s="2"/>
      <c r="O990" s="2"/>
      <c r="P990" s="2"/>
      <c r="Q990" s="2"/>
      <c r="R990" s="2"/>
      <c r="AO990" s="2"/>
      <c r="AP990" s="2"/>
      <c r="AQ990" s="2"/>
      <c r="AR990" s="2"/>
      <c r="AS990" s="2"/>
      <c r="AT990" s="2"/>
    </row>
    <row r="991" ht="15.75" customHeight="1">
      <c r="I991" s="2"/>
      <c r="J991" s="2"/>
      <c r="K991" s="2"/>
      <c r="L991" s="2"/>
      <c r="M991" s="2"/>
      <c r="N991" s="2"/>
      <c r="O991" s="2"/>
      <c r="P991" s="2"/>
      <c r="Q991" s="2"/>
      <c r="R991" s="2"/>
      <c r="AO991" s="2"/>
      <c r="AP991" s="2"/>
      <c r="AQ991" s="2"/>
      <c r="AR991" s="2"/>
      <c r="AS991" s="2"/>
      <c r="AT991" s="2"/>
    </row>
    <row r="992" ht="15.75" customHeight="1">
      <c r="I992" s="2"/>
      <c r="J992" s="2"/>
      <c r="K992" s="2"/>
      <c r="L992" s="2"/>
      <c r="M992" s="2"/>
      <c r="N992" s="2"/>
      <c r="O992" s="2"/>
      <c r="P992" s="2"/>
      <c r="Q992" s="2"/>
      <c r="R992" s="2"/>
      <c r="AO992" s="2"/>
      <c r="AP992" s="2"/>
      <c r="AQ992" s="2"/>
      <c r="AR992" s="2"/>
      <c r="AS992" s="2"/>
      <c r="AT992" s="2"/>
    </row>
    <row r="993" ht="15.75" customHeight="1">
      <c r="I993" s="2"/>
      <c r="J993" s="2"/>
      <c r="K993" s="2"/>
      <c r="L993" s="2"/>
      <c r="M993" s="2"/>
      <c r="N993" s="2"/>
      <c r="O993" s="2"/>
      <c r="P993" s="2"/>
      <c r="Q993" s="2"/>
      <c r="R993" s="2"/>
      <c r="AO993" s="2"/>
      <c r="AP993" s="2"/>
      <c r="AQ993" s="2"/>
      <c r="AR993" s="2"/>
      <c r="AS993" s="2"/>
      <c r="AT993" s="2"/>
    </row>
    <row r="994" ht="15.75" customHeight="1">
      <c r="I994" s="2"/>
      <c r="J994" s="2"/>
      <c r="K994" s="2"/>
      <c r="L994" s="2"/>
      <c r="M994" s="2"/>
      <c r="N994" s="2"/>
      <c r="O994" s="2"/>
      <c r="P994" s="2"/>
      <c r="Q994" s="2"/>
      <c r="R994" s="2"/>
      <c r="AO994" s="2"/>
      <c r="AP994" s="2"/>
      <c r="AQ994" s="2"/>
      <c r="AR994" s="2"/>
      <c r="AS994" s="2"/>
      <c r="AT994" s="2"/>
    </row>
    <row r="995" ht="15.75" customHeight="1">
      <c r="I995" s="2"/>
      <c r="J995" s="2"/>
      <c r="K995" s="2"/>
      <c r="L995" s="2"/>
      <c r="M995" s="2"/>
      <c r="N995" s="2"/>
      <c r="O995" s="2"/>
      <c r="P995" s="2"/>
      <c r="Q995" s="2"/>
      <c r="R995" s="2"/>
      <c r="AO995" s="2"/>
      <c r="AP995" s="2"/>
      <c r="AQ995" s="2"/>
      <c r="AR995" s="2"/>
      <c r="AS995" s="2"/>
      <c r="AT995" s="2"/>
    </row>
    <row r="996" ht="15.75" customHeight="1">
      <c r="I996" s="2"/>
      <c r="J996" s="2"/>
      <c r="K996" s="2"/>
      <c r="L996" s="2"/>
      <c r="M996" s="2"/>
      <c r="N996" s="2"/>
      <c r="O996" s="2"/>
      <c r="P996" s="2"/>
      <c r="Q996" s="2"/>
      <c r="R996" s="2"/>
      <c r="AO996" s="2"/>
      <c r="AP996" s="2"/>
      <c r="AQ996" s="2"/>
      <c r="AR996" s="2"/>
      <c r="AS996" s="2"/>
      <c r="AT996" s="2"/>
    </row>
    <row r="997" ht="15.75" customHeight="1">
      <c r="I997" s="2"/>
      <c r="J997" s="2"/>
      <c r="K997" s="2"/>
      <c r="L997" s="2"/>
      <c r="M997" s="2"/>
      <c r="N997" s="2"/>
      <c r="O997" s="2"/>
      <c r="P997" s="2"/>
      <c r="Q997" s="2"/>
      <c r="R997" s="2"/>
      <c r="AO997" s="2"/>
      <c r="AP997" s="2"/>
      <c r="AQ997" s="2"/>
      <c r="AR997" s="2"/>
      <c r="AS997" s="2"/>
      <c r="AT997" s="2"/>
    </row>
    <row r="998" ht="15.75" customHeight="1">
      <c r="I998" s="2"/>
      <c r="J998" s="2"/>
      <c r="K998" s="2"/>
      <c r="L998" s="2"/>
      <c r="M998" s="2"/>
      <c r="N998" s="2"/>
      <c r="O998" s="2"/>
      <c r="P998" s="2"/>
      <c r="Q998" s="2"/>
      <c r="R998" s="2"/>
      <c r="AO998" s="2"/>
      <c r="AP998" s="2"/>
      <c r="AQ998" s="2"/>
      <c r="AR998" s="2"/>
      <c r="AS998" s="2"/>
      <c r="AT998" s="2"/>
    </row>
    <row r="999" ht="15.75" customHeight="1">
      <c r="I999" s="2"/>
      <c r="J999" s="2"/>
      <c r="K999" s="2"/>
      <c r="L999" s="2"/>
      <c r="M999" s="2"/>
      <c r="N999" s="2"/>
      <c r="O999" s="2"/>
      <c r="P999" s="2"/>
      <c r="Q999" s="2"/>
      <c r="R999" s="2"/>
      <c r="AO999" s="2"/>
      <c r="AP999" s="2"/>
      <c r="AQ999" s="2"/>
      <c r="AR999" s="2"/>
      <c r="AS999" s="2"/>
      <c r="AT999" s="2"/>
    </row>
    <row r="1000" ht="15.75" customHeight="1">
      <c r="I1000" s="2"/>
      <c r="J1000" s="2"/>
      <c r="K1000" s="2"/>
      <c r="L1000" s="2"/>
      <c r="M1000" s="2"/>
      <c r="N1000" s="2"/>
      <c r="O1000" s="2"/>
      <c r="P1000" s="2"/>
      <c r="Q1000" s="2"/>
      <c r="R1000" s="2"/>
      <c r="AO1000" s="2"/>
      <c r="AP1000" s="2"/>
      <c r="AQ1000" s="2"/>
      <c r="AR1000" s="2"/>
      <c r="AS1000" s="2"/>
      <c r="AT1000" s="2"/>
    </row>
  </sheetData>
  <mergeCells count="9">
    <mergeCell ref="H40:I40"/>
    <mergeCell ref="A111:F111"/>
    <mergeCell ref="A1:G1"/>
    <mergeCell ref="H1:M1"/>
    <mergeCell ref="O1:T1"/>
    <mergeCell ref="W1:AB1"/>
    <mergeCell ref="A2:A3"/>
    <mergeCell ref="O2:O3"/>
    <mergeCell ref="W2:W3"/>
  </mergeCells>
  <printOptions/>
  <pageMargins bottom="0.75" footer="0.0" header="0.0" left="0.7" right="0.7" top="0.75"/>
  <pageSetup orientation="portrait"/>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7.75"/>
    <col customWidth="1" min="2" max="2" width="10.5"/>
    <col customWidth="1" min="3" max="3" width="11.63"/>
    <col customWidth="1" min="4" max="4" width="11.0"/>
    <col customWidth="1" min="5" max="5" width="10.13"/>
    <col customWidth="1" min="6" max="6" width="10.75"/>
    <col customWidth="1" min="7" max="26" width="7.63"/>
  </cols>
  <sheetData>
    <row r="1">
      <c r="A1" s="2" t="s">
        <v>270</v>
      </c>
      <c r="B1" s="2"/>
      <c r="C1" s="2"/>
      <c r="D1" s="2"/>
      <c r="E1" s="2"/>
      <c r="F1" s="2"/>
    </row>
    <row r="2">
      <c r="A2" s="2"/>
      <c r="B2" s="62" t="s">
        <v>289</v>
      </c>
      <c r="C2" s="63" t="s">
        <v>302</v>
      </c>
      <c r="D2" s="64" t="s">
        <v>52</v>
      </c>
      <c r="E2" s="65" t="s">
        <v>291</v>
      </c>
      <c r="F2" s="66" t="s">
        <v>303</v>
      </c>
    </row>
    <row r="3">
      <c r="A3" s="2"/>
      <c r="B3" s="62">
        <v>1986.0</v>
      </c>
      <c r="C3" s="67">
        <f t="shared" ref="C3:C35" si="1">D3+E3</f>
        <v>8764058.344</v>
      </c>
      <c r="D3" s="68">
        <v>8227696.344007831</v>
      </c>
      <c r="E3" s="69">
        <v>536362.0</v>
      </c>
      <c r="F3" s="70"/>
    </row>
    <row r="4">
      <c r="A4" s="2"/>
      <c r="B4" s="62">
        <v>1987.0</v>
      </c>
      <c r="C4" s="67">
        <f t="shared" si="1"/>
        <v>9496082.644</v>
      </c>
      <c r="D4" s="68">
        <v>8999604.64439571</v>
      </c>
      <c r="E4" s="69">
        <v>496478.0</v>
      </c>
      <c r="F4" s="70"/>
    </row>
    <row r="5">
      <c r="A5" s="2"/>
      <c r="B5" s="62">
        <v>1988.0</v>
      </c>
      <c r="C5" s="67">
        <f t="shared" si="1"/>
        <v>8520760.729</v>
      </c>
      <c r="D5" s="68">
        <v>7996041.7290136805</v>
      </c>
      <c r="E5" s="69">
        <v>524719.0</v>
      </c>
      <c r="F5" s="70"/>
    </row>
    <row r="6">
      <c r="A6" s="2"/>
      <c r="B6" s="62">
        <v>1989.0</v>
      </c>
      <c r="C6" s="67">
        <f t="shared" si="1"/>
        <v>25360695.59</v>
      </c>
      <c r="D6" s="68">
        <v>2.4297296590224985E7</v>
      </c>
      <c r="E6" s="69">
        <v>1063399.0</v>
      </c>
      <c r="F6" s="70"/>
    </row>
    <row r="7">
      <c r="A7" s="2"/>
      <c r="B7" s="62">
        <v>1990.0</v>
      </c>
      <c r="C7" s="67">
        <f t="shared" si="1"/>
        <v>22916865.2</v>
      </c>
      <c r="D7" s="68">
        <v>2.190096920023458E7</v>
      </c>
      <c r="E7" s="69">
        <v>1015896.0</v>
      </c>
      <c r="F7" s="70"/>
    </row>
    <row r="8">
      <c r="A8" s="2"/>
      <c r="B8" s="62">
        <v>1991.0</v>
      </c>
      <c r="C8" s="67">
        <f t="shared" si="1"/>
        <v>30273975.85</v>
      </c>
      <c r="D8" s="68">
        <v>2.86712778474686E7</v>
      </c>
      <c r="E8" s="69">
        <v>1602698.0</v>
      </c>
      <c r="F8" s="70"/>
    </row>
    <row r="9">
      <c r="A9" s="2"/>
      <c r="B9" s="62">
        <v>1992.0</v>
      </c>
      <c r="C9" s="67">
        <f t="shared" si="1"/>
        <v>20109847.98</v>
      </c>
      <c r="D9" s="68">
        <v>1.9442664978600297E7</v>
      </c>
      <c r="E9" s="69">
        <v>667183.0</v>
      </c>
      <c r="F9" s="70"/>
    </row>
    <row r="10">
      <c r="A10" s="2"/>
      <c r="B10" s="62">
        <v>1993.0</v>
      </c>
      <c r="C10" s="67">
        <f t="shared" si="1"/>
        <v>14992742.77</v>
      </c>
      <c r="D10" s="68">
        <v>1.4058349767390657E7</v>
      </c>
      <c r="E10" s="69">
        <v>934393.0</v>
      </c>
      <c r="F10" s="70"/>
    </row>
    <row r="11">
      <c r="A11" s="2"/>
      <c r="B11" s="62">
        <v>1994.0</v>
      </c>
      <c r="C11" s="67">
        <f t="shared" si="1"/>
        <v>15179264.41</v>
      </c>
      <c r="D11" s="68">
        <v>1.397919841128716E7</v>
      </c>
      <c r="E11" s="69">
        <v>1200066.0</v>
      </c>
      <c r="F11" s="70"/>
    </row>
    <row r="12">
      <c r="A12" s="2"/>
      <c r="B12" s="62">
        <v>1995.0</v>
      </c>
      <c r="C12" s="67">
        <f t="shared" si="1"/>
        <v>23516426.99</v>
      </c>
      <c r="D12" s="68">
        <v>2.1379892993049175E7</v>
      </c>
      <c r="E12" s="69">
        <v>2136534.0</v>
      </c>
      <c r="F12" s="70"/>
    </row>
    <row r="13">
      <c r="A13" s="2"/>
      <c r="B13" s="62">
        <v>1996.0</v>
      </c>
      <c r="C13" s="67">
        <f t="shared" si="1"/>
        <v>16753109.75</v>
      </c>
      <c r="D13" s="68">
        <v>1.5527440753155002E7</v>
      </c>
      <c r="E13" s="69">
        <v>1225669.0</v>
      </c>
      <c r="F13" s="70"/>
    </row>
    <row r="14">
      <c r="A14" s="2"/>
      <c r="B14" s="62">
        <v>1997.0</v>
      </c>
      <c r="C14" s="67">
        <f t="shared" si="1"/>
        <v>29389071.35</v>
      </c>
      <c r="D14" s="68">
        <v>2.778627034778117E7</v>
      </c>
      <c r="E14" s="69">
        <v>1602801.0</v>
      </c>
      <c r="F14" s="70"/>
    </row>
    <row r="15">
      <c r="A15" s="2"/>
      <c r="B15" s="62">
        <v>1998.0</v>
      </c>
      <c r="C15" s="67">
        <f t="shared" si="1"/>
        <v>17193474.59</v>
      </c>
      <c r="D15" s="68">
        <v>1.636973258749032E7</v>
      </c>
      <c r="E15" s="69">
        <v>823742.0</v>
      </c>
      <c r="F15" s="70"/>
    </row>
    <row r="16">
      <c r="A16" s="76">
        <f t="shared" ref="A16:A25" si="2">_xlfn.RANK.AVG(C16,$C$16:$C$25)</f>
        <v>3</v>
      </c>
      <c r="B16" s="62">
        <v>1999.0</v>
      </c>
      <c r="C16" s="67">
        <f t="shared" si="1"/>
        <v>18851473.5</v>
      </c>
      <c r="D16" s="68">
        <v>1.7804312495103795E7</v>
      </c>
      <c r="E16" s="69">
        <v>1047161.0</v>
      </c>
      <c r="F16" s="70"/>
    </row>
    <row r="17">
      <c r="A17" s="76">
        <f t="shared" si="2"/>
        <v>1</v>
      </c>
      <c r="B17" s="62">
        <v>2000.0</v>
      </c>
      <c r="C17" s="67">
        <f t="shared" si="1"/>
        <v>20604227.28</v>
      </c>
      <c r="D17" s="68">
        <v>1.961660128258497E7</v>
      </c>
      <c r="E17" s="69">
        <v>987626.0</v>
      </c>
      <c r="F17" s="70"/>
    </row>
    <row r="18">
      <c r="A18" s="76">
        <f t="shared" si="2"/>
        <v>2</v>
      </c>
      <c r="B18" s="62">
        <v>2001.0</v>
      </c>
      <c r="C18" s="67">
        <f t="shared" si="1"/>
        <v>19930500.93</v>
      </c>
      <c r="D18" s="68">
        <v>1.9165124932754897E7</v>
      </c>
      <c r="E18" s="69">
        <v>765376.0</v>
      </c>
      <c r="F18" s="70"/>
    </row>
    <row r="19">
      <c r="A19" s="76">
        <f t="shared" si="2"/>
        <v>4</v>
      </c>
      <c r="B19" s="62">
        <v>2002.0</v>
      </c>
      <c r="C19" s="67">
        <f t="shared" si="1"/>
        <v>17020761.31</v>
      </c>
      <c r="D19" s="68">
        <v>1.6312669307988541E7</v>
      </c>
      <c r="E19" s="69">
        <v>708092.0</v>
      </c>
      <c r="F19" s="70"/>
    </row>
    <row r="20">
      <c r="A20" s="76">
        <f t="shared" si="2"/>
        <v>5</v>
      </c>
      <c r="B20" s="62">
        <v>2003.0</v>
      </c>
      <c r="C20" s="67">
        <f t="shared" si="1"/>
        <v>16140668.31</v>
      </c>
      <c r="D20" s="68">
        <v>1.5417160306986958E7</v>
      </c>
      <c r="E20" s="69">
        <v>723508.0</v>
      </c>
      <c r="F20" s="70"/>
    </row>
    <row r="21" ht="15.75" customHeight="1">
      <c r="A21" s="76">
        <f t="shared" si="2"/>
        <v>9</v>
      </c>
      <c r="B21" s="62">
        <v>2004.0</v>
      </c>
      <c r="C21" s="67">
        <f t="shared" si="1"/>
        <v>11119439.58</v>
      </c>
      <c r="D21" s="68">
        <v>1.0259736576473959E7</v>
      </c>
      <c r="E21" s="69">
        <v>859703.0</v>
      </c>
      <c r="F21" s="70"/>
    </row>
    <row r="22" ht="15.75" customHeight="1">
      <c r="A22" s="76">
        <f t="shared" si="2"/>
        <v>10</v>
      </c>
      <c r="B22" s="62">
        <v>2005.0</v>
      </c>
      <c r="C22" s="67">
        <f t="shared" si="1"/>
        <v>9278026.503</v>
      </c>
      <c r="D22" s="68">
        <v>8700410.502666403</v>
      </c>
      <c r="E22" s="69">
        <v>577616.0</v>
      </c>
      <c r="F22" s="70"/>
    </row>
    <row r="23" ht="15.75" customHeight="1">
      <c r="A23" s="76">
        <f t="shared" si="2"/>
        <v>6</v>
      </c>
      <c r="B23" s="62">
        <v>2006.0</v>
      </c>
      <c r="C23" s="67">
        <f t="shared" si="1"/>
        <v>13477233.49</v>
      </c>
      <c r="D23" s="68">
        <v>1.2826924486238351E7</v>
      </c>
      <c r="E23" s="69">
        <v>650309.0</v>
      </c>
      <c r="F23" s="70"/>
    </row>
    <row r="24" ht="15.75" customHeight="1">
      <c r="A24" s="76">
        <f t="shared" si="2"/>
        <v>7</v>
      </c>
      <c r="B24" s="62">
        <v>2007.0</v>
      </c>
      <c r="C24" s="67">
        <f t="shared" si="1"/>
        <v>13137626.84</v>
      </c>
      <c r="D24" s="68">
        <v>1.21384638397009E7</v>
      </c>
      <c r="E24" s="69">
        <v>999163.0</v>
      </c>
      <c r="F24" s="70"/>
    </row>
    <row r="25" ht="15.75" customHeight="1">
      <c r="A25" s="76">
        <f t="shared" si="2"/>
        <v>8</v>
      </c>
      <c r="B25" s="62">
        <v>2008.0</v>
      </c>
      <c r="C25" s="67">
        <f t="shared" si="1"/>
        <v>12767510.08</v>
      </c>
      <c r="D25" s="68">
        <v>1.193113607558595E7</v>
      </c>
      <c r="E25" s="69">
        <v>836374.0</v>
      </c>
      <c r="F25" s="70"/>
    </row>
    <row r="26" ht="15.75" customHeight="1">
      <c r="A26" s="2"/>
      <c r="B26" s="62">
        <v>2009.0</v>
      </c>
      <c r="C26" s="67">
        <f t="shared" si="1"/>
        <v>15099916.83</v>
      </c>
      <c r="D26" s="68">
        <v>1.3803902833180109E7</v>
      </c>
      <c r="E26" s="69">
        <v>1296014.0</v>
      </c>
      <c r="F26" s="70"/>
    </row>
    <row r="27" ht="15.75" customHeight="1">
      <c r="A27" s="2"/>
      <c r="B27" s="62">
        <v>2010.0</v>
      </c>
      <c r="C27" s="67">
        <f t="shared" si="1"/>
        <v>9358579.453</v>
      </c>
      <c r="D27" s="68">
        <v>8643003.452768635</v>
      </c>
      <c r="E27" s="69">
        <v>715576.0</v>
      </c>
      <c r="F27" s="70"/>
    </row>
    <row r="28" ht="15.75" customHeight="1">
      <c r="A28" s="2"/>
      <c r="B28" s="62">
        <v>2011.0</v>
      </c>
      <c r="C28" s="67">
        <f t="shared" si="1"/>
        <v>12255063.5</v>
      </c>
      <c r="D28" s="68">
        <v>1.1459684503320659E7</v>
      </c>
      <c r="E28" s="69">
        <v>795379.0</v>
      </c>
      <c r="F28" s="70"/>
      <c r="Q28" s="2"/>
      <c r="R28" s="2"/>
      <c r="S28" s="2"/>
      <c r="T28" s="2"/>
    </row>
    <row r="29" ht="15.75" customHeight="1">
      <c r="A29" s="2"/>
      <c r="B29" s="62">
        <v>2012.0</v>
      </c>
      <c r="C29" s="67">
        <f t="shared" si="1"/>
        <v>12184462.02</v>
      </c>
      <c r="D29" s="68">
        <v>1.1322339020127978E7</v>
      </c>
      <c r="E29" s="69">
        <v>862123.0</v>
      </c>
      <c r="F29" s="72">
        <f t="shared" ref="F29:F35" si="3">VLOOKUP(3,$A$16:$C$25,3,FALSE)</f>
        <v>18851473.5</v>
      </c>
      <c r="Q29" s="2"/>
      <c r="R29" s="2"/>
      <c r="S29" s="2"/>
      <c r="T29" s="2"/>
    </row>
    <row r="30" ht="15.75" customHeight="1">
      <c r="A30" s="2"/>
      <c r="B30" s="62">
        <v>2013.0</v>
      </c>
      <c r="C30" s="67">
        <f t="shared" si="1"/>
        <v>14376165.03</v>
      </c>
      <c r="D30" s="68">
        <v>1.3618379034811655E7</v>
      </c>
      <c r="E30" s="69">
        <v>757786.0</v>
      </c>
      <c r="F30" s="72">
        <f t="shared" si="3"/>
        <v>18851473.5</v>
      </c>
      <c r="Q30" s="2"/>
      <c r="R30" s="2"/>
      <c r="S30" s="2"/>
      <c r="T30" s="2"/>
    </row>
    <row r="31" ht="15.75" customHeight="1">
      <c r="A31" s="2"/>
      <c r="B31" s="62">
        <v>2014.0</v>
      </c>
      <c r="C31" s="67">
        <f t="shared" si="1"/>
        <v>15736677.11</v>
      </c>
      <c r="D31" s="68">
        <v>1.4433282110968634E7</v>
      </c>
      <c r="E31" s="69">
        <v>1303395.0</v>
      </c>
      <c r="F31" s="72">
        <f t="shared" si="3"/>
        <v>18851473.5</v>
      </c>
      <c r="Q31" s="2"/>
      <c r="R31" s="2"/>
      <c r="S31" s="2"/>
      <c r="T31" s="2"/>
    </row>
    <row r="32" ht="15.75" customHeight="1">
      <c r="A32" s="2"/>
      <c r="B32" s="62">
        <v>2015.0</v>
      </c>
      <c r="C32" s="67">
        <f t="shared" si="1"/>
        <v>21603342.35</v>
      </c>
      <c r="D32" s="68">
        <v>2.049185935121207E7</v>
      </c>
      <c r="E32" s="69">
        <v>1111483.0</v>
      </c>
      <c r="F32" s="72">
        <f t="shared" si="3"/>
        <v>18851473.5</v>
      </c>
      <c r="Q32" s="2"/>
      <c r="R32" s="2"/>
      <c r="S32" s="2"/>
      <c r="T32" s="2"/>
    </row>
    <row r="33" ht="15.75" customHeight="1">
      <c r="A33" s="2"/>
      <c r="B33" s="62">
        <v>2016.0</v>
      </c>
      <c r="C33" s="67">
        <f t="shared" si="1"/>
        <v>13996402.05</v>
      </c>
      <c r="D33" s="68">
        <v>1.305628504954135E7</v>
      </c>
      <c r="E33" s="69">
        <v>940117.0</v>
      </c>
      <c r="F33" s="72">
        <f t="shared" si="3"/>
        <v>18851473.5</v>
      </c>
      <c r="G33" s="2"/>
      <c r="H33" s="2"/>
      <c r="I33" s="2"/>
      <c r="J33" s="2"/>
      <c r="K33" s="2"/>
      <c r="L33" s="2"/>
      <c r="M33" s="2"/>
      <c r="N33" s="2"/>
      <c r="O33" s="2"/>
      <c r="P33" s="2"/>
      <c r="Q33" s="2"/>
      <c r="R33" s="2"/>
      <c r="S33" s="2"/>
      <c r="T33" s="2"/>
      <c r="U33" s="2"/>
      <c r="V33" s="2"/>
      <c r="W33" s="2"/>
      <c r="X33" s="2"/>
      <c r="Y33" s="2"/>
      <c r="Z33" s="2"/>
    </row>
    <row r="34" ht="15.75" customHeight="1">
      <c r="A34" s="2"/>
      <c r="B34" s="62">
        <v>2017.0</v>
      </c>
      <c r="C34" s="67">
        <f t="shared" si="1"/>
        <v>11653086.78</v>
      </c>
      <c r="D34" s="68">
        <v>1.1015592777188111E7</v>
      </c>
      <c r="E34" s="69">
        <v>637494.0</v>
      </c>
      <c r="F34" s="72">
        <f t="shared" si="3"/>
        <v>18851473.5</v>
      </c>
      <c r="G34" s="2"/>
      <c r="H34" s="2"/>
      <c r="I34" s="2"/>
      <c r="J34" s="2"/>
      <c r="K34" s="2"/>
      <c r="L34" s="2"/>
      <c r="M34" s="2"/>
      <c r="N34" s="2"/>
      <c r="O34" s="2"/>
      <c r="P34" s="2"/>
      <c r="Q34" s="2"/>
      <c r="R34" s="2"/>
      <c r="S34" s="2"/>
      <c r="T34" s="2"/>
      <c r="U34" s="2"/>
      <c r="V34" s="2"/>
      <c r="W34" s="2"/>
      <c r="X34" s="2"/>
      <c r="Y34" s="2"/>
      <c r="Z34" s="2"/>
    </row>
    <row r="35" ht="15.75" customHeight="1">
      <c r="A35" s="2"/>
      <c r="B35" s="62">
        <v>2018.0</v>
      </c>
      <c r="C35" s="67">
        <f t="shared" si="1"/>
        <v>14529923.03</v>
      </c>
      <c r="D35" s="68">
        <v>1.3992188030249383E7</v>
      </c>
      <c r="E35" s="69">
        <v>537735.0</v>
      </c>
      <c r="F35" s="72">
        <f t="shared" si="3"/>
        <v>18851473.5</v>
      </c>
      <c r="Q35" s="2"/>
      <c r="R35" s="2"/>
      <c r="S35" s="2"/>
      <c r="T35" s="2"/>
    </row>
    <row r="36" ht="15.75" customHeight="1">
      <c r="A36" s="2"/>
      <c r="B36" s="76"/>
      <c r="C36" s="77"/>
      <c r="D36" s="59"/>
      <c r="E36" s="77"/>
      <c r="F36" s="2"/>
      <c r="Q36" s="2"/>
      <c r="R36" s="2"/>
      <c r="S36" s="2"/>
      <c r="T36" s="2"/>
    </row>
    <row r="37" ht="15.75" customHeight="1">
      <c r="A37" s="2"/>
      <c r="B37" s="76"/>
      <c r="C37" s="77"/>
      <c r="D37" s="2"/>
      <c r="E37" s="77"/>
      <c r="F37" s="2"/>
      <c r="Q37" s="2"/>
      <c r="R37" s="2"/>
      <c r="S37" s="2"/>
      <c r="T37" s="2"/>
    </row>
    <row r="38" ht="15.75" customHeight="1">
      <c r="A38" s="2"/>
      <c r="B38" s="2"/>
      <c r="C38" s="90"/>
      <c r="D38" s="2"/>
      <c r="E38" s="2"/>
      <c r="F38" s="2"/>
      <c r="Q38" s="2"/>
      <c r="R38" s="2"/>
      <c r="S38" s="2"/>
      <c r="T38" s="2"/>
    </row>
    <row r="39" ht="15.75" customHeight="1">
      <c r="A39" s="2"/>
      <c r="B39" s="2"/>
      <c r="C39" s="76"/>
      <c r="D39" s="76"/>
      <c r="E39" s="76"/>
      <c r="F39" s="2"/>
      <c r="Q39" s="2"/>
      <c r="R39" s="2"/>
      <c r="S39" s="2"/>
      <c r="T39" s="2"/>
    </row>
    <row r="40" ht="15.75" customHeight="1">
      <c r="A40" s="2"/>
      <c r="B40" s="2"/>
      <c r="C40" s="77"/>
      <c r="D40" s="77"/>
      <c r="E40" s="77"/>
      <c r="F40" s="2"/>
      <c r="Q40" s="2"/>
      <c r="R40" s="2"/>
      <c r="S40" s="2"/>
      <c r="T40" s="2"/>
    </row>
    <row r="41" ht="15.75" customHeight="1">
      <c r="A41" s="2"/>
      <c r="B41" s="2"/>
      <c r="C41" s="77"/>
      <c r="D41" s="77"/>
      <c r="E41" s="77"/>
      <c r="F41" s="2"/>
      <c r="Q41" s="2"/>
      <c r="R41" s="2"/>
      <c r="S41" s="2"/>
      <c r="T41" s="2"/>
    </row>
    <row r="42" ht="15.75" customHeight="1">
      <c r="A42" s="2"/>
      <c r="B42" s="2"/>
      <c r="C42" s="2"/>
      <c r="D42" s="2"/>
      <c r="E42" s="2"/>
      <c r="F42" s="2"/>
      <c r="G42" s="2"/>
      <c r="Q42" s="2"/>
      <c r="R42" s="2"/>
      <c r="S42" s="2"/>
      <c r="T42" s="2"/>
    </row>
    <row r="43" ht="15.75" customHeight="1">
      <c r="A43" s="2"/>
      <c r="B43" s="2"/>
      <c r="C43" s="2"/>
      <c r="D43" s="2"/>
      <c r="E43" s="2"/>
      <c r="F43" s="2"/>
      <c r="G43" s="2"/>
      <c r="Q43" s="2"/>
      <c r="R43" s="2"/>
      <c r="S43" s="2"/>
      <c r="T43" s="2"/>
    </row>
    <row r="44" ht="15.75" customHeight="1">
      <c r="A44" s="2"/>
      <c r="B44" s="2"/>
      <c r="C44" s="2"/>
      <c r="D44" s="2"/>
      <c r="E44" s="2"/>
      <c r="F44" s="2"/>
      <c r="G44" s="2"/>
      <c r="Q44" s="2"/>
      <c r="R44" s="2"/>
      <c r="S44" s="2"/>
      <c r="T44" s="2"/>
    </row>
    <row r="45" ht="15.75" customHeight="1">
      <c r="A45" s="2"/>
      <c r="B45" s="2"/>
      <c r="C45" s="2"/>
      <c r="D45" s="2"/>
      <c r="E45" s="2"/>
      <c r="F45" s="2"/>
      <c r="G45" s="2"/>
      <c r="Q45" s="2"/>
      <c r="R45" s="2"/>
      <c r="S45" s="2"/>
      <c r="T45" s="2"/>
    </row>
    <row r="46" ht="15.75" customHeight="1">
      <c r="A46" s="2"/>
      <c r="B46" s="2"/>
      <c r="C46" s="2"/>
      <c r="D46" s="2"/>
      <c r="E46" s="2"/>
      <c r="F46" s="2"/>
      <c r="G46" s="2"/>
      <c r="Q46" s="2"/>
      <c r="R46" s="2"/>
      <c r="S46" s="2"/>
      <c r="T46" s="2"/>
    </row>
    <row r="47" ht="15.75" customHeight="1">
      <c r="A47" s="2"/>
      <c r="B47" s="2"/>
      <c r="C47" s="2"/>
      <c r="D47" s="2"/>
      <c r="E47" s="2"/>
      <c r="F47" s="2"/>
      <c r="G47" s="2"/>
      <c r="Q47" s="2"/>
      <c r="R47" s="2"/>
      <c r="S47" s="2"/>
      <c r="T47" s="2"/>
    </row>
    <row r="48" ht="15.75" customHeight="1">
      <c r="A48" s="2"/>
      <c r="B48" s="2"/>
      <c r="C48" s="2"/>
      <c r="D48" s="2"/>
      <c r="E48" s="2"/>
      <c r="F48" s="2"/>
      <c r="G48" s="2"/>
      <c r="Q48" s="2"/>
      <c r="R48" s="2"/>
      <c r="S48" s="2"/>
      <c r="T48" s="2"/>
    </row>
    <row r="49" ht="15.75" customHeight="1">
      <c r="A49" s="2"/>
      <c r="B49" s="2"/>
      <c r="C49" s="2"/>
      <c r="D49" s="2"/>
      <c r="E49" s="2"/>
      <c r="F49" s="2"/>
      <c r="G49" s="2"/>
      <c r="Q49" s="2"/>
      <c r="R49" s="2"/>
      <c r="S49" s="2"/>
      <c r="T49" s="2"/>
    </row>
    <row r="50" ht="15.75" customHeight="1">
      <c r="A50" s="2"/>
      <c r="B50" s="2"/>
      <c r="C50" s="2"/>
      <c r="D50" s="2"/>
      <c r="E50" s="2"/>
      <c r="F50" s="2"/>
      <c r="G50" s="2"/>
      <c r="Q50" s="2"/>
      <c r="R50" s="2"/>
      <c r="S50" s="2"/>
      <c r="T50" s="2"/>
    </row>
    <row r="51" ht="15.0" customHeight="1">
      <c r="A51" s="2"/>
      <c r="B51" s="2"/>
      <c r="C51" s="2"/>
      <c r="D51" s="2"/>
      <c r="E51" s="2"/>
      <c r="F51" s="2"/>
      <c r="G51" s="2"/>
      <c r="Q51" s="2"/>
      <c r="R51" s="2"/>
      <c r="S51" s="2"/>
      <c r="T51" s="2"/>
    </row>
    <row r="52" ht="15.75" customHeight="1">
      <c r="A52" s="2"/>
      <c r="B52" s="2"/>
      <c r="C52" s="2"/>
      <c r="D52" s="2"/>
      <c r="E52" s="2"/>
      <c r="F52" s="2"/>
      <c r="G52" s="2"/>
      <c r="Q52" s="2"/>
      <c r="R52" s="2"/>
      <c r="S52" s="2"/>
      <c r="T52" s="2"/>
    </row>
    <row r="53" ht="15.75" customHeight="1">
      <c r="A53" s="2"/>
      <c r="B53" s="2"/>
      <c r="C53" s="2"/>
      <c r="D53" s="2"/>
      <c r="E53" s="2"/>
      <c r="F53" s="2"/>
      <c r="G53" s="2"/>
      <c r="Q53" s="2"/>
      <c r="R53" s="2"/>
      <c r="S53" s="2"/>
      <c r="T53" s="2"/>
    </row>
    <row r="54" ht="15.75" customHeight="1">
      <c r="A54" s="2"/>
      <c r="B54" s="2"/>
      <c r="C54" s="2"/>
      <c r="D54" s="2"/>
      <c r="E54" s="2"/>
      <c r="F54" s="2"/>
      <c r="G54" s="2"/>
      <c r="Q54" s="2"/>
      <c r="R54" s="2"/>
      <c r="S54" s="2"/>
      <c r="T54" s="2"/>
    </row>
    <row r="55" ht="15.75" customHeight="1">
      <c r="A55" s="2"/>
      <c r="B55" s="2"/>
      <c r="C55" s="2"/>
      <c r="D55" s="2"/>
      <c r="E55" s="2"/>
      <c r="F55" s="2"/>
      <c r="Q55" s="2"/>
      <c r="R55" s="2"/>
      <c r="S55" s="2"/>
      <c r="T55" s="2"/>
    </row>
    <row r="56" ht="15.75" customHeight="1">
      <c r="A56" s="2"/>
      <c r="B56" s="2"/>
      <c r="C56" s="2"/>
      <c r="D56" s="2"/>
      <c r="E56" s="2"/>
      <c r="F56" s="2"/>
      <c r="Q56" s="2"/>
      <c r="R56" s="2"/>
      <c r="S56" s="2"/>
      <c r="T56" s="2"/>
    </row>
    <row r="57" ht="15.75" customHeight="1">
      <c r="A57" s="2"/>
      <c r="B57" s="2"/>
      <c r="C57" s="2"/>
      <c r="D57" s="2"/>
      <c r="E57" s="2"/>
      <c r="F57" s="2"/>
      <c r="Q57" s="2"/>
      <c r="R57" s="2"/>
      <c r="S57" s="2"/>
      <c r="T57" s="2"/>
    </row>
    <row r="58" ht="15.75" customHeight="1">
      <c r="A58" s="2"/>
      <c r="B58" s="2"/>
      <c r="C58" s="2"/>
      <c r="D58" s="2"/>
      <c r="E58" s="2"/>
      <c r="F58" s="2"/>
      <c r="G58" s="2"/>
      <c r="S58" s="2"/>
      <c r="T58" s="2"/>
      <c r="U58" s="2"/>
      <c r="V58" s="2"/>
    </row>
    <row r="59" ht="15.75" customHeight="1">
      <c r="A59" s="2"/>
      <c r="B59" s="2"/>
      <c r="C59" s="2"/>
      <c r="D59" s="2"/>
      <c r="E59" s="2"/>
      <c r="F59" s="2"/>
      <c r="G59" s="2"/>
      <c r="S59" s="2"/>
      <c r="T59" s="2"/>
      <c r="U59" s="2"/>
      <c r="V59" s="2"/>
    </row>
    <row r="60" ht="15.75" customHeight="1">
      <c r="A60" s="2"/>
      <c r="B60" s="2"/>
      <c r="C60" s="2"/>
      <c r="D60" s="2"/>
      <c r="E60" s="2"/>
      <c r="F60" s="2"/>
      <c r="G60" s="59"/>
      <c r="S60" s="2"/>
      <c r="T60" s="2"/>
      <c r="U60" s="2"/>
      <c r="V60" s="2"/>
    </row>
    <row r="61" ht="15.75" customHeight="1">
      <c r="A61" s="2"/>
      <c r="B61" s="2"/>
      <c r="C61" s="2"/>
      <c r="D61" s="2"/>
      <c r="E61" s="2"/>
      <c r="F61" s="2"/>
      <c r="G61" s="59"/>
      <c r="S61" s="2"/>
      <c r="T61" s="2"/>
      <c r="U61" s="2"/>
      <c r="V61" s="2"/>
    </row>
    <row r="62" ht="15.75" customHeight="1">
      <c r="A62" s="2"/>
      <c r="B62" s="2"/>
      <c r="C62" s="2"/>
      <c r="D62" s="2"/>
      <c r="E62" s="2"/>
      <c r="F62" s="2"/>
      <c r="G62" s="59"/>
      <c r="S62" s="2"/>
      <c r="T62" s="2"/>
      <c r="U62" s="2"/>
      <c r="V62" s="2"/>
    </row>
    <row r="63" ht="15.75" customHeight="1">
      <c r="A63" s="2"/>
      <c r="B63" s="2"/>
      <c r="C63" s="2"/>
      <c r="D63" s="2"/>
      <c r="E63" s="2"/>
      <c r="F63" s="2"/>
      <c r="G63" s="59"/>
      <c r="S63" s="2"/>
      <c r="T63" s="2"/>
      <c r="U63" s="2"/>
      <c r="V63" s="2"/>
    </row>
    <row r="64" ht="15.75" customHeight="1">
      <c r="A64" s="2"/>
      <c r="B64" s="2"/>
      <c r="C64" s="2"/>
      <c r="D64" s="2"/>
      <c r="E64" s="2"/>
      <c r="F64" s="2"/>
      <c r="G64" s="59"/>
      <c r="H64" s="2"/>
      <c r="T64" s="2"/>
      <c r="U64" s="2"/>
      <c r="V64" s="2"/>
      <c r="W64" s="2"/>
    </row>
    <row r="65" ht="15.75" customHeight="1">
      <c r="A65" s="2"/>
      <c r="B65" s="2"/>
      <c r="C65" s="2"/>
      <c r="D65" s="2"/>
      <c r="E65" s="2"/>
      <c r="F65" s="2"/>
      <c r="G65" s="59"/>
      <c r="H65" s="2"/>
    </row>
    <row r="66" ht="15.75" customHeight="1">
      <c r="A66" s="2"/>
      <c r="B66" s="2"/>
      <c r="C66" s="2"/>
      <c r="D66" s="2"/>
      <c r="E66" s="2"/>
      <c r="F66" s="2"/>
      <c r="G66" s="59"/>
      <c r="H66" s="2"/>
    </row>
    <row r="67" ht="15.75" customHeight="1">
      <c r="A67" s="2"/>
      <c r="B67" s="2"/>
      <c r="C67" s="2"/>
      <c r="D67" s="2"/>
      <c r="E67" s="2"/>
      <c r="F67" s="2"/>
      <c r="G67" s="59"/>
      <c r="H67" s="2"/>
    </row>
    <row r="68" ht="15.75" customHeight="1">
      <c r="A68" s="2"/>
      <c r="B68" s="2"/>
      <c r="C68" s="2"/>
      <c r="D68" s="2"/>
      <c r="E68" s="2"/>
      <c r="F68" s="2"/>
      <c r="G68" s="59"/>
      <c r="H68" s="2"/>
    </row>
    <row r="69" ht="15.75" customHeight="1">
      <c r="A69" s="2"/>
      <c r="B69" s="2"/>
      <c r="C69" s="2"/>
      <c r="D69" s="2"/>
      <c r="E69" s="2"/>
      <c r="F69" s="2"/>
      <c r="G69" s="59"/>
      <c r="H69" s="2"/>
    </row>
    <row r="70" ht="15.75" customHeight="1">
      <c r="A70" s="2"/>
      <c r="B70" s="2"/>
      <c r="C70" s="2"/>
      <c r="D70" s="2"/>
      <c r="E70" s="2"/>
      <c r="F70" s="2"/>
      <c r="G70" s="59"/>
      <c r="H70" s="2"/>
    </row>
    <row r="71" ht="15.75" customHeight="1">
      <c r="A71" s="2"/>
      <c r="B71" s="2"/>
      <c r="C71" s="2"/>
      <c r="D71" s="2"/>
      <c r="E71" s="2"/>
      <c r="F71" s="2"/>
      <c r="G71" s="59"/>
      <c r="H71" s="2"/>
    </row>
    <row r="72" ht="15.75" customHeight="1">
      <c r="A72" s="2"/>
      <c r="B72" s="2"/>
      <c r="C72" s="2"/>
      <c r="D72" s="2"/>
      <c r="E72" s="2"/>
      <c r="F72" s="2"/>
      <c r="G72" s="59"/>
      <c r="H72" s="2"/>
    </row>
    <row r="73" ht="15.75" customHeight="1">
      <c r="A73" s="2"/>
      <c r="B73" s="2"/>
      <c r="C73" s="2"/>
      <c r="D73" s="2"/>
      <c r="E73" s="2"/>
      <c r="F73" s="2"/>
      <c r="G73" s="59"/>
      <c r="H73" s="2"/>
    </row>
    <row r="74" ht="15.75" customHeight="1">
      <c r="A74" s="2"/>
      <c r="B74" s="2"/>
      <c r="C74" s="2"/>
      <c r="D74" s="2"/>
      <c r="E74" s="2"/>
      <c r="F74" s="2"/>
      <c r="G74" s="59"/>
      <c r="H74" s="2"/>
    </row>
    <row r="75" ht="15.75" customHeight="1">
      <c r="A75" s="2"/>
      <c r="B75" s="2"/>
      <c r="C75" s="2"/>
      <c r="D75" s="2"/>
      <c r="E75" s="2"/>
      <c r="F75" s="2"/>
      <c r="G75" s="59"/>
      <c r="H75" s="2"/>
    </row>
    <row r="76" ht="15.75" customHeight="1">
      <c r="A76" s="2"/>
      <c r="B76" s="2"/>
      <c r="C76" s="2"/>
      <c r="D76" s="2"/>
      <c r="E76" s="2"/>
      <c r="F76" s="2"/>
      <c r="G76" s="59"/>
      <c r="H76" s="2"/>
    </row>
    <row r="77" ht="15.75" customHeight="1">
      <c r="A77" s="2"/>
      <c r="B77" s="2"/>
      <c r="C77" s="2"/>
      <c r="D77" s="2"/>
      <c r="E77" s="2"/>
      <c r="F77" s="2"/>
      <c r="G77" s="59"/>
      <c r="H77" s="2"/>
    </row>
    <row r="78" ht="15.75" customHeight="1">
      <c r="A78" s="2"/>
      <c r="B78" s="2"/>
      <c r="C78" s="2"/>
      <c r="D78" s="2"/>
      <c r="E78" s="2"/>
      <c r="F78" s="2"/>
      <c r="G78" s="59"/>
      <c r="H78" s="2"/>
    </row>
    <row r="79" ht="15.75" customHeight="1">
      <c r="A79" s="2"/>
      <c r="B79" s="2"/>
      <c r="C79" s="2"/>
      <c r="D79" s="2"/>
      <c r="E79" s="2"/>
      <c r="F79" s="2"/>
      <c r="G79" s="59"/>
      <c r="H79" s="2"/>
    </row>
    <row r="80" ht="15.75" customHeight="1">
      <c r="A80" s="2"/>
      <c r="B80" s="2"/>
      <c r="C80" s="2"/>
      <c r="D80" s="2"/>
      <c r="E80" s="2"/>
      <c r="F80" s="2"/>
      <c r="G80" s="59"/>
      <c r="H80" s="2"/>
    </row>
    <row r="81" ht="15.75" customHeight="1">
      <c r="A81" s="2"/>
      <c r="B81" s="2"/>
      <c r="C81" s="2"/>
      <c r="D81" s="2"/>
      <c r="E81" s="2"/>
      <c r="F81" s="2"/>
      <c r="G81" s="59"/>
      <c r="H81" s="2"/>
    </row>
    <row r="82" ht="15.75" customHeight="1">
      <c r="A82" s="2"/>
      <c r="B82" s="2"/>
      <c r="C82" s="2"/>
      <c r="D82" s="2"/>
      <c r="E82" s="2"/>
      <c r="F82" s="2"/>
      <c r="G82" s="59"/>
      <c r="H82" s="2"/>
    </row>
    <row r="83" ht="15.75" customHeight="1">
      <c r="A83" s="2"/>
      <c r="B83" s="2"/>
      <c r="C83" s="2"/>
      <c r="D83" s="2"/>
      <c r="E83" s="2"/>
      <c r="F83" s="2"/>
      <c r="G83" s="59"/>
      <c r="H83" s="2"/>
    </row>
    <row r="84" ht="15.75" customHeight="1">
      <c r="A84" s="2"/>
      <c r="B84" s="2"/>
      <c r="C84" s="2"/>
      <c r="D84" s="2"/>
      <c r="E84" s="2"/>
      <c r="F84" s="2"/>
      <c r="G84" s="59"/>
      <c r="H84" s="2"/>
    </row>
    <row r="85" ht="15.75" customHeight="1">
      <c r="A85" s="2"/>
      <c r="B85" s="2"/>
      <c r="C85" s="2"/>
      <c r="D85" s="2"/>
      <c r="E85" s="2"/>
      <c r="F85" s="2"/>
      <c r="G85" s="59"/>
      <c r="H85" s="2"/>
    </row>
    <row r="86" ht="15.75" customHeight="1">
      <c r="A86" s="2"/>
      <c r="B86" s="2"/>
      <c r="C86" s="2"/>
      <c r="D86" s="2"/>
      <c r="E86" s="2"/>
      <c r="F86" s="2"/>
      <c r="G86" s="59"/>
      <c r="H86" s="2"/>
    </row>
    <row r="87" ht="15.75" customHeight="1">
      <c r="A87" s="2"/>
      <c r="B87" s="2"/>
      <c r="C87" s="2"/>
      <c r="D87" s="2"/>
      <c r="E87" s="2"/>
      <c r="F87" s="2"/>
      <c r="G87" s="59"/>
      <c r="H87" s="2"/>
    </row>
    <row r="88" ht="15.75" customHeight="1">
      <c r="A88" s="2"/>
      <c r="B88" s="2"/>
      <c r="C88" s="2"/>
      <c r="D88" s="2"/>
      <c r="E88" s="2"/>
      <c r="F88" s="2"/>
      <c r="G88" s="59"/>
      <c r="H88" s="2"/>
    </row>
    <row r="89" ht="15.75" customHeight="1">
      <c r="A89" s="2"/>
      <c r="B89" s="2"/>
      <c r="C89" s="2"/>
      <c r="D89" s="2"/>
      <c r="E89" s="2"/>
      <c r="F89" s="2"/>
      <c r="G89" s="59"/>
      <c r="H89" s="2"/>
    </row>
    <row r="90" ht="15.75" customHeight="1">
      <c r="A90" s="2"/>
      <c r="B90" s="2"/>
      <c r="C90" s="2"/>
      <c r="D90" s="2"/>
      <c r="E90" s="2"/>
      <c r="F90" s="2"/>
      <c r="G90" s="59"/>
      <c r="H90" s="2"/>
    </row>
    <row r="91" ht="15.75" customHeight="1">
      <c r="A91" s="2"/>
      <c r="B91" s="2"/>
      <c r="C91" s="2"/>
      <c r="D91" s="2"/>
      <c r="E91" s="2"/>
      <c r="F91" s="2"/>
      <c r="G91" s="59"/>
      <c r="H91" s="2"/>
    </row>
    <row r="92" ht="15.75" customHeight="1">
      <c r="A92" s="2"/>
      <c r="B92" s="2"/>
      <c r="C92" s="2"/>
      <c r="D92" s="2"/>
      <c r="E92" s="2"/>
      <c r="F92" s="2"/>
    </row>
    <row r="93" ht="15.75" customHeight="1">
      <c r="A93" s="2"/>
      <c r="B93" s="2"/>
      <c r="C93" s="2"/>
      <c r="D93" s="2"/>
      <c r="E93" s="2"/>
      <c r="F93" s="2"/>
    </row>
    <row r="94" ht="15.75" customHeight="1">
      <c r="A94" s="2"/>
      <c r="B94" s="2"/>
      <c r="C94" s="2"/>
      <c r="D94" s="2"/>
      <c r="E94" s="2"/>
      <c r="F94" s="2"/>
    </row>
    <row r="95" ht="15.75" customHeight="1">
      <c r="A95" s="2"/>
      <c r="B95" s="2"/>
      <c r="C95" s="2"/>
      <c r="D95" s="2"/>
      <c r="E95" s="2"/>
      <c r="F95" s="2"/>
    </row>
    <row r="96" ht="15.75" customHeight="1">
      <c r="A96" s="2"/>
      <c r="B96" s="2"/>
      <c r="C96" s="2"/>
      <c r="D96" s="2"/>
      <c r="E96" s="2"/>
      <c r="F96" s="2"/>
    </row>
    <row r="97" ht="15.75" customHeight="1">
      <c r="A97" s="2"/>
      <c r="B97" s="2"/>
      <c r="C97" s="2"/>
      <c r="D97" s="2"/>
      <c r="E97" s="2"/>
      <c r="F97" s="2"/>
    </row>
    <row r="98" ht="15.75" customHeight="1">
      <c r="A98" s="2"/>
      <c r="B98" s="2"/>
      <c r="C98" s="2"/>
      <c r="D98" s="2"/>
      <c r="E98" s="2"/>
      <c r="F98" s="2"/>
    </row>
    <row r="99" ht="15.75" customHeight="1">
      <c r="A99" s="2"/>
      <c r="B99" s="2"/>
      <c r="C99" s="2"/>
      <c r="D99" s="2"/>
      <c r="E99" s="2"/>
      <c r="F99" s="2"/>
    </row>
    <row r="100" ht="15.75" customHeight="1">
      <c r="A100" s="2"/>
      <c r="B100" s="2"/>
      <c r="C100" s="2"/>
      <c r="D100" s="2"/>
      <c r="E100" s="2"/>
      <c r="F100" s="2"/>
    </row>
    <row r="101" ht="15.75" customHeight="1">
      <c r="A101" s="2"/>
      <c r="B101" s="2"/>
      <c r="C101" s="2"/>
      <c r="D101" s="2"/>
      <c r="E101" s="2"/>
      <c r="F101" s="2"/>
    </row>
    <row r="102" ht="15.75" customHeight="1">
      <c r="A102" s="2"/>
      <c r="B102" s="2"/>
      <c r="C102" s="2"/>
      <c r="D102" s="2"/>
      <c r="E102" s="2"/>
      <c r="F102" s="2"/>
    </row>
    <row r="103" ht="15.75" customHeight="1">
      <c r="A103" s="2"/>
      <c r="B103" s="2"/>
      <c r="C103" s="2"/>
      <c r="D103" s="2"/>
      <c r="E103" s="2"/>
      <c r="F103" s="2"/>
    </row>
    <row r="104" ht="15.75" customHeight="1">
      <c r="A104" s="2"/>
      <c r="B104" s="2"/>
      <c r="C104" s="2"/>
      <c r="D104" s="2"/>
      <c r="E104" s="2"/>
      <c r="F104" s="2"/>
    </row>
    <row r="105" ht="15.75" customHeight="1">
      <c r="A105" s="2"/>
      <c r="B105" s="2"/>
      <c r="C105" s="2"/>
      <c r="D105" s="2"/>
      <c r="E105" s="2"/>
      <c r="F105" s="2"/>
    </row>
    <row r="106" ht="15.75" customHeight="1">
      <c r="A106" s="2"/>
      <c r="B106" s="2"/>
      <c r="C106" s="2"/>
      <c r="D106" s="2"/>
      <c r="E106" s="2"/>
      <c r="F106" s="2"/>
    </row>
    <row r="107" ht="15.75" customHeight="1">
      <c r="A107" s="2"/>
      <c r="B107" s="2"/>
      <c r="C107" s="2"/>
      <c r="D107" s="2"/>
      <c r="E107" s="2"/>
      <c r="F107" s="2"/>
    </row>
    <row r="108" ht="15.75" customHeight="1">
      <c r="A108" s="2"/>
      <c r="B108" s="2"/>
      <c r="C108" s="2"/>
      <c r="D108" s="2"/>
      <c r="E108" s="2"/>
      <c r="F108" s="2"/>
    </row>
    <row r="109" ht="15.75" customHeight="1">
      <c r="A109" s="2"/>
      <c r="B109" s="2"/>
      <c r="C109" s="2"/>
      <c r="D109" s="2"/>
      <c r="E109" s="2"/>
      <c r="F109" s="2"/>
    </row>
    <row r="110" ht="15.75" customHeight="1">
      <c r="A110" s="2"/>
      <c r="B110" s="2"/>
      <c r="C110" s="2"/>
      <c r="D110" s="2"/>
      <c r="E110" s="2"/>
      <c r="F110" s="2"/>
    </row>
    <row r="111" ht="15.75" customHeight="1">
      <c r="A111" s="2"/>
      <c r="B111" s="2"/>
      <c r="C111" s="2"/>
      <c r="D111" s="2"/>
      <c r="E111" s="2"/>
      <c r="F111" s="2"/>
    </row>
    <row r="112" ht="15.75" customHeight="1">
      <c r="A112" s="2"/>
      <c r="B112" s="2"/>
      <c r="C112" s="2"/>
      <c r="D112" s="2"/>
      <c r="E112" s="2"/>
      <c r="F112" s="2"/>
    </row>
    <row r="113" ht="15.75" customHeight="1">
      <c r="A113" s="2"/>
      <c r="B113" s="2"/>
      <c r="C113" s="2"/>
      <c r="D113" s="2"/>
      <c r="E113" s="2"/>
      <c r="F113" s="2"/>
    </row>
    <row r="114" ht="15.75" customHeight="1">
      <c r="A114" s="2"/>
      <c r="B114" s="2"/>
      <c r="C114" s="2"/>
      <c r="D114" s="2"/>
      <c r="E114" s="2"/>
      <c r="F114" s="2"/>
    </row>
    <row r="115" ht="15.75" customHeight="1">
      <c r="A115" s="2"/>
      <c r="B115" s="2"/>
      <c r="C115" s="2"/>
      <c r="D115" s="2"/>
      <c r="E115" s="2"/>
      <c r="F115" s="2"/>
    </row>
    <row r="116" ht="15.75" customHeight="1">
      <c r="A116" s="2"/>
      <c r="B116" s="2"/>
      <c r="C116" s="2"/>
      <c r="D116" s="2"/>
      <c r="E116" s="2"/>
      <c r="F116" s="2"/>
    </row>
    <row r="117" ht="15.75" customHeight="1">
      <c r="A117" s="2"/>
      <c r="B117" s="2"/>
      <c r="C117" s="2"/>
      <c r="D117" s="2"/>
      <c r="E117" s="2"/>
      <c r="F117" s="2"/>
    </row>
    <row r="118" ht="15.75" customHeight="1">
      <c r="A118" s="2"/>
      <c r="B118" s="2"/>
      <c r="C118" s="2"/>
      <c r="D118" s="2"/>
      <c r="E118" s="2"/>
      <c r="F118" s="2"/>
    </row>
    <row r="119" ht="15.75" customHeight="1">
      <c r="A119" s="2"/>
      <c r="B119" s="2"/>
      <c r="C119" s="2"/>
      <c r="D119" s="2"/>
      <c r="E119" s="2"/>
      <c r="F119" s="2"/>
    </row>
    <row r="120" ht="15.75" customHeight="1">
      <c r="A120" s="2"/>
      <c r="B120" s="2"/>
      <c r="C120" s="2"/>
      <c r="D120" s="2"/>
      <c r="E120" s="2"/>
      <c r="F120" s="2"/>
    </row>
    <row r="121" ht="15.75" customHeight="1">
      <c r="A121" s="2"/>
      <c r="B121" s="2"/>
      <c r="C121" s="2"/>
      <c r="D121" s="2"/>
      <c r="E121" s="2"/>
      <c r="F121" s="2"/>
    </row>
    <row r="122" ht="15.75" customHeight="1">
      <c r="A122" s="2"/>
      <c r="B122" s="2"/>
      <c r="C122" s="2"/>
      <c r="D122" s="2"/>
      <c r="E122" s="2"/>
      <c r="F122" s="2"/>
    </row>
    <row r="123" ht="15.75" customHeight="1">
      <c r="A123" s="2"/>
      <c r="B123" s="2"/>
      <c r="C123" s="2"/>
      <c r="D123" s="2"/>
      <c r="E123" s="2"/>
      <c r="F123" s="2"/>
    </row>
    <row r="124" ht="15.75" customHeight="1">
      <c r="A124" s="2"/>
      <c r="B124" s="2"/>
      <c r="C124" s="2"/>
      <c r="D124" s="2"/>
      <c r="E124" s="2"/>
      <c r="F124" s="2"/>
    </row>
    <row r="125" ht="15.75" customHeight="1">
      <c r="A125" s="2"/>
      <c r="B125" s="2"/>
      <c r="C125" s="2"/>
      <c r="D125" s="2"/>
      <c r="E125" s="2"/>
      <c r="F125" s="2"/>
    </row>
    <row r="126" ht="15.75" customHeight="1">
      <c r="A126" s="2"/>
      <c r="B126" s="2"/>
      <c r="C126" s="2"/>
      <c r="D126" s="2"/>
      <c r="E126" s="2"/>
      <c r="F126" s="2"/>
    </row>
    <row r="127" ht="15.75" customHeight="1">
      <c r="A127" s="2"/>
      <c r="B127" s="2"/>
      <c r="C127" s="2"/>
      <c r="D127" s="2"/>
      <c r="E127" s="2"/>
      <c r="F127" s="2"/>
    </row>
    <row r="128" ht="15.75" customHeight="1">
      <c r="A128" s="2"/>
      <c r="B128" s="2"/>
      <c r="C128" s="2"/>
      <c r="D128" s="2"/>
      <c r="E128" s="2"/>
      <c r="F128" s="2"/>
    </row>
    <row r="129" ht="15.75" customHeight="1">
      <c r="A129" s="2"/>
      <c r="B129" s="2"/>
      <c r="C129" s="2"/>
      <c r="D129" s="2"/>
      <c r="E129" s="2"/>
      <c r="F129" s="2"/>
    </row>
    <row r="130" ht="15.75" customHeight="1">
      <c r="A130" s="2"/>
      <c r="B130" s="2"/>
      <c r="C130" s="2"/>
      <c r="D130" s="2"/>
      <c r="E130" s="2"/>
      <c r="F130" s="2"/>
    </row>
    <row r="131" ht="15.75" customHeight="1">
      <c r="A131" s="2"/>
      <c r="B131" s="2"/>
      <c r="C131" s="2"/>
      <c r="D131" s="2"/>
      <c r="E131" s="2"/>
      <c r="F131" s="2"/>
    </row>
    <row r="132" ht="15.75" customHeight="1">
      <c r="A132" s="2"/>
      <c r="B132" s="2"/>
      <c r="C132" s="2"/>
      <c r="D132" s="2"/>
      <c r="E132" s="2"/>
      <c r="F132" s="2"/>
    </row>
    <row r="133" ht="15.75" customHeight="1">
      <c r="A133" s="2"/>
      <c r="B133" s="2"/>
      <c r="C133" s="2"/>
      <c r="D133" s="2"/>
      <c r="E133" s="2"/>
      <c r="F133" s="2"/>
    </row>
    <row r="134" ht="15.75" customHeight="1">
      <c r="A134" s="2"/>
      <c r="B134" s="2"/>
      <c r="C134" s="2"/>
      <c r="D134" s="2"/>
      <c r="E134" s="2"/>
      <c r="F134" s="2"/>
    </row>
    <row r="135" ht="15.75" customHeight="1">
      <c r="A135" s="2"/>
      <c r="B135" s="2"/>
      <c r="C135" s="2"/>
      <c r="D135" s="2"/>
      <c r="E135" s="2"/>
      <c r="F135" s="2"/>
    </row>
    <row r="136" ht="15.75" customHeight="1">
      <c r="A136" s="2"/>
      <c r="B136" s="2"/>
      <c r="C136" s="2"/>
      <c r="D136" s="2"/>
      <c r="E136" s="2"/>
      <c r="F136" s="2"/>
    </row>
    <row r="137" ht="15.75" customHeight="1">
      <c r="A137" s="2"/>
      <c r="B137" s="2"/>
      <c r="C137" s="2"/>
      <c r="D137" s="2"/>
      <c r="E137" s="2"/>
      <c r="F137" s="2"/>
    </row>
    <row r="138" ht="15.75" customHeight="1">
      <c r="A138" s="2"/>
      <c r="B138" s="2"/>
      <c r="C138" s="2"/>
      <c r="D138" s="2"/>
      <c r="E138" s="2"/>
      <c r="F138" s="2"/>
    </row>
    <row r="139" ht="15.75" customHeight="1">
      <c r="A139" s="2"/>
      <c r="B139" s="2"/>
      <c r="C139" s="2"/>
      <c r="D139" s="2"/>
      <c r="E139" s="2"/>
      <c r="F139" s="2"/>
    </row>
    <row r="140" ht="15.75" customHeight="1">
      <c r="A140" s="2"/>
      <c r="B140" s="2"/>
      <c r="C140" s="2"/>
      <c r="D140" s="2"/>
      <c r="E140" s="2"/>
      <c r="F140" s="2"/>
    </row>
    <row r="141" ht="15.75" customHeight="1">
      <c r="A141" s="2"/>
      <c r="B141" s="2"/>
      <c r="C141" s="2"/>
      <c r="D141" s="2"/>
      <c r="E141" s="2"/>
      <c r="F141" s="2"/>
    </row>
    <row r="142" ht="15.75" customHeight="1">
      <c r="A142" s="2"/>
      <c r="B142" s="2"/>
      <c r="C142" s="2"/>
      <c r="D142" s="2"/>
      <c r="E142" s="2"/>
      <c r="F142" s="2"/>
    </row>
    <row r="143" ht="15.75" customHeight="1">
      <c r="A143" s="2"/>
      <c r="B143" s="2"/>
      <c r="C143" s="2"/>
      <c r="D143" s="2"/>
      <c r="E143" s="2"/>
      <c r="F143" s="2"/>
    </row>
    <row r="144" ht="15.75" customHeight="1">
      <c r="A144" s="2"/>
      <c r="B144" s="2"/>
      <c r="C144" s="2"/>
      <c r="D144" s="2"/>
      <c r="E144" s="2"/>
      <c r="F144" s="2"/>
    </row>
    <row r="145" ht="15.75" customHeight="1">
      <c r="A145" s="2"/>
      <c r="B145" s="2"/>
      <c r="C145" s="2"/>
      <c r="D145" s="2"/>
      <c r="E145" s="2"/>
      <c r="F145" s="2"/>
    </row>
    <row r="146" ht="15.75" customHeight="1">
      <c r="A146" s="2"/>
      <c r="B146" s="2"/>
      <c r="C146" s="2"/>
      <c r="D146" s="2"/>
      <c r="E146" s="2"/>
      <c r="F146" s="2"/>
    </row>
    <row r="147" ht="15.75" customHeight="1">
      <c r="A147" s="2"/>
      <c r="B147" s="2"/>
      <c r="C147" s="2"/>
      <c r="D147" s="2"/>
      <c r="E147" s="2"/>
      <c r="F147" s="2"/>
    </row>
    <row r="148" ht="15.75" customHeight="1">
      <c r="A148" s="2"/>
      <c r="B148" s="2"/>
      <c r="C148" s="2"/>
      <c r="D148" s="2"/>
      <c r="E148" s="2"/>
      <c r="F148" s="2"/>
    </row>
    <row r="149" ht="15.75" customHeight="1">
      <c r="A149" s="2"/>
      <c r="B149" s="2"/>
      <c r="C149" s="2"/>
      <c r="D149" s="2"/>
      <c r="E149" s="2"/>
      <c r="F149" s="2"/>
    </row>
    <row r="150" ht="15.75" customHeight="1">
      <c r="A150" s="2"/>
      <c r="B150" s="2"/>
      <c r="C150" s="2"/>
      <c r="D150" s="2"/>
      <c r="E150" s="2"/>
      <c r="F150" s="2"/>
    </row>
    <row r="151" ht="15.75" customHeight="1">
      <c r="A151" s="2"/>
      <c r="B151" s="2"/>
      <c r="C151" s="2"/>
      <c r="D151" s="2"/>
      <c r="E151" s="2"/>
      <c r="F151" s="2"/>
    </row>
    <row r="152" ht="15.75" customHeight="1">
      <c r="A152" s="2"/>
      <c r="B152" s="2"/>
      <c r="C152" s="2"/>
      <c r="D152" s="2"/>
      <c r="E152" s="2"/>
      <c r="F152" s="2"/>
    </row>
    <row r="153" ht="15.75" customHeight="1">
      <c r="A153" s="2"/>
      <c r="B153" s="2"/>
      <c r="C153" s="2"/>
      <c r="D153" s="2"/>
      <c r="E153" s="2"/>
      <c r="F153" s="2"/>
    </row>
    <row r="154" ht="15.75" customHeight="1">
      <c r="A154" s="2"/>
      <c r="B154" s="2"/>
      <c r="C154" s="2"/>
      <c r="D154" s="2"/>
      <c r="E154" s="2"/>
      <c r="F154" s="2"/>
    </row>
    <row r="155" ht="15.75" customHeight="1">
      <c r="A155" s="2"/>
      <c r="B155" s="2"/>
      <c r="C155" s="2"/>
      <c r="D155" s="2"/>
      <c r="E155" s="2"/>
      <c r="F155" s="2"/>
    </row>
    <row r="156" ht="15.75" customHeight="1">
      <c r="A156" s="2"/>
      <c r="B156" s="2"/>
      <c r="C156" s="2"/>
      <c r="D156" s="2"/>
      <c r="E156" s="2"/>
      <c r="F156" s="2"/>
    </row>
    <row r="157" ht="15.75" customHeight="1">
      <c r="A157" s="2"/>
      <c r="B157" s="2"/>
      <c r="C157" s="2"/>
      <c r="D157" s="2"/>
      <c r="E157" s="2"/>
      <c r="F157" s="2"/>
    </row>
    <row r="158" ht="15.75" customHeight="1">
      <c r="A158" s="2"/>
      <c r="B158" s="2"/>
      <c r="C158" s="2"/>
      <c r="D158" s="2"/>
      <c r="E158" s="2"/>
      <c r="F158" s="2"/>
    </row>
    <row r="159" ht="15.75" customHeight="1">
      <c r="A159" s="2"/>
      <c r="B159" s="2"/>
      <c r="C159" s="2"/>
      <c r="D159" s="2"/>
      <c r="E159" s="2"/>
      <c r="F159" s="2"/>
    </row>
    <row r="160" ht="15.75" customHeight="1">
      <c r="A160" s="2"/>
      <c r="B160" s="2"/>
      <c r="C160" s="2"/>
      <c r="D160" s="2"/>
      <c r="E160" s="2"/>
      <c r="F160" s="2"/>
    </row>
    <row r="161" ht="15.75" customHeight="1">
      <c r="A161" s="2"/>
      <c r="B161" s="2"/>
      <c r="C161" s="2"/>
      <c r="D161" s="2"/>
      <c r="E161" s="2"/>
      <c r="F161" s="2"/>
    </row>
    <row r="162" ht="15.75" customHeight="1">
      <c r="A162" s="2"/>
      <c r="B162" s="2"/>
      <c r="C162" s="2"/>
      <c r="D162" s="2"/>
      <c r="E162" s="2"/>
      <c r="F162" s="2"/>
    </row>
    <row r="163" ht="15.75" customHeight="1">
      <c r="A163" s="2"/>
      <c r="B163" s="2"/>
      <c r="C163" s="2"/>
      <c r="D163" s="2"/>
      <c r="E163" s="2"/>
      <c r="F163" s="2"/>
    </row>
    <row r="164" ht="15.75" customHeight="1">
      <c r="A164" s="2"/>
      <c r="B164" s="2"/>
      <c r="C164" s="2"/>
      <c r="D164" s="2"/>
      <c r="E164" s="2"/>
      <c r="F164" s="2"/>
    </row>
    <row r="165" ht="15.75" customHeight="1">
      <c r="A165" s="2"/>
      <c r="B165" s="2"/>
      <c r="C165" s="2"/>
      <c r="D165" s="2"/>
      <c r="E165" s="2"/>
      <c r="F165" s="2"/>
    </row>
    <row r="166" ht="15.75" customHeight="1">
      <c r="A166" s="2"/>
      <c r="B166" s="2"/>
      <c r="C166" s="2"/>
      <c r="D166" s="2"/>
      <c r="E166" s="2"/>
      <c r="F166" s="2"/>
    </row>
    <row r="167" ht="15.75" customHeight="1">
      <c r="A167" s="2"/>
      <c r="B167" s="2"/>
      <c r="C167" s="2"/>
      <c r="D167" s="2"/>
      <c r="E167" s="2"/>
      <c r="F167" s="2"/>
    </row>
    <row r="168" ht="15.75" customHeight="1">
      <c r="A168" s="2"/>
      <c r="B168" s="2"/>
      <c r="C168" s="2"/>
      <c r="D168" s="2"/>
      <c r="E168" s="2"/>
      <c r="F168" s="2"/>
    </row>
    <row r="169" ht="15.75" customHeight="1">
      <c r="A169" s="2"/>
      <c r="B169" s="2"/>
      <c r="C169" s="2"/>
      <c r="D169" s="2"/>
      <c r="E169" s="2"/>
      <c r="F169" s="2"/>
    </row>
    <row r="170" ht="15.75" customHeight="1">
      <c r="A170" s="2"/>
      <c r="B170" s="2"/>
      <c r="C170" s="2"/>
      <c r="D170" s="2"/>
      <c r="E170" s="2"/>
      <c r="F170" s="2"/>
    </row>
    <row r="171" ht="15.75" customHeight="1">
      <c r="A171" s="2"/>
      <c r="B171" s="2"/>
      <c r="C171" s="2"/>
      <c r="D171" s="2"/>
      <c r="E171" s="2"/>
      <c r="F171" s="2"/>
    </row>
    <row r="172" ht="15.75" customHeight="1">
      <c r="A172" s="2"/>
      <c r="B172" s="2"/>
      <c r="C172" s="2"/>
      <c r="D172" s="2"/>
      <c r="E172" s="2"/>
      <c r="F172" s="2"/>
    </row>
    <row r="173" ht="15.75" customHeight="1">
      <c r="A173" s="2"/>
      <c r="B173" s="2"/>
      <c r="C173" s="2"/>
      <c r="D173" s="2"/>
      <c r="E173" s="2"/>
      <c r="F173" s="2"/>
    </row>
    <row r="174" ht="15.75" customHeight="1">
      <c r="A174" s="2"/>
      <c r="B174" s="2"/>
      <c r="C174" s="2"/>
      <c r="D174" s="2"/>
      <c r="E174" s="2"/>
      <c r="F174" s="2"/>
    </row>
    <row r="175" ht="15.75" customHeight="1">
      <c r="A175" s="2"/>
      <c r="B175" s="2"/>
      <c r="C175" s="2"/>
      <c r="D175" s="2"/>
      <c r="E175" s="2"/>
      <c r="F175" s="2"/>
    </row>
    <row r="176" ht="15.75" customHeight="1">
      <c r="A176" s="2"/>
      <c r="B176" s="2"/>
      <c r="C176" s="2"/>
      <c r="D176" s="2"/>
      <c r="E176" s="2"/>
      <c r="F176" s="2"/>
    </row>
    <row r="177" ht="15.75" customHeight="1">
      <c r="A177" s="2"/>
      <c r="B177" s="2"/>
      <c r="C177" s="2"/>
      <c r="D177" s="2"/>
      <c r="E177" s="2"/>
      <c r="F177" s="2"/>
    </row>
    <row r="178" ht="15.75" customHeight="1">
      <c r="A178" s="2"/>
      <c r="B178" s="2"/>
      <c r="C178" s="2"/>
      <c r="D178" s="2"/>
      <c r="E178" s="2"/>
      <c r="F178" s="2"/>
    </row>
    <row r="179" ht="15.75" customHeight="1">
      <c r="A179" s="2"/>
      <c r="B179" s="2"/>
      <c r="C179" s="2"/>
      <c r="D179" s="2"/>
      <c r="E179" s="2"/>
      <c r="F179" s="2"/>
    </row>
    <row r="180" ht="15.75" customHeight="1">
      <c r="A180" s="2"/>
      <c r="B180" s="2"/>
      <c r="C180" s="2"/>
      <c r="D180" s="2"/>
      <c r="E180" s="2"/>
      <c r="F180" s="2"/>
    </row>
    <row r="181" ht="15.75" customHeight="1">
      <c r="A181" s="2"/>
      <c r="B181" s="2"/>
      <c r="C181" s="2"/>
      <c r="D181" s="2"/>
      <c r="E181" s="2"/>
      <c r="F181" s="2"/>
    </row>
    <row r="182" ht="15.75" customHeight="1">
      <c r="A182" s="2"/>
      <c r="B182" s="2"/>
      <c r="C182" s="2"/>
      <c r="D182" s="2"/>
      <c r="E182" s="2"/>
      <c r="F182" s="2"/>
    </row>
    <row r="183" ht="15.75" customHeight="1">
      <c r="A183" s="2"/>
      <c r="B183" s="2"/>
      <c r="C183" s="2"/>
      <c r="D183" s="2"/>
      <c r="E183" s="2"/>
      <c r="F183" s="2"/>
    </row>
    <row r="184" ht="15.75" customHeight="1">
      <c r="A184" s="2"/>
      <c r="B184" s="2"/>
      <c r="C184" s="2"/>
      <c r="D184" s="2"/>
      <c r="E184" s="2"/>
      <c r="F184" s="2"/>
    </row>
    <row r="185" ht="15.75" customHeight="1">
      <c r="A185" s="2"/>
      <c r="B185" s="2"/>
      <c r="C185" s="2"/>
      <c r="D185" s="2"/>
      <c r="E185" s="2"/>
      <c r="F185" s="2"/>
    </row>
    <row r="186" ht="15.75" customHeight="1">
      <c r="A186" s="2"/>
      <c r="B186" s="2"/>
      <c r="C186" s="2"/>
      <c r="D186" s="2"/>
      <c r="E186" s="2"/>
      <c r="F186" s="2"/>
    </row>
    <row r="187" ht="15.75" customHeight="1">
      <c r="A187" s="2"/>
      <c r="B187" s="2"/>
      <c r="C187" s="2"/>
      <c r="D187" s="2"/>
      <c r="E187" s="2"/>
      <c r="F187" s="2"/>
    </row>
    <row r="188" ht="15.75" customHeight="1">
      <c r="A188" s="2"/>
      <c r="B188" s="2"/>
      <c r="C188" s="2"/>
      <c r="D188" s="2"/>
      <c r="E188" s="2"/>
      <c r="F188" s="2"/>
    </row>
    <row r="189" ht="15.75" customHeight="1">
      <c r="A189" s="2"/>
      <c r="B189" s="2"/>
      <c r="C189" s="2"/>
      <c r="D189" s="2"/>
      <c r="E189" s="2"/>
      <c r="F189" s="2"/>
    </row>
    <row r="190" ht="15.75" customHeight="1">
      <c r="A190" s="2"/>
      <c r="B190" s="2"/>
      <c r="C190" s="2"/>
      <c r="D190" s="2"/>
      <c r="E190" s="2"/>
      <c r="F190" s="2"/>
    </row>
    <row r="191" ht="15.75" customHeight="1">
      <c r="A191" s="2"/>
      <c r="B191" s="2"/>
      <c r="C191" s="2"/>
      <c r="D191" s="2"/>
      <c r="E191" s="2"/>
      <c r="F191" s="2"/>
    </row>
    <row r="192" ht="15.75" customHeight="1">
      <c r="A192" s="2"/>
      <c r="B192" s="2"/>
      <c r="C192" s="2"/>
      <c r="D192" s="2"/>
      <c r="E192" s="2"/>
      <c r="F192" s="2"/>
    </row>
    <row r="193" ht="15.75" customHeight="1">
      <c r="A193" s="2"/>
      <c r="B193" s="2"/>
      <c r="C193" s="2"/>
      <c r="D193" s="2"/>
      <c r="E193" s="2"/>
      <c r="F193" s="2"/>
    </row>
    <row r="194" ht="15.75" customHeight="1">
      <c r="A194" s="2"/>
      <c r="B194" s="2"/>
      <c r="C194" s="2"/>
      <c r="D194" s="2"/>
      <c r="E194" s="2"/>
      <c r="F194" s="2"/>
    </row>
    <row r="195" ht="15.75" customHeight="1">
      <c r="A195" s="2"/>
      <c r="B195" s="2"/>
      <c r="C195" s="2"/>
      <c r="D195" s="2"/>
      <c r="E195" s="2"/>
      <c r="F195" s="2"/>
    </row>
    <row r="196" ht="15.75" customHeight="1">
      <c r="A196" s="2"/>
      <c r="B196" s="2"/>
      <c r="C196" s="2"/>
      <c r="D196" s="2"/>
      <c r="E196" s="2"/>
      <c r="F196" s="2"/>
    </row>
    <row r="197" ht="15.75" customHeight="1">
      <c r="A197" s="2"/>
      <c r="B197" s="2"/>
      <c r="C197" s="2"/>
      <c r="D197" s="2"/>
      <c r="E197" s="2"/>
      <c r="F197" s="2"/>
    </row>
    <row r="198" ht="15.75" customHeight="1">
      <c r="A198" s="2"/>
      <c r="B198" s="2"/>
      <c r="C198" s="2"/>
      <c r="D198" s="2"/>
      <c r="E198" s="2"/>
      <c r="F198" s="2"/>
    </row>
    <row r="199" ht="15.75" customHeight="1">
      <c r="A199" s="2"/>
      <c r="B199" s="2"/>
      <c r="C199" s="2"/>
      <c r="D199" s="2"/>
      <c r="E199" s="2"/>
      <c r="F199" s="2"/>
    </row>
    <row r="200" ht="15.75" customHeight="1">
      <c r="A200" s="2"/>
      <c r="B200" s="2"/>
      <c r="C200" s="2"/>
      <c r="D200" s="2"/>
      <c r="E200" s="2"/>
      <c r="F200" s="2"/>
    </row>
    <row r="201" ht="15.75" customHeight="1">
      <c r="A201" s="2"/>
      <c r="B201" s="2"/>
      <c r="C201" s="2"/>
      <c r="D201" s="2"/>
      <c r="E201" s="2"/>
      <c r="F201" s="2"/>
    </row>
    <row r="202" ht="15.75" customHeight="1">
      <c r="A202" s="2"/>
      <c r="B202" s="2"/>
      <c r="C202" s="2"/>
      <c r="D202" s="2"/>
      <c r="E202" s="2"/>
      <c r="F202" s="2"/>
    </row>
    <row r="203" ht="15.75" customHeight="1">
      <c r="A203" s="2"/>
      <c r="B203" s="2"/>
      <c r="C203" s="2"/>
      <c r="D203" s="2"/>
      <c r="E203" s="2"/>
      <c r="F203" s="2"/>
    </row>
    <row r="204" ht="15.75" customHeight="1">
      <c r="A204" s="2"/>
      <c r="B204" s="2"/>
      <c r="C204" s="2"/>
      <c r="D204" s="2"/>
      <c r="E204" s="2"/>
      <c r="F204" s="2"/>
    </row>
    <row r="205" ht="15.75" customHeight="1">
      <c r="A205" s="2"/>
      <c r="B205" s="2"/>
      <c r="C205" s="2"/>
      <c r="D205" s="2"/>
      <c r="E205" s="2"/>
      <c r="F205" s="2"/>
    </row>
    <row r="206" ht="15.75" customHeight="1">
      <c r="A206" s="2"/>
      <c r="B206" s="2"/>
      <c r="C206" s="2"/>
      <c r="D206" s="2"/>
      <c r="E206" s="2"/>
      <c r="F206" s="2"/>
    </row>
    <row r="207" ht="15.75" customHeight="1">
      <c r="A207" s="2"/>
      <c r="B207" s="2"/>
      <c r="C207" s="2"/>
      <c r="D207" s="2"/>
      <c r="E207" s="2"/>
      <c r="F207" s="2"/>
    </row>
    <row r="208" ht="15.75" customHeight="1">
      <c r="A208" s="2"/>
      <c r="B208" s="2"/>
      <c r="C208" s="2"/>
      <c r="D208" s="2"/>
      <c r="E208" s="2"/>
      <c r="F208" s="2"/>
    </row>
    <row r="209" ht="15.75" customHeight="1">
      <c r="A209" s="2"/>
      <c r="B209" s="2"/>
      <c r="C209" s="2"/>
      <c r="D209" s="2"/>
      <c r="E209" s="2"/>
      <c r="F209" s="2"/>
    </row>
    <row r="210" ht="15.75" customHeight="1">
      <c r="A210" s="2"/>
      <c r="B210" s="2"/>
      <c r="C210" s="2"/>
      <c r="D210" s="2"/>
      <c r="E210" s="2"/>
      <c r="F210" s="2"/>
    </row>
    <row r="211" ht="15.75" customHeight="1">
      <c r="A211" s="2"/>
      <c r="B211" s="2"/>
      <c r="C211" s="2"/>
      <c r="D211" s="2"/>
      <c r="E211" s="2"/>
      <c r="F211" s="2"/>
    </row>
    <row r="212" ht="15.75" customHeight="1">
      <c r="A212" s="2"/>
      <c r="B212" s="2"/>
      <c r="C212" s="2"/>
      <c r="D212" s="2"/>
      <c r="E212" s="2"/>
      <c r="F212" s="2"/>
    </row>
    <row r="213" ht="15.75" customHeight="1">
      <c r="A213" s="2"/>
      <c r="B213" s="2"/>
      <c r="C213" s="2"/>
      <c r="D213" s="2"/>
      <c r="E213" s="2"/>
      <c r="F213" s="2"/>
    </row>
    <row r="214" ht="15.75" customHeight="1">
      <c r="A214" s="2"/>
      <c r="B214" s="2"/>
      <c r="C214" s="2"/>
      <c r="D214" s="2"/>
      <c r="E214" s="2"/>
      <c r="F214" s="2"/>
    </row>
    <row r="215" ht="15.75" customHeight="1">
      <c r="A215" s="2"/>
      <c r="B215" s="2"/>
      <c r="C215" s="2"/>
      <c r="D215" s="2"/>
      <c r="E215" s="2"/>
      <c r="F215" s="2"/>
    </row>
    <row r="216" ht="15.75" customHeight="1">
      <c r="A216" s="2"/>
      <c r="B216" s="2"/>
      <c r="C216" s="2"/>
      <c r="D216" s="2"/>
      <c r="E216" s="2"/>
      <c r="F216" s="2"/>
    </row>
    <row r="217" ht="15.75" customHeight="1">
      <c r="A217" s="2"/>
      <c r="B217" s="2"/>
      <c r="C217" s="2"/>
      <c r="D217" s="2"/>
      <c r="E217" s="2"/>
      <c r="F217" s="2"/>
    </row>
    <row r="218" ht="15.75" customHeight="1">
      <c r="A218" s="2"/>
      <c r="B218" s="2"/>
      <c r="C218" s="2"/>
      <c r="D218" s="2"/>
      <c r="E218" s="2"/>
      <c r="F218" s="2"/>
    </row>
    <row r="219" ht="15.75" customHeight="1">
      <c r="A219" s="2"/>
      <c r="B219" s="2"/>
      <c r="C219" s="2"/>
      <c r="D219" s="2"/>
      <c r="E219" s="2"/>
      <c r="F219" s="2"/>
    </row>
    <row r="220" ht="15.75" customHeight="1">
      <c r="A220" s="2"/>
      <c r="B220" s="2"/>
      <c r="C220" s="2"/>
      <c r="D220" s="2"/>
      <c r="E220" s="2"/>
      <c r="F220" s="2"/>
    </row>
    <row r="221" ht="15.75" customHeight="1">
      <c r="A221" s="2"/>
      <c r="B221" s="2"/>
      <c r="C221" s="2"/>
      <c r="D221" s="2"/>
      <c r="E221" s="2"/>
      <c r="F221" s="2"/>
    </row>
    <row r="222" ht="15.75" customHeight="1">
      <c r="A222" s="2"/>
      <c r="B222" s="2"/>
      <c r="C222" s="2"/>
      <c r="D222" s="2"/>
      <c r="E222" s="2"/>
      <c r="F222" s="2"/>
    </row>
    <row r="223" ht="15.75" customHeight="1">
      <c r="A223" s="2"/>
      <c r="B223" s="2"/>
      <c r="C223" s="2"/>
      <c r="D223" s="2"/>
      <c r="E223" s="2"/>
      <c r="F223" s="2"/>
    </row>
    <row r="224" ht="15.75" customHeight="1">
      <c r="A224" s="2"/>
      <c r="B224" s="2"/>
      <c r="C224" s="2"/>
      <c r="D224" s="2"/>
      <c r="E224" s="2"/>
      <c r="F224" s="2"/>
    </row>
    <row r="225" ht="15.75" customHeight="1">
      <c r="A225" s="2"/>
      <c r="B225" s="2"/>
      <c r="C225" s="2"/>
      <c r="D225" s="2"/>
      <c r="E225" s="2"/>
      <c r="F225" s="2"/>
    </row>
    <row r="226" ht="15.75" customHeight="1">
      <c r="A226" s="2"/>
      <c r="B226" s="2"/>
      <c r="C226" s="2"/>
      <c r="D226" s="2"/>
      <c r="E226" s="2"/>
      <c r="F226" s="2"/>
    </row>
    <row r="227" ht="15.75" customHeight="1">
      <c r="A227" s="2"/>
      <c r="B227" s="2"/>
      <c r="C227" s="2"/>
      <c r="D227" s="2"/>
      <c r="E227" s="2"/>
      <c r="F227" s="2"/>
    </row>
    <row r="228" ht="15.75" customHeight="1">
      <c r="A228" s="2"/>
      <c r="B228" s="2"/>
      <c r="C228" s="2"/>
      <c r="D228" s="2"/>
      <c r="E228" s="2"/>
      <c r="F228" s="2"/>
    </row>
    <row r="229" ht="15.75" customHeight="1">
      <c r="A229" s="2"/>
      <c r="B229" s="2"/>
      <c r="C229" s="2"/>
      <c r="D229" s="2"/>
      <c r="E229" s="2"/>
      <c r="F229" s="2"/>
    </row>
    <row r="230" ht="15.75" customHeight="1">
      <c r="A230" s="2"/>
      <c r="B230" s="2"/>
      <c r="C230" s="2"/>
      <c r="D230" s="2"/>
      <c r="E230" s="2"/>
      <c r="F230" s="2"/>
    </row>
    <row r="231" ht="15.75" customHeight="1">
      <c r="A231" s="2"/>
      <c r="B231" s="2"/>
      <c r="C231" s="2"/>
      <c r="D231" s="2"/>
      <c r="E231" s="2"/>
      <c r="F231" s="2"/>
    </row>
    <row r="232" ht="15.75" customHeight="1">
      <c r="A232" s="2"/>
      <c r="B232" s="2"/>
      <c r="C232" s="2"/>
      <c r="D232" s="2"/>
      <c r="E232" s="2"/>
      <c r="F232" s="2"/>
    </row>
    <row r="233" ht="15.75" customHeight="1">
      <c r="A233" s="2"/>
      <c r="B233" s="2"/>
      <c r="C233" s="2"/>
      <c r="D233" s="2"/>
      <c r="E233" s="2"/>
      <c r="F233" s="2"/>
    </row>
    <row r="234" ht="15.75" customHeight="1">
      <c r="A234" s="2"/>
      <c r="B234" s="2"/>
      <c r="C234" s="2"/>
      <c r="D234" s="2"/>
      <c r="E234" s="2"/>
      <c r="F234" s="2"/>
    </row>
    <row r="235" ht="15.75" customHeight="1">
      <c r="A235" s="2"/>
      <c r="B235" s="2"/>
      <c r="C235" s="2"/>
      <c r="D235" s="2"/>
      <c r="E235" s="2"/>
      <c r="F235" s="2"/>
    </row>
    <row r="236" ht="15.75" customHeight="1">
      <c r="A236" s="2"/>
      <c r="B236" s="2"/>
      <c r="C236" s="2"/>
      <c r="D236" s="2"/>
      <c r="E236" s="2"/>
      <c r="F236" s="2"/>
    </row>
    <row r="237" ht="15.75" customHeight="1">
      <c r="A237" s="2"/>
      <c r="B237" s="2"/>
      <c r="C237" s="2"/>
      <c r="D237" s="2"/>
      <c r="E237" s="2"/>
      <c r="F237" s="2"/>
    </row>
    <row r="238" ht="15.75" customHeight="1">
      <c r="A238" s="2"/>
      <c r="B238" s="2"/>
      <c r="C238" s="2"/>
      <c r="D238" s="2"/>
      <c r="E238" s="2"/>
      <c r="F238" s="2"/>
    </row>
    <row r="239" ht="15.75" customHeight="1">
      <c r="A239" s="2"/>
      <c r="B239" s="2"/>
      <c r="C239" s="2"/>
      <c r="D239" s="2"/>
      <c r="E239" s="2"/>
      <c r="F239" s="2"/>
    </row>
    <row r="240" ht="15.75" customHeight="1">
      <c r="A240" s="2"/>
      <c r="B240" s="2"/>
      <c r="C240" s="2"/>
      <c r="D240" s="2"/>
      <c r="E240" s="2"/>
      <c r="F240" s="2"/>
    </row>
    <row r="241" ht="15.75" customHeight="1">
      <c r="A241" s="2"/>
      <c r="B241" s="2"/>
      <c r="C241" s="2"/>
      <c r="D241" s="2"/>
      <c r="E241" s="2"/>
      <c r="F241" s="2"/>
    </row>
    <row r="242" ht="15.75" customHeight="1">
      <c r="A242" s="2"/>
      <c r="B242" s="2"/>
      <c r="C242" s="2"/>
      <c r="D242" s="2"/>
      <c r="E242" s="2"/>
      <c r="F242" s="2"/>
    </row>
    <row r="243" ht="15.75" customHeight="1">
      <c r="A243" s="2"/>
      <c r="B243" s="2"/>
      <c r="C243" s="2"/>
      <c r="D243" s="2"/>
      <c r="E243" s="2"/>
      <c r="F243" s="2"/>
    </row>
    <row r="244" ht="15.75" customHeight="1">
      <c r="A244" s="2"/>
      <c r="B244" s="2"/>
      <c r="C244" s="2"/>
      <c r="D244" s="2"/>
      <c r="E244" s="2"/>
      <c r="F244" s="2"/>
    </row>
    <row r="245" ht="15.75" customHeight="1">
      <c r="A245" s="2"/>
      <c r="B245" s="2"/>
      <c r="C245" s="2"/>
      <c r="D245" s="2"/>
      <c r="E245" s="2"/>
      <c r="F245" s="2"/>
    </row>
    <row r="246" ht="15.75" customHeight="1">
      <c r="A246" s="2"/>
      <c r="B246" s="2"/>
      <c r="C246" s="2"/>
      <c r="D246" s="2"/>
      <c r="E246" s="2"/>
      <c r="F246" s="2"/>
    </row>
    <row r="247" ht="15.75" customHeight="1">
      <c r="A247" s="2"/>
      <c r="B247" s="2"/>
      <c r="C247" s="2"/>
      <c r="D247" s="2"/>
      <c r="E247" s="2"/>
      <c r="F247" s="2"/>
    </row>
    <row r="248" ht="15.75" customHeight="1">
      <c r="A248" s="2"/>
      <c r="B248" s="2"/>
      <c r="C248" s="2"/>
      <c r="D248" s="2"/>
      <c r="E248" s="2"/>
      <c r="F248" s="2"/>
    </row>
    <row r="249" ht="15.75" customHeight="1">
      <c r="A249" s="2"/>
      <c r="B249" s="2"/>
      <c r="C249" s="2"/>
      <c r="D249" s="2"/>
      <c r="E249" s="2"/>
      <c r="F249" s="2"/>
    </row>
    <row r="250" ht="15.75" customHeight="1">
      <c r="A250" s="2"/>
      <c r="B250" s="2"/>
      <c r="C250" s="2"/>
      <c r="D250" s="2"/>
      <c r="E250" s="2"/>
      <c r="F250" s="2"/>
    </row>
    <row r="251" ht="15.75" customHeight="1">
      <c r="A251" s="2"/>
      <c r="B251" s="2"/>
      <c r="C251" s="2"/>
      <c r="D251" s="2"/>
      <c r="E251" s="2"/>
      <c r="F251" s="2"/>
    </row>
    <row r="252" ht="15.75" customHeight="1">
      <c r="A252" s="2"/>
      <c r="B252" s="2"/>
      <c r="C252" s="2"/>
      <c r="D252" s="2"/>
      <c r="E252" s="2"/>
      <c r="F252" s="2"/>
    </row>
    <row r="253" ht="15.75" customHeight="1">
      <c r="A253" s="2"/>
      <c r="B253" s="2"/>
      <c r="C253" s="2"/>
      <c r="D253" s="2"/>
      <c r="E253" s="2"/>
      <c r="F253" s="2"/>
    </row>
    <row r="254" ht="15.75" customHeight="1">
      <c r="A254" s="2"/>
      <c r="B254" s="2"/>
      <c r="C254" s="2"/>
      <c r="D254" s="2"/>
      <c r="E254" s="2"/>
      <c r="F254" s="2"/>
    </row>
    <row r="255" ht="15.75" customHeight="1">
      <c r="A255" s="2"/>
      <c r="B255" s="2"/>
      <c r="C255" s="2"/>
      <c r="D255" s="2"/>
      <c r="E255" s="2"/>
      <c r="F255" s="2"/>
    </row>
    <row r="256" ht="15.75" customHeight="1">
      <c r="A256" s="2"/>
      <c r="B256" s="2"/>
      <c r="C256" s="2"/>
      <c r="D256" s="2"/>
      <c r="E256" s="2"/>
      <c r="F256" s="2"/>
    </row>
    <row r="257" ht="15.75" customHeight="1">
      <c r="A257" s="2"/>
      <c r="B257" s="2"/>
      <c r="C257" s="2"/>
      <c r="D257" s="2"/>
      <c r="E257" s="2"/>
      <c r="F257" s="2"/>
    </row>
    <row r="258" ht="15.75" customHeight="1">
      <c r="A258" s="2"/>
      <c r="B258" s="2"/>
      <c r="C258" s="2"/>
      <c r="D258" s="2"/>
      <c r="E258" s="2"/>
      <c r="F258" s="2"/>
    </row>
    <row r="259" ht="15.75" customHeight="1">
      <c r="A259" s="2"/>
      <c r="B259" s="2"/>
      <c r="C259" s="2"/>
      <c r="D259" s="2"/>
      <c r="E259" s="2"/>
      <c r="F259" s="2"/>
    </row>
    <row r="260" ht="15.75" customHeight="1">
      <c r="A260" s="2"/>
      <c r="B260" s="2"/>
      <c r="C260" s="2"/>
      <c r="D260" s="2"/>
      <c r="E260" s="2"/>
      <c r="F260" s="2"/>
    </row>
    <row r="261" ht="15.75" customHeight="1">
      <c r="A261" s="2"/>
      <c r="B261" s="2"/>
      <c r="C261" s="2"/>
      <c r="D261" s="2"/>
      <c r="E261" s="2"/>
      <c r="F261" s="2"/>
    </row>
    <row r="262" ht="15.75" customHeight="1">
      <c r="A262" s="2"/>
      <c r="B262" s="2"/>
      <c r="C262" s="2"/>
      <c r="D262" s="2"/>
      <c r="E262" s="2"/>
      <c r="F262" s="2"/>
    </row>
    <row r="263" ht="15.75" customHeight="1">
      <c r="A263" s="2"/>
      <c r="B263" s="2"/>
      <c r="C263" s="2"/>
      <c r="D263" s="2"/>
      <c r="E263" s="2"/>
      <c r="F263" s="2"/>
    </row>
    <row r="264" ht="15.75" customHeight="1">
      <c r="A264" s="2"/>
      <c r="B264" s="2"/>
      <c r="C264" s="2"/>
      <c r="D264" s="2"/>
      <c r="E264" s="2"/>
      <c r="F264" s="2"/>
    </row>
    <row r="265" ht="15.75" customHeight="1">
      <c r="A265" s="2"/>
      <c r="B265" s="2"/>
      <c r="C265" s="2"/>
      <c r="D265" s="2"/>
      <c r="E265" s="2"/>
      <c r="F265" s="2"/>
    </row>
    <row r="266" ht="15.75" customHeight="1">
      <c r="A266" s="2"/>
      <c r="B266" s="2"/>
      <c r="C266" s="2"/>
      <c r="D266" s="2"/>
      <c r="E266" s="2"/>
      <c r="F266" s="2"/>
    </row>
    <row r="267" ht="15.75" customHeight="1">
      <c r="A267" s="2"/>
      <c r="B267" s="2"/>
      <c r="C267" s="2"/>
      <c r="D267" s="2"/>
      <c r="E267" s="2"/>
      <c r="F267" s="2"/>
    </row>
    <row r="268" ht="15.75" customHeight="1">
      <c r="A268" s="2"/>
      <c r="B268" s="2"/>
      <c r="C268" s="2"/>
      <c r="D268" s="2"/>
      <c r="E268" s="2"/>
      <c r="F268" s="2"/>
    </row>
    <row r="269" ht="15.75" customHeight="1">
      <c r="A269" s="2"/>
      <c r="B269" s="2"/>
      <c r="C269" s="2"/>
      <c r="D269" s="2"/>
      <c r="E269" s="2"/>
      <c r="F269" s="2"/>
    </row>
    <row r="270" ht="15.75" customHeight="1">
      <c r="A270" s="2"/>
      <c r="B270" s="2"/>
      <c r="C270" s="2"/>
      <c r="D270" s="2"/>
      <c r="E270" s="2"/>
      <c r="F270" s="2"/>
    </row>
    <row r="271" ht="15.75" customHeight="1">
      <c r="A271" s="2"/>
      <c r="B271" s="2"/>
      <c r="C271" s="2"/>
      <c r="D271" s="2"/>
      <c r="E271" s="2"/>
      <c r="F271" s="2"/>
    </row>
    <row r="272" ht="15.75" customHeight="1">
      <c r="A272" s="2"/>
      <c r="B272" s="2"/>
      <c r="C272" s="2"/>
      <c r="D272" s="2"/>
      <c r="E272" s="2"/>
      <c r="F272" s="2"/>
    </row>
    <row r="273" ht="15.75" customHeight="1">
      <c r="A273" s="2"/>
      <c r="B273" s="2"/>
      <c r="C273" s="2"/>
      <c r="D273" s="2"/>
      <c r="E273" s="2"/>
      <c r="F273" s="2"/>
    </row>
    <row r="274" ht="15.75" customHeight="1">
      <c r="A274" s="2"/>
      <c r="B274" s="2"/>
      <c r="C274" s="2"/>
      <c r="D274" s="2"/>
      <c r="E274" s="2"/>
      <c r="F274" s="2"/>
    </row>
    <row r="275" ht="15.75" customHeight="1">
      <c r="A275" s="2"/>
      <c r="B275" s="2"/>
      <c r="C275" s="2"/>
      <c r="D275" s="2"/>
      <c r="E275" s="2"/>
      <c r="F275" s="2"/>
    </row>
    <row r="276" ht="15.75" customHeight="1">
      <c r="A276" s="2"/>
      <c r="B276" s="2"/>
      <c r="C276" s="2"/>
      <c r="D276" s="2"/>
      <c r="E276" s="2"/>
      <c r="F276" s="2"/>
    </row>
    <row r="277" ht="15.75" customHeight="1">
      <c r="A277" s="2"/>
      <c r="B277" s="2"/>
      <c r="C277" s="2"/>
      <c r="D277" s="2"/>
      <c r="E277" s="2"/>
      <c r="F277" s="2"/>
    </row>
    <row r="278" ht="15.75" customHeight="1">
      <c r="A278" s="2"/>
      <c r="B278" s="2"/>
      <c r="C278" s="2"/>
      <c r="D278" s="2"/>
      <c r="E278" s="2"/>
      <c r="F278" s="2"/>
    </row>
    <row r="279" ht="15.75" customHeight="1">
      <c r="A279" s="2"/>
      <c r="B279" s="2"/>
      <c r="C279" s="2"/>
      <c r="D279" s="2"/>
      <c r="E279" s="2"/>
      <c r="F279" s="2"/>
    </row>
    <row r="280" ht="15.75" customHeight="1">
      <c r="A280" s="2"/>
      <c r="B280" s="2"/>
      <c r="C280" s="2"/>
      <c r="D280" s="2"/>
      <c r="E280" s="2"/>
      <c r="F280" s="2"/>
    </row>
    <row r="281" ht="15.75" customHeight="1">
      <c r="A281" s="2"/>
      <c r="B281" s="2"/>
      <c r="C281" s="2"/>
      <c r="D281" s="2"/>
      <c r="E281" s="2"/>
      <c r="F281" s="2"/>
    </row>
    <row r="282" ht="15.75" customHeight="1">
      <c r="A282" s="2"/>
      <c r="B282" s="2"/>
      <c r="C282" s="2"/>
      <c r="D282" s="2"/>
      <c r="E282" s="2"/>
      <c r="F282" s="2"/>
    </row>
    <row r="283" ht="15.75" customHeight="1">
      <c r="A283" s="2"/>
      <c r="B283" s="2"/>
      <c r="C283" s="2"/>
      <c r="D283" s="2"/>
      <c r="E283" s="2"/>
      <c r="F283" s="2"/>
    </row>
    <row r="284" ht="15.75" customHeight="1">
      <c r="A284" s="2"/>
      <c r="B284" s="2"/>
      <c r="C284" s="2"/>
      <c r="D284" s="2"/>
      <c r="E284" s="2"/>
      <c r="F284" s="2"/>
    </row>
    <row r="285" ht="15.75" customHeight="1">
      <c r="A285" s="2"/>
      <c r="B285" s="2"/>
      <c r="C285" s="2"/>
      <c r="D285" s="2"/>
      <c r="E285" s="2"/>
      <c r="F285" s="2"/>
    </row>
    <row r="286" ht="15.75" customHeight="1">
      <c r="A286" s="2"/>
      <c r="B286" s="2"/>
      <c r="C286" s="2"/>
      <c r="D286" s="2"/>
      <c r="E286" s="2"/>
      <c r="F286" s="2"/>
    </row>
    <row r="287" ht="15.75" customHeight="1">
      <c r="A287" s="2"/>
      <c r="B287" s="2"/>
      <c r="C287" s="2"/>
      <c r="D287" s="2"/>
      <c r="E287" s="2"/>
      <c r="F287" s="2"/>
    </row>
    <row r="288" ht="15.75" customHeight="1">
      <c r="A288" s="2"/>
      <c r="B288" s="2"/>
      <c r="C288" s="2"/>
      <c r="D288" s="2"/>
      <c r="E288" s="2"/>
      <c r="F288" s="2"/>
    </row>
    <row r="289" ht="15.75" customHeight="1">
      <c r="A289" s="2"/>
      <c r="B289" s="2"/>
      <c r="C289" s="2"/>
      <c r="D289" s="2"/>
      <c r="E289" s="2"/>
      <c r="F289" s="2"/>
    </row>
    <row r="290" ht="15.75" customHeight="1">
      <c r="A290" s="2"/>
      <c r="B290" s="2"/>
      <c r="C290" s="2"/>
      <c r="D290" s="2"/>
      <c r="E290" s="2"/>
      <c r="F290" s="2"/>
    </row>
    <row r="291" ht="15.75" customHeight="1">
      <c r="A291" s="2"/>
      <c r="B291" s="2"/>
      <c r="C291" s="2"/>
      <c r="D291" s="2"/>
      <c r="E291" s="2"/>
      <c r="F291" s="2"/>
    </row>
    <row r="292" ht="15.75" customHeight="1">
      <c r="A292" s="2"/>
      <c r="B292" s="2"/>
      <c r="C292" s="2"/>
      <c r="D292" s="2"/>
      <c r="E292" s="2"/>
      <c r="F292" s="2"/>
    </row>
    <row r="293" ht="15.75" customHeight="1">
      <c r="A293" s="2"/>
      <c r="B293" s="2"/>
      <c r="C293" s="2"/>
      <c r="D293" s="2"/>
      <c r="E293" s="2"/>
      <c r="F293" s="2"/>
    </row>
    <row r="294" ht="15.75" customHeight="1">
      <c r="A294" s="2"/>
      <c r="B294" s="2"/>
      <c r="C294" s="2"/>
      <c r="D294" s="2"/>
      <c r="E294" s="2"/>
      <c r="F294" s="2"/>
    </row>
    <row r="295" ht="15.75" customHeight="1">
      <c r="A295" s="2"/>
      <c r="B295" s="2"/>
      <c r="C295" s="2"/>
      <c r="D295" s="2"/>
      <c r="E295" s="2"/>
      <c r="F295" s="2"/>
    </row>
    <row r="296" ht="15.75" customHeight="1">
      <c r="A296" s="2"/>
      <c r="B296" s="2"/>
      <c r="C296" s="2"/>
      <c r="D296" s="2"/>
      <c r="E296" s="2"/>
      <c r="F296" s="2"/>
    </row>
    <row r="297" ht="15.75" customHeight="1">
      <c r="A297" s="2"/>
      <c r="B297" s="2"/>
      <c r="C297" s="2"/>
      <c r="D297" s="2"/>
      <c r="E297" s="2"/>
      <c r="F297" s="2"/>
    </row>
    <row r="298" ht="15.75" customHeight="1">
      <c r="A298" s="2"/>
      <c r="B298" s="2"/>
      <c r="C298" s="2"/>
      <c r="D298" s="2"/>
      <c r="E298" s="2"/>
      <c r="F298" s="2"/>
    </row>
    <row r="299" ht="15.75" customHeight="1">
      <c r="A299" s="2"/>
      <c r="B299" s="2"/>
      <c r="C299" s="2"/>
      <c r="D299" s="2"/>
      <c r="E299" s="2"/>
      <c r="F299" s="2"/>
    </row>
    <row r="300" ht="15.75" customHeight="1">
      <c r="A300" s="2"/>
      <c r="B300" s="2"/>
      <c r="C300" s="2"/>
      <c r="D300" s="2"/>
      <c r="E300" s="2"/>
      <c r="F300" s="2"/>
    </row>
    <row r="301" ht="15.75" customHeight="1">
      <c r="A301" s="2"/>
      <c r="B301" s="2"/>
      <c r="C301" s="2"/>
      <c r="D301" s="2"/>
      <c r="E301" s="2"/>
      <c r="F301" s="2"/>
    </row>
    <row r="302" ht="15.75" customHeight="1">
      <c r="A302" s="2"/>
      <c r="B302" s="2"/>
      <c r="C302" s="2"/>
      <c r="D302" s="2"/>
      <c r="E302" s="2"/>
      <c r="F302" s="2"/>
    </row>
    <row r="303" ht="15.75" customHeight="1">
      <c r="A303" s="2"/>
      <c r="B303" s="2"/>
      <c r="C303" s="2"/>
      <c r="D303" s="2"/>
      <c r="E303" s="2"/>
      <c r="F303" s="2"/>
    </row>
    <row r="304" ht="15.75" customHeight="1">
      <c r="A304" s="2"/>
      <c r="B304" s="2"/>
      <c r="C304" s="2"/>
      <c r="D304" s="2"/>
      <c r="E304" s="2"/>
      <c r="F304" s="2"/>
    </row>
    <row r="305" ht="15.75" customHeight="1">
      <c r="A305" s="2"/>
      <c r="B305" s="2"/>
      <c r="C305" s="2"/>
      <c r="D305" s="2"/>
      <c r="E305" s="2"/>
      <c r="F305" s="2"/>
    </row>
    <row r="306" ht="15.75" customHeight="1">
      <c r="A306" s="2"/>
      <c r="B306" s="2"/>
      <c r="C306" s="2"/>
      <c r="D306" s="2"/>
      <c r="E306" s="2"/>
      <c r="F306" s="2"/>
    </row>
    <row r="307" ht="15.75" customHeight="1">
      <c r="A307" s="2"/>
      <c r="B307" s="2"/>
      <c r="C307" s="2"/>
      <c r="D307" s="2"/>
      <c r="E307" s="2"/>
      <c r="F307" s="2"/>
    </row>
    <row r="308" ht="15.75" customHeight="1">
      <c r="A308" s="2"/>
      <c r="B308" s="2"/>
      <c r="C308" s="2"/>
      <c r="D308" s="2"/>
      <c r="E308" s="2"/>
      <c r="F308" s="2"/>
    </row>
    <row r="309" ht="15.75" customHeight="1">
      <c r="A309" s="2"/>
      <c r="B309" s="2"/>
      <c r="C309" s="2"/>
      <c r="D309" s="2"/>
      <c r="E309" s="2"/>
      <c r="F309" s="2"/>
    </row>
    <row r="310" ht="15.75" customHeight="1">
      <c r="A310" s="2"/>
      <c r="B310" s="2"/>
      <c r="C310" s="2"/>
      <c r="D310" s="2"/>
      <c r="E310" s="2"/>
      <c r="F310" s="2"/>
    </row>
    <row r="311" ht="15.75" customHeight="1">
      <c r="A311" s="2"/>
      <c r="B311" s="2"/>
      <c r="C311" s="2"/>
      <c r="D311" s="2"/>
      <c r="E311" s="2"/>
      <c r="F311" s="2"/>
    </row>
    <row r="312" ht="15.75" customHeight="1">
      <c r="A312" s="2"/>
      <c r="B312" s="2"/>
      <c r="C312" s="2"/>
      <c r="D312" s="2"/>
      <c r="E312" s="2"/>
      <c r="F312" s="2"/>
    </row>
    <row r="313" ht="15.75" customHeight="1">
      <c r="A313" s="2"/>
      <c r="B313" s="2"/>
      <c r="C313" s="2"/>
      <c r="D313" s="2"/>
      <c r="E313" s="2"/>
      <c r="F313" s="2"/>
    </row>
    <row r="314" ht="15.75" customHeight="1">
      <c r="A314" s="2"/>
      <c r="B314" s="2"/>
      <c r="C314" s="2"/>
      <c r="D314" s="2"/>
      <c r="E314" s="2"/>
      <c r="F314" s="2"/>
    </row>
    <row r="315" ht="15.75" customHeight="1">
      <c r="A315" s="2"/>
      <c r="B315" s="2"/>
      <c r="C315" s="2"/>
      <c r="D315" s="2"/>
      <c r="E315" s="2"/>
      <c r="F315" s="2"/>
    </row>
    <row r="316" ht="15.75" customHeight="1">
      <c r="A316" s="2"/>
      <c r="B316" s="2"/>
      <c r="C316" s="2"/>
      <c r="D316" s="2"/>
      <c r="E316" s="2"/>
      <c r="F316" s="2"/>
    </row>
    <row r="317" ht="15.75" customHeight="1">
      <c r="A317" s="2"/>
      <c r="B317" s="2"/>
      <c r="C317" s="2"/>
      <c r="D317" s="2"/>
      <c r="E317" s="2"/>
      <c r="F317" s="2"/>
    </row>
    <row r="318" ht="15.75" customHeight="1">
      <c r="A318" s="2"/>
      <c r="B318" s="2"/>
      <c r="C318" s="2"/>
      <c r="D318" s="2"/>
      <c r="E318" s="2"/>
      <c r="F318" s="2"/>
    </row>
    <row r="319" ht="15.75" customHeight="1">
      <c r="A319" s="2"/>
      <c r="B319" s="2"/>
      <c r="C319" s="2"/>
      <c r="D319" s="2"/>
      <c r="E319" s="2"/>
      <c r="F319" s="2"/>
    </row>
    <row r="320" ht="15.75" customHeight="1">
      <c r="A320" s="2"/>
      <c r="B320" s="2"/>
      <c r="C320" s="2"/>
      <c r="D320" s="2"/>
      <c r="E320" s="2"/>
      <c r="F320" s="2"/>
    </row>
    <row r="321" ht="15.75" customHeight="1">
      <c r="A321" s="2"/>
      <c r="B321" s="2"/>
      <c r="C321" s="2"/>
      <c r="D321" s="2"/>
      <c r="E321" s="2"/>
      <c r="F321" s="2"/>
    </row>
    <row r="322" ht="15.75" customHeight="1">
      <c r="A322" s="2"/>
      <c r="B322" s="2"/>
      <c r="C322" s="2"/>
      <c r="D322" s="2"/>
      <c r="E322" s="2"/>
      <c r="F322" s="2"/>
    </row>
    <row r="323" ht="15.75" customHeight="1">
      <c r="A323" s="2"/>
      <c r="B323" s="2"/>
      <c r="C323" s="2"/>
      <c r="D323" s="2"/>
      <c r="E323" s="2"/>
      <c r="F323" s="2"/>
    </row>
    <row r="324" ht="15.75" customHeight="1">
      <c r="A324" s="2"/>
      <c r="B324" s="2"/>
      <c r="C324" s="2"/>
      <c r="D324" s="2"/>
      <c r="E324" s="2"/>
      <c r="F324" s="2"/>
    </row>
    <row r="325" ht="15.75" customHeight="1">
      <c r="A325" s="2"/>
      <c r="B325" s="2"/>
      <c r="C325" s="2"/>
      <c r="D325" s="2"/>
      <c r="E325" s="2"/>
      <c r="F325" s="2"/>
    </row>
    <row r="326" ht="15.75" customHeight="1">
      <c r="A326" s="2"/>
      <c r="B326" s="2"/>
      <c r="C326" s="2"/>
      <c r="D326" s="2"/>
      <c r="E326" s="2"/>
      <c r="F326" s="2"/>
    </row>
    <row r="327" ht="15.75" customHeight="1">
      <c r="A327" s="2"/>
      <c r="B327" s="2"/>
      <c r="C327" s="2"/>
      <c r="D327" s="2"/>
      <c r="E327" s="2"/>
      <c r="F327" s="2"/>
    </row>
    <row r="328" ht="15.75" customHeight="1">
      <c r="A328" s="2"/>
      <c r="B328" s="2"/>
      <c r="C328" s="2"/>
      <c r="D328" s="2"/>
      <c r="E328" s="2"/>
      <c r="F328" s="2"/>
    </row>
    <row r="329" ht="15.75" customHeight="1">
      <c r="A329" s="2"/>
      <c r="B329" s="2"/>
      <c r="C329" s="2"/>
      <c r="D329" s="2"/>
      <c r="E329" s="2"/>
      <c r="F329" s="2"/>
    </row>
    <row r="330" ht="15.75" customHeight="1">
      <c r="A330" s="2"/>
      <c r="B330" s="2"/>
      <c r="C330" s="2"/>
      <c r="D330" s="2"/>
      <c r="E330" s="2"/>
      <c r="F330" s="2"/>
    </row>
    <row r="331" ht="15.75" customHeight="1">
      <c r="A331" s="2"/>
      <c r="B331" s="2"/>
      <c r="C331" s="2"/>
      <c r="D331" s="2"/>
      <c r="E331" s="2"/>
      <c r="F331" s="2"/>
    </row>
    <row r="332" ht="15.75" customHeight="1">
      <c r="A332" s="2"/>
      <c r="B332" s="2"/>
      <c r="C332" s="2"/>
      <c r="D332" s="2"/>
      <c r="E332" s="2"/>
      <c r="F332" s="2"/>
    </row>
    <row r="333" ht="15.75" customHeight="1">
      <c r="A333" s="2"/>
      <c r="B333" s="2"/>
      <c r="C333" s="2"/>
      <c r="D333" s="2"/>
      <c r="E333" s="2"/>
      <c r="F333" s="2"/>
    </row>
    <row r="334" ht="15.75" customHeight="1">
      <c r="A334" s="2"/>
      <c r="B334" s="2"/>
      <c r="C334" s="2"/>
      <c r="D334" s="2"/>
      <c r="E334" s="2"/>
      <c r="F334" s="2"/>
    </row>
    <row r="335" ht="15.75" customHeight="1">
      <c r="A335" s="2"/>
      <c r="B335" s="2"/>
      <c r="C335" s="2"/>
      <c r="D335" s="2"/>
      <c r="E335" s="2"/>
      <c r="F335" s="2"/>
    </row>
    <row r="336" ht="15.75" customHeight="1">
      <c r="A336" s="2"/>
      <c r="B336" s="2"/>
      <c r="C336" s="2"/>
      <c r="D336" s="2"/>
      <c r="E336" s="2"/>
      <c r="F336" s="2"/>
    </row>
    <row r="337" ht="15.75" customHeight="1">
      <c r="A337" s="2"/>
      <c r="B337" s="2"/>
      <c r="C337" s="2"/>
      <c r="D337" s="2"/>
      <c r="E337" s="2"/>
      <c r="F337" s="2"/>
    </row>
    <row r="338" ht="15.75" customHeight="1">
      <c r="A338" s="2"/>
      <c r="B338" s="2"/>
      <c r="C338" s="2"/>
      <c r="D338" s="2"/>
      <c r="E338" s="2"/>
      <c r="F338" s="2"/>
    </row>
    <row r="339" ht="15.75" customHeight="1">
      <c r="A339" s="2"/>
      <c r="B339" s="2"/>
      <c r="C339" s="2"/>
      <c r="D339" s="2"/>
      <c r="E339" s="2"/>
      <c r="F339" s="2"/>
    </row>
    <row r="340" ht="15.75" customHeight="1">
      <c r="A340" s="2"/>
      <c r="B340" s="2"/>
      <c r="C340" s="2"/>
      <c r="D340" s="2"/>
      <c r="E340" s="2"/>
      <c r="F340" s="2"/>
    </row>
    <row r="341" ht="15.75" customHeight="1">
      <c r="A341" s="2"/>
      <c r="B341" s="2"/>
      <c r="C341" s="2"/>
      <c r="D341" s="2"/>
      <c r="E341" s="2"/>
      <c r="F341" s="2"/>
    </row>
    <row r="342" ht="15.75" customHeight="1">
      <c r="A342" s="2"/>
      <c r="B342" s="2"/>
      <c r="C342" s="2"/>
      <c r="D342" s="2"/>
      <c r="E342" s="2"/>
      <c r="F342" s="2"/>
    </row>
    <row r="343" ht="15.75" customHeight="1">
      <c r="A343" s="2"/>
      <c r="B343" s="2"/>
      <c r="C343" s="2"/>
      <c r="D343" s="2"/>
      <c r="E343" s="2"/>
      <c r="F343" s="2"/>
    </row>
    <row r="344" ht="15.75" customHeight="1">
      <c r="A344" s="2"/>
      <c r="B344" s="2"/>
      <c r="C344" s="2"/>
      <c r="D344" s="2"/>
      <c r="E344" s="2"/>
      <c r="F344" s="2"/>
    </row>
    <row r="345" ht="15.75" customHeight="1">
      <c r="A345" s="2"/>
      <c r="B345" s="2"/>
      <c r="C345" s="2"/>
      <c r="D345" s="2"/>
      <c r="E345" s="2"/>
      <c r="F345" s="2"/>
    </row>
    <row r="346" ht="15.75" customHeight="1">
      <c r="A346" s="2"/>
      <c r="B346" s="2"/>
      <c r="C346" s="2"/>
      <c r="D346" s="2"/>
      <c r="E346" s="2"/>
      <c r="F346" s="2"/>
    </row>
    <row r="347" ht="15.75" customHeight="1">
      <c r="A347" s="2"/>
      <c r="B347" s="2"/>
      <c r="C347" s="2"/>
      <c r="D347" s="2"/>
      <c r="E347" s="2"/>
      <c r="F347" s="2"/>
    </row>
    <row r="348" ht="15.75" customHeight="1">
      <c r="A348" s="2"/>
      <c r="B348" s="2"/>
      <c r="C348" s="2"/>
      <c r="D348" s="2"/>
      <c r="E348" s="2"/>
      <c r="F348" s="2"/>
    </row>
    <row r="349" ht="15.75" customHeight="1">
      <c r="A349" s="2"/>
      <c r="B349" s="2"/>
      <c r="C349" s="2"/>
      <c r="D349" s="2"/>
      <c r="E349" s="2"/>
      <c r="F349" s="2"/>
    </row>
    <row r="350" ht="15.75" customHeight="1">
      <c r="A350" s="2"/>
      <c r="B350" s="2"/>
      <c r="C350" s="2"/>
      <c r="D350" s="2"/>
      <c r="E350" s="2"/>
      <c r="F350" s="2"/>
    </row>
    <row r="351" ht="15.75" customHeight="1">
      <c r="A351" s="2"/>
      <c r="B351" s="2"/>
      <c r="C351" s="2"/>
      <c r="D351" s="2"/>
      <c r="E351" s="2"/>
      <c r="F351" s="2"/>
    </row>
    <row r="352" ht="15.75" customHeight="1">
      <c r="A352" s="2"/>
      <c r="B352" s="2"/>
      <c r="C352" s="2"/>
      <c r="D352" s="2"/>
      <c r="E352" s="2"/>
      <c r="F352" s="2"/>
    </row>
    <row r="353" ht="15.75" customHeight="1">
      <c r="A353" s="2"/>
      <c r="B353" s="2"/>
      <c r="C353" s="2"/>
      <c r="D353" s="2"/>
      <c r="E353" s="2"/>
      <c r="F353" s="2"/>
    </row>
    <row r="354" ht="15.75" customHeight="1">
      <c r="A354" s="2"/>
      <c r="B354" s="2"/>
      <c r="C354" s="2"/>
      <c r="D354" s="2"/>
      <c r="E354" s="2"/>
      <c r="F354" s="2"/>
    </row>
    <row r="355" ht="15.75" customHeight="1">
      <c r="A355" s="2"/>
      <c r="B355" s="2"/>
      <c r="C355" s="2"/>
      <c r="D355" s="2"/>
      <c r="E355" s="2"/>
      <c r="F355" s="2"/>
    </row>
    <row r="356" ht="15.75" customHeight="1">
      <c r="A356" s="2"/>
      <c r="B356" s="2"/>
      <c r="C356" s="2"/>
      <c r="D356" s="2"/>
      <c r="E356" s="2"/>
      <c r="F356" s="2"/>
    </row>
    <row r="357" ht="15.75" customHeight="1">
      <c r="A357" s="2"/>
      <c r="B357" s="2"/>
      <c r="C357" s="2"/>
      <c r="D357" s="2"/>
      <c r="E357" s="2"/>
      <c r="F357" s="2"/>
    </row>
    <row r="358" ht="15.75" customHeight="1">
      <c r="A358" s="2"/>
      <c r="B358" s="2"/>
      <c r="C358" s="2"/>
      <c r="D358" s="2"/>
      <c r="E358" s="2"/>
      <c r="F358" s="2"/>
    </row>
    <row r="359" ht="15.75" customHeight="1">
      <c r="A359" s="2"/>
      <c r="B359" s="2"/>
      <c r="C359" s="2"/>
      <c r="D359" s="2"/>
      <c r="E359" s="2"/>
      <c r="F359" s="2"/>
    </row>
    <row r="360" ht="15.75" customHeight="1">
      <c r="A360" s="2"/>
      <c r="B360" s="2"/>
      <c r="C360" s="2"/>
      <c r="D360" s="2"/>
      <c r="E360" s="2"/>
      <c r="F360" s="2"/>
    </row>
    <row r="361" ht="15.75" customHeight="1">
      <c r="A361" s="2"/>
      <c r="B361" s="2"/>
      <c r="C361" s="2"/>
      <c r="D361" s="2"/>
      <c r="E361" s="2"/>
      <c r="F361" s="2"/>
    </row>
    <row r="362" ht="15.75" customHeight="1">
      <c r="A362" s="2"/>
      <c r="B362" s="2"/>
      <c r="C362" s="2"/>
      <c r="D362" s="2"/>
      <c r="E362" s="2"/>
      <c r="F362" s="2"/>
    </row>
    <row r="363" ht="15.75" customHeight="1">
      <c r="A363" s="2"/>
      <c r="B363" s="2"/>
      <c r="C363" s="2"/>
      <c r="D363" s="2"/>
      <c r="E363" s="2"/>
      <c r="F363" s="2"/>
    </row>
    <row r="364" ht="15.75" customHeight="1">
      <c r="A364" s="2"/>
      <c r="B364" s="2"/>
      <c r="C364" s="2"/>
      <c r="D364" s="2"/>
      <c r="E364" s="2"/>
      <c r="F364" s="2"/>
    </row>
    <row r="365" ht="15.75" customHeight="1">
      <c r="A365" s="2"/>
      <c r="B365" s="2"/>
      <c r="C365" s="2"/>
      <c r="D365" s="2"/>
      <c r="E365" s="2"/>
      <c r="F365" s="2"/>
    </row>
    <row r="366" ht="15.75" customHeight="1">
      <c r="A366" s="2"/>
      <c r="B366" s="2"/>
      <c r="C366" s="2"/>
      <c r="D366" s="2"/>
      <c r="E366" s="2"/>
      <c r="F366" s="2"/>
    </row>
    <row r="367" ht="15.75" customHeight="1">
      <c r="A367" s="2"/>
      <c r="B367" s="2"/>
      <c r="C367" s="2"/>
      <c r="D367" s="2"/>
      <c r="E367" s="2"/>
      <c r="F367" s="2"/>
    </row>
    <row r="368" ht="15.75" customHeight="1">
      <c r="A368" s="2"/>
      <c r="B368" s="2"/>
      <c r="C368" s="2"/>
      <c r="D368" s="2"/>
      <c r="E368" s="2"/>
      <c r="F368" s="2"/>
    </row>
    <row r="369" ht="15.75" customHeight="1">
      <c r="A369" s="2"/>
      <c r="B369" s="2"/>
      <c r="C369" s="2"/>
      <c r="D369" s="2"/>
      <c r="E369" s="2"/>
      <c r="F369" s="2"/>
    </row>
    <row r="370" ht="15.75" customHeight="1">
      <c r="A370" s="2"/>
      <c r="B370" s="2"/>
      <c r="C370" s="2"/>
      <c r="D370" s="2"/>
      <c r="E370" s="2"/>
      <c r="F370" s="2"/>
    </row>
    <row r="371" ht="15.75" customHeight="1">
      <c r="A371" s="2"/>
      <c r="B371" s="2"/>
      <c r="C371" s="2"/>
      <c r="D371" s="2"/>
      <c r="E371" s="2"/>
      <c r="F371" s="2"/>
    </row>
    <row r="372" ht="15.75" customHeight="1">
      <c r="A372" s="2"/>
      <c r="B372" s="2"/>
      <c r="C372" s="2"/>
      <c r="D372" s="2"/>
      <c r="E372" s="2"/>
      <c r="F372" s="2"/>
    </row>
    <row r="373" ht="15.75" customHeight="1">
      <c r="A373" s="2"/>
      <c r="B373" s="2"/>
      <c r="C373" s="2"/>
      <c r="D373" s="2"/>
      <c r="E373" s="2"/>
      <c r="F373" s="2"/>
    </row>
    <row r="374" ht="15.75" customHeight="1">
      <c r="A374" s="2"/>
      <c r="B374" s="2"/>
      <c r="C374" s="2"/>
      <c r="D374" s="2"/>
      <c r="E374" s="2"/>
      <c r="F374" s="2"/>
    </row>
    <row r="375" ht="15.75" customHeight="1">
      <c r="A375" s="2"/>
      <c r="B375" s="2"/>
      <c r="C375" s="2"/>
      <c r="D375" s="2"/>
      <c r="E375" s="2"/>
      <c r="F375" s="2"/>
    </row>
    <row r="376" ht="15.75" customHeight="1">
      <c r="A376" s="2"/>
      <c r="B376" s="2"/>
      <c r="C376" s="2"/>
      <c r="D376" s="2"/>
      <c r="E376" s="2"/>
      <c r="F376" s="2"/>
    </row>
    <row r="377" ht="15.75" customHeight="1">
      <c r="A377" s="2"/>
      <c r="B377" s="2"/>
      <c r="C377" s="2"/>
      <c r="D377" s="2"/>
      <c r="E377" s="2"/>
      <c r="F377" s="2"/>
    </row>
    <row r="378" ht="15.75" customHeight="1">
      <c r="A378" s="2"/>
      <c r="B378" s="2"/>
      <c r="C378" s="2"/>
      <c r="D378" s="2"/>
      <c r="E378" s="2"/>
      <c r="F378" s="2"/>
    </row>
    <row r="379" ht="15.75" customHeight="1">
      <c r="A379" s="2"/>
      <c r="B379" s="2"/>
      <c r="C379" s="2"/>
      <c r="D379" s="2"/>
      <c r="E379" s="2"/>
      <c r="F379" s="2"/>
    </row>
    <row r="380" ht="15.75" customHeight="1">
      <c r="A380" s="2"/>
      <c r="B380" s="2"/>
      <c r="C380" s="2"/>
      <c r="D380" s="2"/>
      <c r="E380" s="2"/>
      <c r="F380" s="2"/>
    </row>
    <row r="381" ht="15.75" customHeight="1">
      <c r="A381" s="2"/>
      <c r="B381" s="2"/>
      <c r="C381" s="2"/>
      <c r="D381" s="2"/>
      <c r="E381" s="2"/>
      <c r="F381" s="2"/>
    </row>
    <row r="382" ht="15.75" customHeight="1">
      <c r="A382" s="2"/>
      <c r="B382" s="2"/>
      <c r="C382" s="2"/>
      <c r="D382" s="2"/>
      <c r="E382" s="2"/>
      <c r="F382" s="2"/>
    </row>
    <row r="383" ht="15.75" customHeight="1">
      <c r="A383" s="2"/>
      <c r="B383" s="2"/>
      <c r="C383" s="2"/>
      <c r="D383" s="2"/>
      <c r="E383" s="2"/>
      <c r="F383" s="2"/>
    </row>
    <row r="384" ht="15.75" customHeight="1">
      <c r="A384" s="2"/>
      <c r="B384" s="2"/>
      <c r="C384" s="2"/>
      <c r="D384" s="2"/>
      <c r="E384" s="2"/>
      <c r="F384" s="2"/>
    </row>
    <row r="385" ht="15.75" customHeight="1">
      <c r="A385" s="2"/>
      <c r="B385" s="2"/>
      <c r="C385" s="2"/>
      <c r="D385" s="2"/>
      <c r="E385" s="2"/>
      <c r="F385" s="2"/>
    </row>
    <row r="386" ht="15.75" customHeight="1">
      <c r="A386" s="2"/>
      <c r="B386" s="2"/>
      <c r="C386" s="2"/>
      <c r="D386" s="2"/>
      <c r="E386" s="2"/>
      <c r="F386" s="2"/>
    </row>
    <row r="387" ht="15.75" customHeight="1">
      <c r="A387" s="2"/>
      <c r="B387" s="2"/>
      <c r="C387" s="2"/>
      <c r="D387" s="2"/>
      <c r="E387" s="2"/>
      <c r="F387" s="2"/>
    </row>
    <row r="388" ht="15.75" customHeight="1">
      <c r="A388" s="2"/>
      <c r="B388" s="2"/>
      <c r="C388" s="2"/>
      <c r="D388" s="2"/>
      <c r="E388" s="2"/>
      <c r="F388" s="2"/>
    </row>
    <row r="389" ht="15.75" customHeight="1">
      <c r="A389" s="2"/>
      <c r="B389" s="2"/>
      <c r="C389" s="2"/>
      <c r="D389" s="2"/>
      <c r="E389" s="2"/>
      <c r="F389" s="2"/>
    </row>
    <row r="390" ht="15.75" customHeight="1">
      <c r="A390" s="2"/>
      <c r="B390" s="2"/>
      <c r="C390" s="2"/>
      <c r="D390" s="2"/>
      <c r="E390" s="2"/>
      <c r="F390" s="2"/>
    </row>
    <row r="391" ht="15.75" customHeight="1">
      <c r="A391" s="2"/>
      <c r="B391" s="2"/>
      <c r="C391" s="2"/>
      <c r="D391" s="2"/>
      <c r="E391" s="2"/>
      <c r="F391" s="2"/>
    </row>
    <row r="392" ht="15.75" customHeight="1">
      <c r="A392" s="2"/>
      <c r="B392" s="2"/>
      <c r="C392" s="2"/>
      <c r="D392" s="2"/>
      <c r="E392" s="2"/>
      <c r="F392" s="2"/>
    </row>
    <row r="393" ht="15.75" customHeight="1">
      <c r="A393" s="2"/>
      <c r="B393" s="2"/>
      <c r="C393" s="2"/>
      <c r="D393" s="2"/>
      <c r="E393" s="2"/>
      <c r="F393" s="2"/>
    </row>
    <row r="394" ht="15.75" customHeight="1">
      <c r="A394" s="2"/>
      <c r="B394" s="2"/>
      <c r="C394" s="2"/>
      <c r="D394" s="2"/>
      <c r="E394" s="2"/>
      <c r="F394" s="2"/>
    </row>
    <row r="395" ht="15.75" customHeight="1">
      <c r="A395" s="2"/>
      <c r="B395" s="2"/>
      <c r="C395" s="2"/>
      <c r="D395" s="2"/>
      <c r="E395" s="2"/>
      <c r="F395" s="2"/>
    </row>
    <row r="396" ht="15.75" customHeight="1">
      <c r="A396" s="2"/>
      <c r="B396" s="2"/>
      <c r="C396" s="2"/>
      <c r="D396" s="2"/>
      <c r="E396" s="2"/>
      <c r="F396" s="2"/>
    </row>
    <row r="397" ht="15.75" customHeight="1">
      <c r="A397" s="2"/>
      <c r="B397" s="2"/>
      <c r="C397" s="2"/>
      <c r="D397" s="2"/>
      <c r="E397" s="2"/>
      <c r="F397" s="2"/>
    </row>
    <row r="398" ht="15.75" customHeight="1">
      <c r="A398" s="2"/>
      <c r="B398" s="2"/>
      <c r="C398" s="2"/>
      <c r="D398" s="2"/>
      <c r="E398" s="2"/>
      <c r="F398" s="2"/>
    </row>
    <row r="399" ht="15.75" customHeight="1">
      <c r="A399" s="2"/>
      <c r="B399" s="2"/>
      <c r="C399" s="2"/>
      <c r="D399" s="2"/>
      <c r="E399" s="2"/>
      <c r="F399" s="2"/>
    </row>
    <row r="400" ht="15.75" customHeight="1">
      <c r="A400" s="2"/>
      <c r="B400" s="2"/>
      <c r="C400" s="2"/>
      <c r="D400" s="2"/>
      <c r="E400" s="2"/>
      <c r="F400" s="2"/>
    </row>
    <row r="401" ht="15.75" customHeight="1">
      <c r="A401" s="2"/>
      <c r="B401" s="2"/>
      <c r="C401" s="2"/>
      <c r="D401" s="2"/>
      <c r="E401" s="2"/>
      <c r="F401" s="2"/>
    </row>
    <row r="402" ht="15.75" customHeight="1">
      <c r="A402" s="2"/>
      <c r="B402" s="2"/>
      <c r="C402" s="2"/>
      <c r="D402" s="2"/>
      <c r="E402" s="2"/>
      <c r="F402" s="2"/>
    </row>
    <row r="403" ht="15.75" customHeight="1">
      <c r="A403" s="2"/>
      <c r="B403" s="2"/>
      <c r="C403" s="2"/>
      <c r="D403" s="2"/>
      <c r="E403" s="2"/>
      <c r="F403" s="2"/>
    </row>
    <row r="404" ht="15.75" customHeight="1">
      <c r="A404" s="2"/>
      <c r="B404" s="2"/>
      <c r="C404" s="2"/>
      <c r="D404" s="2"/>
      <c r="E404" s="2"/>
      <c r="F404" s="2"/>
    </row>
    <row r="405" ht="15.75" customHeight="1">
      <c r="A405" s="2"/>
      <c r="B405" s="2"/>
      <c r="C405" s="2"/>
      <c r="D405" s="2"/>
      <c r="E405" s="2"/>
      <c r="F405" s="2"/>
    </row>
    <row r="406" ht="15.75" customHeight="1">
      <c r="A406" s="2"/>
      <c r="B406" s="2"/>
      <c r="C406" s="2"/>
      <c r="D406" s="2"/>
      <c r="E406" s="2"/>
      <c r="F406" s="2"/>
    </row>
    <row r="407" ht="15.75" customHeight="1">
      <c r="A407" s="2"/>
      <c r="B407" s="2"/>
      <c r="C407" s="2"/>
      <c r="D407" s="2"/>
      <c r="E407" s="2"/>
      <c r="F407" s="2"/>
    </row>
    <row r="408" ht="15.75" customHeight="1">
      <c r="A408" s="2"/>
      <c r="B408" s="2"/>
      <c r="C408" s="2"/>
      <c r="D408" s="2"/>
      <c r="E408" s="2"/>
      <c r="F408" s="2"/>
    </row>
    <row r="409" ht="15.75" customHeight="1">
      <c r="A409" s="2"/>
      <c r="B409" s="2"/>
      <c r="C409" s="2"/>
      <c r="D409" s="2"/>
      <c r="E409" s="2"/>
      <c r="F409" s="2"/>
    </row>
    <row r="410" ht="15.75" customHeight="1">
      <c r="A410" s="2"/>
      <c r="B410" s="2"/>
      <c r="C410" s="2"/>
      <c r="D410" s="2"/>
      <c r="E410" s="2"/>
      <c r="F410" s="2"/>
    </row>
    <row r="411" ht="15.75" customHeight="1">
      <c r="A411" s="2"/>
      <c r="B411" s="2"/>
      <c r="C411" s="2"/>
      <c r="D411" s="2"/>
      <c r="E411" s="2"/>
      <c r="F411" s="2"/>
    </row>
    <row r="412" ht="15.75" customHeight="1">
      <c r="A412" s="2"/>
      <c r="B412" s="2"/>
      <c r="C412" s="2"/>
      <c r="D412" s="2"/>
      <c r="E412" s="2"/>
      <c r="F412" s="2"/>
    </row>
    <row r="413" ht="15.75" customHeight="1">
      <c r="A413" s="2"/>
      <c r="B413" s="2"/>
      <c r="C413" s="2"/>
      <c r="D413" s="2"/>
      <c r="E413" s="2"/>
      <c r="F413" s="2"/>
    </row>
    <row r="414" ht="15.75" customHeight="1">
      <c r="A414" s="2"/>
      <c r="B414" s="2"/>
      <c r="C414" s="2"/>
      <c r="D414" s="2"/>
      <c r="E414" s="2"/>
      <c r="F414" s="2"/>
    </row>
    <row r="415" ht="15.75" customHeight="1">
      <c r="A415" s="2"/>
      <c r="B415" s="2"/>
      <c r="C415" s="2"/>
      <c r="D415" s="2"/>
      <c r="E415" s="2"/>
      <c r="F415" s="2"/>
    </row>
    <row r="416" ht="15.75" customHeight="1">
      <c r="A416" s="2"/>
      <c r="B416" s="2"/>
      <c r="C416" s="2"/>
      <c r="D416" s="2"/>
      <c r="E416" s="2"/>
      <c r="F416" s="2"/>
    </row>
    <row r="417" ht="15.75" customHeight="1">
      <c r="A417" s="2"/>
      <c r="B417" s="2"/>
      <c r="C417" s="2"/>
      <c r="D417" s="2"/>
      <c r="E417" s="2"/>
      <c r="F417" s="2"/>
    </row>
    <row r="418" ht="15.75" customHeight="1">
      <c r="A418" s="2"/>
      <c r="B418" s="2"/>
      <c r="C418" s="2"/>
      <c r="D418" s="2"/>
      <c r="E418" s="2"/>
      <c r="F418" s="2"/>
    </row>
    <row r="419" ht="15.75" customHeight="1">
      <c r="A419" s="2"/>
      <c r="B419" s="2"/>
      <c r="C419" s="2"/>
      <c r="D419" s="2"/>
      <c r="E419" s="2"/>
      <c r="F419" s="2"/>
    </row>
    <row r="420" ht="15.75" customHeight="1">
      <c r="A420" s="2"/>
      <c r="B420" s="2"/>
      <c r="C420" s="2"/>
      <c r="D420" s="2"/>
      <c r="E420" s="2"/>
      <c r="F420" s="2"/>
    </row>
    <row r="421" ht="15.75" customHeight="1">
      <c r="A421" s="2"/>
      <c r="B421" s="2"/>
      <c r="C421" s="2"/>
      <c r="D421" s="2"/>
      <c r="E421" s="2"/>
      <c r="F421" s="2"/>
    </row>
    <row r="422" ht="15.75" customHeight="1">
      <c r="A422" s="2"/>
      <c r="B422" s="2"/>
      <c r="C422" s="2"/>
      <c r="D422" s="2"/>
      <c r="E422" s="2"/>
      <c r="F422" s="2"/>
    </row>
    <row r="423" ht="15.75" customHeight="1">
      <c r="A423" s="2"/>
      <c r="B423" s="2"/>
      <c r="C423" s="2"/>
      <c r="D423" s="2"/>
      <c r="E423" s="2"/>
      <c r="F423" s="2"/>
    </row>
    <row r="424" ht="15.75" customHeight="1">
      <c r="A424" s="2"/>
      <c r="B424" s="2"/>
      <c r="C424" s="2"/>
      <c r="D424" s="2"/>
      <c r="E424" s="2"/>
      <c r="F424" s="2"/>
    </row>
    <row r="425" ht="15.75" customHeight="1">
      <c r="A425" s="2"/>
      <c r="B425" s="2"/>
      <c r="C425" s="2"/>
      <c r="D425" s="2"/>
      <c r="E425" s="2"/>
      <c r="F425" s="2"/>
    </row>
    <row r="426" ht="15.75" customHeight="1">
      <c r="A426" s="2"/>
      <c r="B426" s="2"/>
      <c r="C426" s="2"/>
      <c r="D426" s="2"/>
      <c r="E426" s="2"/>
      <c r="F426" s="2"/>
    </row>
    <row r="427" ht="15.75" customHeight="1">
      <c r="A427" s="2"/>
      <c r="B427" s="2"/>
      <c r="C427" s="2"/>
      <c r="D427" s="2"/>
      <c r="E427" s="2"/>
      <c r="F427" s="2"/>
    </row>
    <row r="428" ht="15.75" customHeight="1">
      <c r="A428" s="2"/>
      <c r="B428" s="2"/>
      <c r="C428" s="2"/>
      <c r="D428" s="2"/>
      <c r="E428" s="2"/>
      <c r="F428" s="2"/>
    </row>
    <row r="429" ht="15.75" customHeight="1">
      <c r="A429" s="2"/>
      <c r="B429" s="2"/>
      <c r="C429" s="2"/>
      <c r="D429" s="2"/>
      <c r="E429" s="2"/>
      <c r="F429" s="2"/>
    </row>
    <row r="430" ht="15.75" customHeight="1">
      <c r="A430" s="2"/>
      <c r="B430" s="2"/>
      <c r="C430" s="2"/>
      <c r="D430" s="2"/>
      <c r="E430" s="2"/>
      <c r="F430" s="2"/>
    </row>
    <row r="431" ht="15.75" customHeight="1">
      <c r="A431" s="2"/>
      <c r="B431" s="2"/>
      <c r="C431" s="2"/>
      <c r="D431" s="2"/>
      <c r="E431" s="2"/>
      <c r="F431" s="2"/>
    </row>
    <row r="432" ht="15.75" customHeight="1">
      <c r="A432" s="2"/>
      <c r="B432" s="2"/>
      <c r="C432" s="2"/>
      <c r="D432" s="2"/>
      <c r="E432" s="2"/>
      <c r="F432" s="2"/>
    </row>
    <row r="433" ht="15.75" customHeight="1">
      <c r="A433" s="2"/>
      <c r="B433" s="2"/>
      <c r="C433" s="2"/>
      <c r="D433" s="2"/>
      <c r="E433" s="2"/>
      <c r="F433" s="2"/>
    </row>
    <row r="434" ht="15.75" customHeight="1">
      <c r="A434" s="2"/>
      <c r="B434" s="2"/>
      <c r="C434" s="2"/>
      <c r="D434" s="2"/>
      <c r="E434" s="2"/>
      <c r="F434" s="2"/>
    </row>
    <row r="435" ht="15.75" customHeight="1">
      <c r="A435" s="2"/>
      <c r="B435" s="2"/>
      <c r="C435" s="2"/>
      <c r="D435" s="2"/>
      <c r="E435" s="2"/>
      <c r="F435" s="2"/>
    </row>
    <row r="436" ht="15.75" customHeight="1">
      <c r="A436" s="2"/>
      <c r="B436" s="2"/>
      <c r="C436" s="2"/>
      <c r="D436" s="2"/>
      <c r="E436" s="2"/>
      <c r="F436" s="2"/>
    </row>
    <row r="437" ht="15.75" customHeight="1">
      <c r="A437" s="2"/>
      <c r="B437" s="2"/>
      <c r="C437" s="2"/>
      <c r="D437" s="2"/>
      <c r="E437" s="2"/>
      <c r="F437" s="2"/>
    </row>
    <row r="438" ht="15.75" customHeight="1">
      <c r="A438" s="2"/>
      <c r="B438" s="2"/>
      <c r="C438" s="2"/>
      <c r="D438" s="2"/>
      <c r="E438" s="2"/>
      <c r="F438" s="2"/>
    </row>
    <row r="439" ht="15.75" customHeight="1">
      <c r="A439" s="2"/>
      <c r="B439" s="2"/>
      <c r="C439" s="2"/>
      <c r="D439" s="2"/>
      <c r="E439" s="2"/>
      <c r="F439" s="2"/>
    </row>
    <row r="440" ht="15.75" customHeight="1">
      <c r="A440" s="2"/>
      <c r="B440" s="2"/>
      <c r="C440" s="2"/>
      <c r="D440" s="2"/>
      <c r="E440" s="2"/>
      <c r="F440" s="2"/>
    </row>
    <row r="441" ht="15.75" customHeight="1">
      <c r="A441" s="2"/>
      <c r="B441" s="2"/>
      <c r="C441" s="2"/>
      <c r="D441" s="2"/>
      <c r="E441" s="2"/>
      <c r="F441" s="2"/>
    </row>
    <row r="442" ht="15.75" customHeight="1">
      <c r="A442" s="2"/>
      <c r="B442" s="2"/>
      <c r="C442" s="2"/>
      <c r="D442" s="2"/>
      <c r="E442" s="2"/>
      <c r="F442" s="2"/>
    </row>
    <row r="443" ht="15.75" customHeight="1">
      <c r="A443" s="2"/>
      <c r="B443" s="2"/>
      <c r="C443" s="2"/>
      <c r="D443" s="2"/>
      <c r="E443" s="2"/>
      <c r="F443" s="2"/>
    </row>
    <row r="444" ht="15.75" customHeight="1">
      <c r="A444" s="2"/>
      <c r="B444" s="2"/>
      <c r="C444" s="2"/>
      <c r="D444" s="2"/>
      <c r="E444" s="2"/>
      <c r="F444" s="2"/>
    </row>
    <row r="445" ht="15.75" customHeight="1">
      <c r="A445" s="2"/>
      <c r="B445" s="2"/>
      <c r="C445" s="2"/>
      <c r="D445" s="2"/>
      <c r="E445" s="2"/>
      <c r="F445" s="2"/>
    </row>
    <row r="446" ht="15.75" customHeight="1">
      <c r="A446" s="2"/>
      <c r="B446" s="2"/>
      <c r="C446" s="2"/>
      <c r="D446" s="2"/>
      <c r="E446" s="2"/>
      <c r="F446" s="2"/>
    </row>
    <row r="447" ht="15.75" customHeight="1">
      <c r="A447" s="2"/>
      <c r="B447" s="2"/>
      <c r="C447" s="2"/>
      <c r="D447" s="2"/>
      <c r="E447" s="2"/>
      <c r="F447" s="2"/>
    </row>
    <row r="448" ht="15.75" customHeight="1">
      <c r="A448" s="2"/>
      <c r="B448" s="2"/>
      <c r="C448" s="2"/>
      <c r="D448" s="2"/>
      <c r="E448" s="2"/>
      <c r="F448" s="2"/>
    </row>
    <row r="449" ht="15.75" customHeight="1">
      <c r="A449" s="2"/>
      <c r="B449" s="2"/>
      <c r="C449" s="2"/>
      <c r="D449" s="2"/>
      <c r="E449" s="2"/>
      <c r="F449" s="2"/>
    </row>
    <row r="450" ht="15.75" customHeight="1">
      <c r="A450" s="2"/>
      <c r="B450" s="2"/>
      <c r="C450" s="2"/>
      <c r="D450" s="2"/>
      <c r="E450" s="2"/>
      <c r="F450" s="2"/>
    </row>
    <row r="451" ht="15.75" customHeight="1">
      <c r="A451" s="2"/>
      <c r="B451" s="2"/>
      <c r="C451" s="2"/>
      <c r="D451" s="2"/>
      <c r="E451" s="2"/>
      <c r="F451" s="2"/>
    </row>
    <row r="452" ht="15.75" customHeight="1">
      <c r="A452" s="2"/>
      <c r="B452" s="2"/>
      <c r="C452" s="2"/>
      <c r="D452" s="2"/>
      <c r="E452" s="2"/>
      <c r="F452" s="2"/>
    </row>
    <row r="453" ht="15.75" customHeight="1">
      <c r="A453" s="2"/>
      <c r="B453" s="2"/>
      <c r="C453" s="2"/>
      <c r="D453" s="2"/>
      <c r="E453" s="2"/>
      <c r="F453" s="2"/>
    </row>
    <row r="454" ht="15.75" customHeight="1">
      <c r="A454" s="2"/>
      <c r="B454" s="2"/>
      <c r="C454" s="2"/>
      <c r="D454" s="2"/>
      <c r="E454" s="2"/>
      <c r="F454" s="2"/>
    </row>
    <row r="455" ht="15.75" customHeight="1">
      <c r="A455" s="2"/>
      <c r="B455" s="2"/>
      <c r="C455" s="2"/>
      <c r="D455" s="2"/>
      <c r="E455" s="2"/>
      <c r="F455" s="2"/>
    </row>
    <row r="456" ht="15.75" customHeight="1">
      <c r="A456" s="2"/>
      <c r="B456" s="2"/>
      <c r="C456" s="2"/>
      <c r="D456" s="2"/>
      <c r="E456" s="2"/>
      <c r="F456" s="2"/>
    </row>
    <row r="457" ht="15.75" customHeight="1">
      <c r="A457" s="2"/>
      <c r="B457" s="2"/>
      <c r="C457" s="2"/>
      <c r="D457" s="2"/>
      <c r="E457" s="2"/>
      <c r="F457" s="2"/>
    </row>
    <row r="458" ht="15.75" customHeight="1">
      <c r="A458" s="2"/>
      <c r="B458" s="2"/>
      <c r="C458" s="2"/>
      <c r="D458" s="2"/>
      <c r="E458" s="2"/>
      <c r="F458" s="2"/>
    </row>
    <row r="459" ht="15.75" customHeight="1">
      <c r="A459" s="2"/>
      <c r="B459" s="2"/>
      <c r="C459" s="2"/>
      <c r="D459" s="2"/>
      <c r="E459" s="2"/>
      <c r="F459" s="2"/>
    </row>
    <row r="460" ht="15.75" customHeight="1">
      <c r="A460" s="2"/>
      <c r="B460" s="2"/>
      <c r="C460" s="2"/>
      <c r="D460" s="2"/>
      <c r="E460" s="2"/>
      <c r="F460" s="2"/>
    </row>
    <row r="461" ht="15.75" customHeight="1">
      <c r="A461" s="2"/>
      <c r="B461" s="2"/>
      <c r="C461" s="2"/>
      <c r="D461" s="2"/>
      <c r="E461" s="2"/>
      <c r="F461" s="2"/>
    </row>
    <row r="462" ht="15.75" customHeight="1">
      <c r="A462" s="2"/>
      <c r="B462" s="2"/>
      <c r="C462" s="2"/>
      <c r="D462" s="2"/>
      <c r="E462" s="2"/>
      <c r="F462" s="2"/>
    </row>
    <row r="463" ht="15.75" customHeight="1">
      <c r="A463" s="2"/>
      <c r="B463" s="2"/>
      <c r="C463" s="2"/>
      <c r="D463" s="2"/>
      <c r="E463" s="2"/>
      <c r="F463" s="2"/>
    </row>
    <row r="464" ht="15.75" customHeight="1">
      <c r="A464" s="2"/>
      <c r="B464" s="2"/>
      <c r="C464" s="2"/>
      <c r="D464" s="2"/>
      <c r="E464" s="2"/>
      <c r="F464" s="2"/>
    </row>
    <row r="465" ht="15.75" customHeight="1">
      <c r="A465" s="2"/>
      <c r="B465" s="2"/>
      <c r="C465" s="2"/>
      <c r="D465" s="2"/>
      <c r="E465" s="2"/>
      <c r="F465" s="2"/>
    </row>
    <row r="466" ht="15.75" customHeight="1">
      <c r="A466" s="2"/>
      <c r="B466" s="2"/>
      <c r="C466" s="2"/>
      <c r="D466" s="2"/>
      <c r="E466" s="2"/>
      <c r="F466" s="2"/>
    </row>
    <row r="467" ht="15.75" customHeight="1">
      <c r="A467" s="2"/>
      <c r="B467" s="2"/>
      <c r="C467" s="2"/>
      <c r="D467" s="2"/>
      <c r="E467" s="2"/>
      <c r="F467" s="2"/>
    </row>
    <row r="468" ht="15.75" customHeight="1">
      <c r="A468" s="2"/>
      <c r="B468" s="2"/>
      <c r="C468" s="2"/>
      <c r="D468" s="2"/>
      <c r="E468" s="2"/>
      <c r="F468" s="2"/>
    </row>
    <row r="469" ht="15.75" customHeight="1">
      <c r="A469" s="2"/>
      <c r="B469" s="2"/>
      <c r="C469" s="2"/>
      <c r="D469" s="2"/>
      <c r="E469" s="2"/>
      <c r="F469" s="2"/>
    </row>
    <row r="470" ht="15.75" customHeight="1">
      <c r="A470" s="2"/>
      <c r="B470" s="2"/>
      <c r="C470" s="2"/>
      <c r="D470" s="2"/>
      <c r="E470" s="2"/>
      <c r="F470" s="2"/>
    </row>
    <row r="471" ht="15.75" customHeight="1">
      <c r="A471" s="2"/>
      <c r="B471" s="2"/>
      <c r="C471" s="2"/>
      <c r="D471" s="2"/>
      <c r="E471" s="2"/>
      <c r="F471" s="2"/>
    </row>
    <row r="472" ht="15.75" customHeight="1">
      <c r="A472" s="2"/>
      <c r="B472" s="2"/>
      <c r="C472" s="2"/>
      <c r="D472" s="2"/>
      <c r="E472" s="2"/>
      <c r="F472" s="2"/>
    </row>
    <row r="473" ht="15.75" customHeight="1">
      <c r="A473" s="2"/>
      <c r="B473" s="2"/>
      <c r="C473" s="2"/>
      <c r="D473" s="2"/>
      <c r="E473" s="2"/>
      <c r="F473" s="2"/>
    </row>
    <row r="474" ht="15.75" customHeight="1">
      <c r="A474" s="2"/>
      <c r="B474" s="2"/>
      <c r="C474" s="2"/>
      <c r="D474" s="2"/>
      <c r="E474" s="2"/>
      <c r="F474" s="2"/>
    </row>
    <row r="475" ht="15.75" customHeight="1">
      <c r="A475" s="2"/>
      <c r="B475" s="2"/>
      <c r="C475" s="2"/>
      <c r="D475" s="2"/>
      <c r="E475" s="2"/>
      <c r="F475" s="2"/>
    </row>
    <row r="476" ht="15.75" customHeight="1">
      <c r="A476" s="2"/>
      <c r="B476" s="2"/>
      <c r="C476" s="2"/>
      <c r="D476" s="2"/>
      <c r="E476" s="2"/>
      <c r="F476" s="2"/>
    </row>
    <row r="477" ht="15.75" customHeight="1">
      <c r="A477" s="2"/>
      <c r="B477" s="2"/>
      <c r="C477" s="2"/>
      <c r="D477" s="2"/>
      <c r="E477" s="2"/>
      <c r="F477" s="2"/>
    </row>
    <row r="478" ht="15.75" customHeight="1">
      <c r="A478" s="2"/>
      <c r="B478" s="2"/>
      <c r="C478" s="2"/>
      <c r="D478" s="2"/>
      <c r="E478" s="2"/>
      <c r="F478" s="2"/>
    </row>
    <row r="479" ht="15.75" customHeight="1">
      <c r="A479" s="2"/>
      <c r="B479" s="2"/>
      <c r="C479" s="2"/>
      <c r="D479" s="2"/>
      <c r="E479" s="2"/>
      <c r="F479" s="2"/>
    </row>
    <row r="480" ht="15.75" customHeight="1">
      <c r="A480" s="2"/>
      <c r="B480" s="2"/>
      <c r="C480" s="2"/>
      <c r="D480" s="2"/>
      <c r="E480" s="2"/>
      <c r="F480" s="2"/>
    </row>
    <row r="481" ht="15.75" customHeight="1">
      <c r="A481" s="2"/>
      <c r="B481" s="2"/>
      <c r="C481" s="2"/>
      <c r="D481" s="2"/>
      <c r="E481" s="2"/>
      <c r="F481" s="2"/>
    </row>
    <row r="482" ht="15.75" customHeight="1">
      <c r="A482" s="2"/>
      <c r="B482" s="2"/>
      <c r="C482" s="2"/>
      <c r="D482" s="2"/>
      <c r="E482" s="2"/>
      <c r="F482" s="2"/>
    </row>
    <row r="483" ht="15.75" customHeight="1">
      <c r="A483" s="2"/>
      <c r="B483" s="2"/>
      <c r="C483" s="2"/>
      <c r="D483" s="2"/>
      <c r="E483" s="2"/>
      <c r="F483" s="2"/>
    </row>
    <row r="484" ht="15.75" customHeight="1">
      <c r="A484" s="2"/>
      <c r="B484" s="2"/>
      <c r="C484" s="2"/>
      <c r="D484" s="2"/>
      <c r="E484" s="2"/>
      <c r="F484" s="2"/>
    </row>
    <row r="485" ht="15.75" customHeight="1">
      <c r="A485" s="2"/>
      <c r="B485" s="2"/>
      <c r="C485" s="2"/>
      <c r="D485" s="2"/>
      <c r="E485" s="2"/>
      <c r="F485" s="2"/>
    </row>
    <row r="486" ht="15.75" customHeight="1">
      <c r="A486" s="2"/>
      <c r="B486" s="2"/>
      <c r="C486" s="2"/>
      <c r="D486" s="2"/>
      <c r="E486" s="2"/>
      <c r="F486" s="2"/>
    </row>
    <row r="487" ht="15.75" customHeight="1">
      <c r="A487" s="2"/>
      <c r="B487" s="2"/>
      <c r="C487" s="2"/>
      <c r="D487" s="2"/>
      <c r="E487" s="2"/>
      <c r="F487" s="2"/>
    </row>
    <row r="488" ht="15.75" customHeight="1">
      <c r="A488" s="2"/>
      <c r="B488" s="2"/>
      <c r="C488" s="2"/>
      <c r="D488" s="2"/>
      <c r="E488" s="2"/>
      <c r="F488" s="2"/>
    </row>
    <row r="489" ht="15.75" customHeight="1">
      <c r="A489" s="2"/>
      <c r="B489" s="2"/>
      <c r="C489" s="2"/>
      <c r="D489" s="2"/>
      <c r="E489" s="2"/>
      <c r="F489" s="2"/>
    </row>
    <row r="490" ht="15.75" customHeight="1">
      <c r="A490" s="2"/>
      <c r="B490" s="2"/>
      <c r="C490" s="2"/>
      <c r="D490" s="2"/>
      <c r="E490" s="2"/>
      <c r="F490" s="2"/>
    </row>
    <row r="491" ht="15.75" customHeight="1">
      <c r="A491" s="2"/>
      <c r="B491" s="2"/>
      <c r="C491" s="2"/>
      <c r="D491" s="2"/>
      <c r="E491" s="2"/>
      <c r="F491" s="2"/>
    </row>
    <row r="492" ht="15.75" customHeight="1">
      <c r="A492" s="2"/>
      <c r="B492" s="2"/>
      <c r="C492" s="2"/>
      <c r="D492" s="2"/>
      <c r="E492" s="2"/>
      <c r="F492" s="2"/>
    </row>
    <row r="493" ht="15.75" customHeight="1">
      <c r="A493" s="2"/>
      <c r="B493" s="2"/>
      <c r="C493" s="2"/>
      <c r="D493" s="2"/>
      <c r="E493" s="2"/>
      <c r="F493" s="2"/>
    </row>
    <row r="494" ht="15.75" customHeight="1">
      <c r="A494" s="2"/>
      <c r="B494" s="2"/>
      <c r="C494" s="2"/>
      <c r="D494" s="2"/>
      <c r="E494" s="2"/>
      <c r="F494" s="2"/>
    </row>
    <row r="495" ht="15.75" customHeight="1">
      <c r="A495" s="2"/>
      <c r="B495" s="2"/>
      <c r="C495" s="2"/>
      <c r="D495" s="2"/>
      <c r="E495" s="2"/>
      <c r="F495" s="2"/>
    </row>
    <row r="496" ht="15.75" customHeight="1">
      <c r="A496" s="2"/>
      <c r="B496" s="2"/>
      <c r="C496" s="2"/>
      <c r="D496" s="2"/>
      <c r="E496" s="2"/>
      <c r="F496" s="2"/>
    </row>
    <row r="497" ht="15.75" customHeight="1">
      <c r="A497" s="2"/>
      <c r="B497" s="2"/>
      <c r="C497" s="2"/>
      <c r="D497" s="2"/>
      <c r="E497" s="2"/>
      <c r="F497" s="2"/>
    </row>
    <row r="498" ht="15.75" customHeight="1">
      <c r="A498" s="2"/>
      <c r="B498" s="2"/>
      <c r="C498" s="2"/>
      <c r="D498" s="2"/>
      <c r="E498" s="2"/>
      <c r="F498" s="2"/>
    </row>
    <row r="499" ht="15.75" customHeight="1">
      <c r="A499" s="2"/>
      <c r="B499" s="2"/>
      <c r="C499" s="2"/>
      <c r="D499" s="2"/>
      <c r="E499" s="2"/>
      <c r="F499" s="2"/>
    </row>
    <row r="500" ht="15.75" customHeight="1">
      <c r="A500" s="2"/>
      <c r="B500" s="2"/>
      <c r="C500" s="2"/>
      <c r="D500" s="2"/>
      <c r="E500" s="2"/>
      <c r="F500" s="2"/>
    </row>
    <row r="501" ht="15.75" customHeight="1">
      <c r="A501" s="2"/>
      <c r="B501" s="2"/>
      <c r="C501" s="2"/>
      <c r="D501" s="2"/>
      <c r="E501" s="2"/>
      <c r="F501" s="2"/>
    </row>
    <row r="502" ht="15.75" customHeight="1">
      <c r="A502" s="2"/>
      <c r="B502" s="2"/>
      <c r="C502" s="2"/>
      <c r="D502" s="2"/>
      <c r="E502" s="2"/>
      <c r="F502" s="2"/>
    </row>
    <row r="503" ht="15.75" customHeight="1">
      <c r="A503" s="2"/>
      <c r="B503" s="2"/>
      <c r="C503" s="2"/>
      <c r="D503" s="2"/>
      <c r="E503" s="2"/>
      <c r="F503" s="2"/>
    </row>
    <row r="504" ht="15.75" customHeight="1">
      <c r="A504" s="2"/>
      <c r="B504" s="2"/>
      <c r="C504" s="2"/>
      <c r="D504" s="2"/>
      <c r="E504" s="2"/>
      <c r="F504" s="2"/>
    </row>
    <row r="505" ht="15.75" customHeight="1">
      <c r="A505" s="2"/>
      <c r="B505" s="2"/>
      <c r="C505" s="2"/>
      <c r="D505" s="2"/>
      <c r="E505" s="2"/>
      <c r="F505" s="2"/>
    </row>
    <row r="506" ht="15.75" customHeight="1">
      <c r="A506" s="2"/>
      <c r="B506" s="2"/>
      <c r="C506" s="2"/>
      <c r="D506" s="2"/>
      <c r="E506" s="2"/>
      <c r="F506" s="2"/>
    </row>
    <row r="507" ht="15.75" customHeight="1">
      <c r="A507" s="2"/>
      <c r="B507" s="2"/>
      <c r="C507" s="2"/>
      <c r="D507" s="2"/>
      <c r="E507" s="2"/>
      <c r="F507" s="2"/>
    </row>
    <row r="508" ht="15.75" customHeight="1">
      <c r="A508" s="2"/>
      <c r="B508" s="2"/>
      <c r="C508" s="2"/>
      <c r="D508" s="2"/>
      <c r="E508" s="2"/>
      <c r="F508" s="2"/>
    </row>
    <row r="509" ht="15.75" customHeight="1">
      <c r="A509" s="2"/>
      <c r="B509" s="2"/>
      <c r="C509" s="2"/>
      <c r="D509" s="2"/>
      <c r="E509" s="2"/>
      <c r="F509" s="2"/>
    </row>
    <row r="510" ht="15.75" customHeight="1">
      <c r="A510" s="2"/>
      <c r="B510" s="2"/>
      <c r="C510" s="2"/>
      <c r="D510" s="2"/>
      <c r="E510" s="2"/>
      <c r="F510" s="2"/>
    </row>
    <row r="511" ht="15.75" customHeight="1">
      <c r="A511" s="2"/>
      <c r="B511" s="2"/>
      <c r="C511" s="2"/>
      <c r="D511" s="2"/>
      <c r="E511" s="2"/>
      <c r="F511" s="2"/>
    </row>
    <row r="512" ht="15.75" customHeight="1">
      <c r="A512" s="2"/>
      <c r="B512" s="2"/>
      <c r="C512" s="2"/>
      <c r="D512" s="2"/>
      <c r="E512" s="2"/>
      <c r="F512" s="2"/>
    </row>
    <row r="513" ht="15.75" customHeight="1">
      <c r="A513" s="2"/>
      <c r="B513" s="2"/>
      <c r="C513" s="2"/>
      <c r="D513" s="2"/>
      <c r="E513" s="2"/>
      <c r="F513" s="2"/>
    </row>
    <row r="514" ht="15.75" customHeight="1">
      <c r="A514" s="2"/>
      <c r="B514" s="2"/>
      <c r="C514" s="2"/>
      <c r="D514" s="2"/>
      <c r="E514" s="2"/>
      <c r="F514" s="2"/>
    </row>
    <row r="515" ht="15.75" customHeight="1">
      <c r="A515" s="2"/>
      <c r="B515" s="2"/>
      <c r="C515" s="2"/>
      <c r="D515" s="2"/>
      <c r="E515" s="2"/>
      <c r="F515" s="2"/>
    </row>
    <row r="516" ht="15.75" customHeight="1">
      <c r="A516" s="2"/>
      <c r="B516" s="2"/>
      <c r="C516" s="2"/>
      <c r="D516" s="2"/>
      <c r="E516" s="2"/>
      <c r="F516" s="2"/>
    </row>
    <row r="517" ht="15.75" customHeight="1">
      <c r="A517" s="2"/>
      <c r="B517" s="2"/>
      <c r="C517" s="2"/>
      <c r="D517" s="2"/>
      <c r="E517" s="2"/>
      <c r="F517" s="2"/>
    </row>
    <row r="518" ht="15.75" customHeight="1">
      <c r="A518" s="2"/>
      <c r="B518" s="2"/>
      <c r="C518" s="2"/>
      <c r="D518" s="2"/>
      <c r="E518" s="2"/>
      <c r="F518" s="2"/>
    </row>
    <row r="519" ht="15.75" customHeight="1">
      <c r="A519" s="2"/>
      <c r="B519" s="2"/>
      <c r="C519" s="2"/>
      <c r="D519" s="2"/>
      <c r="E519" s="2"/>
      <c r="F519" s="2"/>
    </row>
    <row r="520" ht="15.75" customHeight="1">
      <c r="A520" s="2"/>
      <c r="B520" s="2"/>
      <c r="C520" s="2"/>
      <c r="D520" s="2"/>
      <c r="E520" s="2"/>
      <c r="F520" s="2"/>
    </row>
    <row r="521" ht="15.75" customHeight="1">
      <c r="A521" s="2"/>
      <c r="B521" s="2"/>
      <c r="C521" s="2"/>
      <c r="D521" s="2"/>
      <c r="E521" s="2"/>
      <c r="F521" s="2"/>
    </row>
    <row r="522" ht="15.75" customHeight="1">
      <c r="A522" s="2"/>
      <c r="B522" s="2"/>
      <c r="C522" s="2"/>
      <c r="D522" s="2"/>
      <c r="E522" s="2"/>
      <c r="F522" s="2"/>
    </row>
    <row r="523" ht="15.75" customHeight="1">
      <c r="A523" s="2"/>
      <c r="B523" s="2"/>
      <c r="C523" s="2"/>
      <c r="D523" s="2"/>
      <c r="E523" s="2"/>
      <c r="F523" s="2"/>
    </row>
    <row r="524" ht="15.75" customHeight="1">
      <c r="A524" s="2"/>
      <c r="B524" s="2"/>
      <c r="C524" s="2"/>
      <c r="D524" s="2"/>
      <c r="E524" s="2"/>
      <c r="F524" s="2"/>
    </row>
    <row r="525" ht="15.75" customHeight="1">
      <c r="A525" s="2"/>
      <c r="B525" s="2"/>
      <c r="C525" s="2"/>
      <c r="D525" s="2"/>
      <c r="E525" s="2"/>
      <c r="F525" s="2"/>
    </row>
    <row r="526" ht="15.75" customHeight="1">
      <c r="A526" s="2"/>
      <c r="B526" s="2"/>
      <c r="C526" s="2"/>
      <c r="D526" s="2"/>
      <c r="E526" s="2"/>
      <c r="F526" s="2"/>
    </row>
    <row r="527" ht="15.75" customHeight="1">
      <c r="A527" s="2"/>
      <c r="B527" s="2"/>
      <c r="C527" s="2"/>
      <c r="D527" s="2"/>
      <c r="E527" s="2"/>
      <c r="F527" s="2"/>
    </row>
    <row r="528" ht="15.75" customHeight="1">
      <c r="A528" s="2"/>
      <c r="B528" s="2"/>
      <c r="C528" s="2"/>
      <c r="D528" s="2"/>
      <c r="E528" s="2"/>
      <c r="F528" s="2"/>
    </row>
    <row r="529" ht="15.75" customHeight="1">
      <c r="A529" s="2"/>
      <c r="B529" s="2"/>
      <c r="C529" s="2"/>
      <c r="D529" s="2"/>
      <c r="E529" s="2"/>
      <c r="F529" s="2"/>
    </row>
    <row r="530" ht="15.75" customHeight="1">
      <c r="A530" s="2"/>
      <c r="B530" s="2"/>
      <c r="C530" s="2"/>
      <c r="D530" s="2"/>
      <c r="E530" s="2"/>
      <c r="F530" s="2"/>
    </row>
    <row r="531" ht="15.75" customHeight="1">
      <c r="A531" s="2"/>
      <c r="B531" s="2"/>
      <c r="C531" s="2"/>
      <c r="D531" s="2"/>
      <c r="E531" s="2"/>
      <c r="F531" s="2"/>
    </row>
    <row r="532" ht="15.75" customHeight="1">
      <c r="A532" s="2"/>
      <c r="B532" s="2"/>
      <c r="C532" s="2"/>
      <c r="D532" s="2"/>
      <c r="E532" s="2"/>
      <c r="F532" s="2"/>
    </row>
    <row r="533" ht="15.75" customHeight="1">
      <c r="A533" s="2"/>
      <c r="B533" s="2"/>
      <c r="C533" s="2"/>
      <c r="D533" s="2"/>
      <c r="E533" s="2"/>
      <c r="F533" s="2"/>
    </row>
    <row r="534" ht="15.75" customHeight="1">
      <c r="A534" s="2"/>
      <c r="B534" s="2"/>
      <c r="C534" s="2"/>
      <c r="D534" s="2"/>
      <c r="E534" s="2"/>
      <c r="F534" s="2"/>
    </row>
    <row r="535" ht="15.75" customHeight="1">
      <c r="A535" s="2"/>
      <c r="B535" s="2"/>
      <c r="C535" s="2"/>
      <c r="D535" s="2"/>
      <c r="E535" s="2"/>
      <c r="F535" s="2"/>
    </row>
    <row r="536" ht="15.75" customHeight="1">
      <c r="A536" s="2"/>
      <c r="B536" s="2"/>
      <c r="C536" s="2"/>
      <c r="D536" s="2"/>
      <c r="E536" s="2"/>
      <c r="F536" s="2"/>
    </row>
    <row r="537" ht="15.75" customHeight="1">
      <c r="A537" s="2"/>
      <c r="B537" s="2"/>
      <c r="C537" s="2"/>
      <c r="D537" s="2"/>
      <c r="E537" s="2"/>
      <c r="F537" s="2"/>
    </row>
    <row r="538" ht="15.75" customHeight="1">
      <c r="A538" s="2"/>
      <c r="B538" s="2"/>
      <c r="C538" s="2"/>
      <c r="D538" s="2"/>
      <c r="E538" s="2"/>
      <c r="F538" s="2"/>
    </row>
    <row r="539" ht="15.75" customHeight="1">
      <c r="A539" s="2"/>
      <c r="B539" s="2"/>
      <c r="C539" s="2"/>
      <c r="D539" s="2"/>
      <c r="E539" s="2"/>
      <c r="F539" s="2"/>
    </row>
    <row r="540" ht="15.75" customHeight="1">
      <c r="A540" s="2"/>
      <c r="B540" s="2"/>
      <c r="C540" s="2"/>
      <c r="D540" s="2"/>
      <c r="E540" s="2"/>
      <c r="F540" s="2"/>
    </row>
    <row r="541" ht="15.75" customHeight="1">
      <c r="A541" s="2"/>
      <c r="B541" s="2"/>
      <c r="C541" s="2"/>
      <c r="D541" s="2"/>
      <c r="E541" s="2"/>
      <c r="F541" s="2"/>
    </row>
    <row r="542" ht="15.75" customHeight="1">
      <c r="A542" s="2"/>
      <c r="B542" s="2"/>
      <c r="C542" s="2"/>
      <c r="D542" s="2"/>
      <c r="E542" s="2"/>
      <c r="F542" s="2"/>
    </row>
    <row r="543" ht="15.75" customHeight="1">
      <c r="A543" s="2"/>
      <c r="B543" s="2"/>
      <c r="C543" s="2"/>
      <c r="D543" s="2"/>
      <c r="E543" s="2"/>
      <c r="F543" s="2"/>
    </row>
    <row r="544" ht="15.75" customHeight="1">
      <c r="A544" s="2"/>
      <c r="B544" s="2"/>
      <c r="C544" s="2"/>
      <c r="D544" s="2"/>
      <c r="E544" s="2"/>
      <c r="F544" s="2"/>
    </row>
    <row r="545" ht="15.75" customHeight="1">
      <c r="A545" s="2"/>
      <c r="B545" s="2"/>
      <c r="C545" s="2"/>
      <c r="D545" s="2"/>
      <c r="E545" s="2"/>
      <c r="F545" s="2"/>
    </row>
    <row r="546" ht="15.75" customHeight="1">
      <c r="A546" s="2"/>
      <c r="B546" s="2"/>
      <c r="C546" s="2"/>
      <c r="D546" s="2"/>
      <c r="E546" s="2"/>
      <c r="F546" s="2"/>
    </row>
    <row r="547" ht="15.75" customHeight="1">
      <c r="A547" s="2"/>
      <c r="B547" s="2"/>
      <c r="C547" s="2"/>
      <c r="D547" s="2"/>
      <c r="E547" s="2"/>
      <c r="F547" s="2"/>
    </row>
    <row r="548" ht="15.75" customHeight="1">
      <c r="A548" s="2"/>
      <c r="B548" s="2"/>
      <c r="C548" s="2"/>
      <c r="D548" s="2"/>
      <c r="E548" s="2"/>
      <c r="F548" s="2"/>
    </row>
    <row r="549" ht="15.75" customHeight="1">
      <c r="A549" s="2"/>
      <c r="B549" s="2"/>
      <c r="C549" s="2"/>
      <c r="D549" s="2"/>
      <c r="E549" s="2"/>
      <c r="F549" s="2"/>
    </row>
    <row r="550" ht="15.75" customHeight="1">
      <c r="A550" s="2"/>
      <c r="B550" s="2"/>
      <c r="C550" s="2"/>
      <c r="D550" s="2"/>
      <c r="E550" s="2"/>
      <c r="F550" s="2"/>
    </row>
    <row r="551" ht="15.75" customHeight="1">
      <c r="A551" s="2"/>
      <c r="B551" s="2"/>
      <c r="C551" s="2"/>
      <c r="D551" s="2"/>
      <c r="E551" s="2"/>
      <c r="F551" s="2"/>
    </row>
    <row r="552" ht="15.75" customHeight="1">
      <c r="A552" s="2"/>
      <c r="B552" s="2"/>
      <c r="C552" s="2"/>
      <c r="D552" s="2"/>
      <c r="E552" s="2"/>
      <c r="F552" s="2"/>
    </row>
    <row r="553" ht="15.75" customHeight="1">
      <c r="A553" s="2"/>
      <c r="B553" s="2"/>
      <c r="C553" s="2"/>
      <c r="D553" s="2"/>
      <c r="E553" s="2"/>
      <c r="F553" s="2"/>
    </row>
    <row r="554" ht="15.75" customHeight="1">
      <c r="A554" s="2"/>
      <c r="B554" s="2"/>
      <c r="C554" s="2"/>
      <c r="D554" s="2"/>
      <c r="E554" s="2"/>
      <c r="F554" s="2"/>
    </row>
    <row r="555" ht="15.75" customHeight="1">
      <c r="A555" s="2"/>
      <c r="B555" s="2"/>
      <c r="C555" s="2"/>
      <c r="D555" s="2"/>
      <c r="E555" s="2"/>
      <c r="F555" s="2"/>
    </row>
    <row r="556" ht="15.75" customHeight="1">
      <c r="A556" s="2"/>
      <c r="B556" s="2"/>
      <c r="C556" s="2"/>
      <c r="D556" s="2"/>
      <c r="E556" s="2"/>
      <c r="F556" s="2"/>
    </row>
    <row r="557" ht="15.75" customHeight="1">
      <c r="A557" s="2"/>
      <c r="B557" s="2"/>
      <c r="C557" s="2"/>
      <c r="D557" s="2"/>
      <c r="E557" s="2"/>
      <c r="F557" s="2"/>
    </row>
    <row r="558" ht="15.75" customHeight="1">
      <c r="A558" s="2"/>
      <c r="B558" s="2"/>
      <c r="C558" s="2"/>
      <c r="D558" s="2"/>
      <c r="E558" s="2"/>
      <c r="F558" s="2"/>
    </row>
    <row r="559" ht="15.75" customHeight="1">
      <c r="A559" s="2"/>
      <c r="B559" s="2"/>
      <c r="C559" s="2"/>
      <c r="D559" s="2"/>
      <c r="E559" s="2"/>
      <c r="F559" s="2"/>
    </row>
    <row r="560" ht="15.75" customHeight="1">
      <c r="A560" s="2"/>
      <c r="B560" s="2"/>
      <c r="C560" s="2"/>
      <c r="D560" s="2"/>
      <c r="E560" s="2"/>
      <c r="F560" s="2"/>
    </row>
    <row r="561" ht="15.75" customHeight="1">
      <c r="A561" s="2"/>
      <c r="B561" s="2"/>
      <c r="C561" s="2"/>
      <c r="D561" s="2"/>
      <c r="E561" s="2"/>
      <c r="F561" s="2"/>
    </row>
    <row r="562" ht="15.75" customHeight="1">
      <c r="A562" s="2"/>
      <c r="B562" s="2"/>
      <c r="C562" s="2"/>
      <c r="D562" s="2"/>
      <c r="E562" s="2"/>
      <c r="F562" s="2"/>
    </row>
    <row r="563" ht="15.75" customHeight="1">
      <c r="A563" s="2"/>
      <c r="B563" s="2"/>
      <c r="C563" s="2"/>
      <c r="D563" s="2"/>
      <c r="E563" s="2"/>
      <c r="F563" s="2"/>
    </row>
    <row r="564" ht="15.75" customHeight="1">
      <c r="A564" s="2"/>
      <c r="B564" s="2"/>
      <c r="C564" s="2"/>
      <c r="D564" s="2"/>
      <c r="E564" s="2"/>
      <c r="F564" s="2"/>
    </row>
    <row r="565" ht="15.75" customHeight="1">
      <c r="A565" s="2"/>
      <c r="B565" s="2"/>
      <c r="C565" s="2"/>
      <c r="D565" s="2"/>
      <c r="E565" s="2"/>
      <c r="F565" s="2"/>
    </row>
    <row r="566" ht="15.75" customHeight="1">
      <c r="A566" s="2"/>
      <c r="B566" s="2"/>
      <c r="C566" s="2"/>
      <c r="D566" s="2"/>
      <c r="E566" s="2"/>
      <c r="F566" s="2"/>
    </row>
    <row r="567" ht="15.75" customHeight="1">
      <c r="A567" s="2"/>
      <c r="B567" s="2"/>
      <c r="C567" s="2"/>
      <c r="D567" s="2"/>
      <c r="E567" s="2"/>
      <c r="F567" s="2"/>
    </row>
    <row r="568" ht="15.75" customHeight="1">
      <c r="A568" s="2"/>
      <c r="B568" s="2"/>
      <c r="C568" s="2"/>
      <c r="D568" s="2"/>
      <c r="E568" s="2"/>
      <c r="F568" s="2"/>
    </row>
    <row r="569" ht="15.75" customHeight="1">
      <c r="A569" s="2"/>
      <c r="B569" s="2"/>
      <c r="C569" s="2"/>
      <c r="D569" s="2"/>
      <c r="E569" s="2"/>
      <c r="F569" s="2"/>
    </row>
    <row r="570" ht="15.75" customHeight="1">
      <c r="A570" s="2"/>
      <c r="B570" s="2"/>
      <c r="C570" s="2"/>
      <c r="D570" s="2"/>
      <c r="E570" s="2"/>
      <c r="F570" s="2"/>
    </row>
    <row r="571" ht="15.75" customHeight="1">
      <c r="A571" s="2"/>
      <c r="B571" s="2"/>
      <c r="C571" s="2"/>
      <c r="D571" s="2"/>
      <c r="E571" s="2"/>
      <c r="F571" s="2"/>
    </row>
    <row r="572" ht="15.75" customHeight="1">
      <c r="A572" s="2"/>
      <c r="B572" s="2"/>
      <c r="C572" s="2"/>
      <c r="D572" s="2"/>
      <c r="E572" s="2"/>
      <c r="F572" s="2"/>
    </row>
    <row r="573" ht="15.75" customHeight="1">
      <c r="A573" s="2"/>
      <c r="B573" s="2"/>
      <c r="C573" s="2"/>
      <c r="D573" s="2"/>
      <c r="E573" s="2"/>
      <c r="F573" s="2"/>
    </row>
    <row r="574" ht="15.75" customHeight="1">
      <c r="A574" s="2"/>
      <c r="B574" s="2"/>
      <c r="C574" s="2"/>
      <c r="D574" s="2"/>
      <c r="E574" s="2"/>
      <c r="F574" s="2"/>
    </row>
    <row r="575" ht="15.75" customHeight="1">
      <c r="A575" s="2"/>
      <c r="B575" s="2"/>
      <c r="C575" s="2"/>
      <c r="D575" s="2"/>
      <c r="E575" s="2"/>
      <c r="F575" s="2"/>
    </row>
    <row r="576" ht="15.75" customHeight="1">
      <c r="A576" s="2"/>
      <c r="B576" s="2"/>
      <c r="C576" s="2"/>
      <c r="D576" s="2"/>
      <c r="E576" s="2"/>
      <c r="F576" s="2"/>
    </row>
    <row r="577" ht="15.75" customHeight="1">
      <c r="A577" s="2"/>
      <c r="B577" s="2"/>
      <c r="C577" s="2"/>
      <c r="D577" s="2"/>
      <c r="E577" s="2"/>
      <c r="F577" s="2"/>
    </row>
    <row r="578" ht="15.75" customHeight="1">
      <c r="A578" s="2"/>
      <c r="B578" s="2"/>
      <c r="C578" s="2"/>
      <c r="D578" s="2"/>
      <c r="E578" s="2"/>
      <c r="F578" s="2"/>
    </row>
    <row r="579" ht="15.75" customHeight="1">
      <c r="A579" s="2"/>
      <c r="B579" s="2"/>
      <c r="C579" s="2"/>
      <c r="D579" s="2"/>
      <c r="E579" s="2"/>
      <c r="F579" s="2"/>
    </row>
    <row r="580" ht="15.75" customHeight="1">
      <c r="A580" s="2"/>
      <c r="B580" s="2"/>
      <c r="C580" s="2"/>
      <c r="D580" s="2"/>
      <c r="E580" s="2"/>
      <c r="F580" s="2"/>
    </row>
    <row r="581" ht="15.75" customHeight="1">
      <c r="A581" s="2"/>
      <c r="B581" s="2"/>
      <c r="C581" s="2"/>
      <c r="D581" s="2"/>
      <c r="E581" s="2"/>
      <c r="F581" s="2"/>
    </row>
    <row r="582" ht="15.75" customHeight="1">
      <c r="A582" s="2"/>
      <c r="B582" s="2"/>
      <c r="C582" s="2"/>
      <c r="D582" s="2"/>
      <c r="E582" s="2"/>
      <c r="F582" s="2"/>
    </row>
    <row r="583" ht="15.75" customHeight="1">
      <c r="A583" s="2"/>
      <c r="B583" s="2"/>
      <c r="C583" s="2"/>
      <c r="D583" s="2"/>
      <c r="E583" s="2"/>
      <c r="F583" s="2"/>
    </row>
    <row r="584" ht="15.75" customHeight="1">
      <c r="A584" s="2"/>
      <c r="B584" s="2"/>
      <c r="C584" s="2"/>
      <c r="D584" s="2"/>
      <c r="E584" s="2"/>
      <c r="F584" s="2"/>
    </row>
    <row r="585" ht="15.75" customHeight="1">
      <c r="A585" s="2"/>
      <c r="B585" s="2"/>
      <c r="C585" s="2"/>
      <c r="D585" s="2"/>
      <c r="E585" s="2"/>
      <c r="F585" s="2"/>
    </row>
    <row r="586" ht="15.75" customHeight="1">
      <c r="A586" s="2"/>
      <c r="B586" s="2"/>
      <c r="C586" s="2"/>
      <c r="D586" s="2"/>
      <c r="E586" s="2"/>
      <c r="F586" s="2"/>
    </row>
    <row r="587" ht="15.75" customHeight="1">
      <c r="A587" s="2"/>
      <c r="B587" s="2"/>
      <c r="C587" s="2"/>
      <c r="D587" s="2"/>
      <c r="E587" s="2"/>
      <c r="F587" s="2"/>
    </row>
    <row r="588" ht="15.75" customHeight="1">
      <c r="A588" s="2"/>
      <c r="B588" s="2"/>
      <c r="C588" s="2"/>
      <c r="D588" s="2"/>
      <c r="E588" s="2"/>
      <c r="F588" s="2"/>
    </row>
    <row r="589" ht="15.75" customHeight="1">
      <c r="A589" s="2"/>
      <c r="B589" s="2"/>
      <c r="C589" s="2"/>
      <c r="D589" s="2"/>
      <c r="E589" s="2"/>
      <c r="F589" s="2"/>
    </row>
    <row r="590" ht="15.75" customHeight="1">
      <c r="A590" s="2"/>
      <c r="B590" s="2"/>
      <c r="C590" s="2"/>
      <c r="D590" s="2"/>
      <c r="E590" s="2"/>
      <c r="F590" s="2"/>
    </row>
    <row r="591" ht="15.75" customHeight="1">
      <c r="A591" s="2"/>
      <c r="B591" s="2"/>
      <c r="C591" s="2"/>
      <c r="D591" s="2"/>
      <c r="E591" s="2"/>
      <c r="F591" s="2"/>
    </row>
    <row r="592" ht="15.75" customHeight="1">
      <c r="A592" s="2"/>
      <c r="B592" s="2"/>
      <c r="C592" s="2"/>
      <c r="D592" s="2"/>
      <c r="E592" s="2"/>
      <c r="F592" s="2"/>
    </row>
    <row r="593" ht="15.75" customHeight="1">
      <c r="A593" s="2"/>
      <c r="B593" s="2"/>
      <c r="C593" s="2"/>
      <c r="D593" s="2"/>
      <c r="E593" s="2"/>
      <c r="F593" s="2"/>
    </row>
    <row r="594" ht="15.75" customHeight="1">
      <c r="A594" s="2"/>
      <c r="B594" s="2"/>
      <c r="C594" s="2"/>
      <c r="D594" s="2"/>
      <c r="E594" s="2"/>
      <c r="F594" s="2"/>
    </row>
    <row r="595" ht="15.75" customHeight="1">
      <c r="A595" s="2"/>
      <c r="B595" s="2"/>
      <c r="C595" s="2"/>
      <c r="D595" s="2"/>
      <c r="E595" s="2"/>
      <c r="F595" s="2"/>
    </row>
    <row r="596" ht="15.75" customHeight="1">
      <c r="A596" s="2"/>
      <c r="B596" s="2"/>
      <c r="C596" s="2"/>
      <c r="D596" s="2"/>
      <c r="E596" s="2"/>
      <c r="F596" s="2"/>
    </row>
    <row r="597" ht="15.75" customHeight="1">
      <c r="A597" s="2"/>
      <c r="B597" s="2"/>
      <c r="C597" s="2"/>
      <c r="D597" s="2"/>
      <c r="E597" s="2"/>
      <c r="F597" s="2"/>
    </row>
    <row r="598" ht="15.75" customHeight="1">
      <c r="A598" s="2"/>
      <c r="B598" s="2"/>
      <c r="C598" s="2"/>
      <c r="D598" s="2"/>
      <c r="E598" s="2"/>
      <c r="F598" s="2"/>
    </row>
    <row r="599" ht="15.75" customHeight="1">
      <c r="A599" s="2"/>
      <c r="B599" s="2"/>
      <c r="C599" s="2"/>
      <c r="D599" s="2"/>
      <c r="E599" s="2"/>
      <c r="F599" s="2"/>
    </row>
    <row r="600" ht="15.75" customHeight="1">
      <c r="A600" s="2"/>
      <c r="B600" s="2"/>
      <c r="C600" s="2"/>
      <c r="D600" s="2"/>
      <c r="E600" s="2"/>
      <c r="F600" s="2"/>
    </row>
    <row r="601" ht="15.75" customHeight="1">
      <c r="A601" s="2"/>
      <c r="B601" s="2"/>
      <c r="C601" s="2"/>
      <c r="D601" s="2"/>
      <c r="E601" s="2"/>
      <c r="F601" s="2"/>
    </row>
    <row r="602" ht="15.75" customHeight="1">
      <c r="A602" s="2"/>
      <c r="B602" s="2"/>
      <c r="C602" s="2"/>
      <c r="D602" s="2"/>
      <c r="E602" s="2"/>
      <c r="F602" s="2"/>
    </row>
    <row r="603" ht="15.75" customHeight="1">
      <c r="A603" s="2"/>
      <c r="B603" s="2"/>
      <c r="C603" s="2"/>
      <c r="D603" s="2"/>
      <c r="E603" s="2"/>
      <c r="F603" s="2"/>
    </row>
    <row r="604" ht="15.75" customHeight="1">
      <c r="A604" s="2"/>
      <c r="B604" s="2"/>
      <c r="C604" s="2"/>
      <c r="D604" s="2"/>
      <c r="E604" s="2"/>
      <c r="F604" s="2"/>
    </row>
    <row r="605" ht="15.75" customHeight="1">
      <c r="A605" s="2"/>
      <c r="B605" s="2"/>
      <c r="C605" s="2"/>
      <c r="D605" s="2"/>
      <c r="E605" s="2"/>
      <c r="F605" s="2"/>
    </row>
    <row r="606" ht="15.75" customHeight="1">
      <c r="A606" s="2"/>
      <c r="B606" s="2"/>
      <c r="C606" s="2"/>
      <c r="D606" s="2"/>
      <c r="E606" s="2"/>
      <c r="F606" s="2"/>
    </row>
    <row r="607" ht="15.75" customHeight="1">
      <c r="A607" s="2"/>
      <c r="B607" s="2"/>
      <c r="C607" s="2"/>
      <c r="D607" s="2"/>
      <c r="E607" s="2"/>
      <c r="F607" s="2"/>
    </row>
    <row r="608" ht="15.75" customHeight="1">
      <c r="A608" s="2"/>
      <c r="B608" s="2"/>
      <c r="C608" s="2"/>
      <c r="D608" s="2"/>
      <c r="E608" s="2"/>
      <c r="F608" s="2"/>
    </row>
    <row r="609" ht="15.75" customHeight="1">
      <c r="A609" s="2"/>
      <c r="B609" s="2"/>
      <c r="C609" s="2"/>
      <c r="D609" s="2"/>
      <c r="E609" s="2"/>
      <c r="F609" s="2"/>
    </row>
    <row r="610" ht="15.75" customHeight="1">
      <c r="A610" s="2"/>
      <c r="B610" s="2"/>
      <c r="C610" s="2"/>
      <c r="D610" s="2"/>
      <c r="E610" s="2"/>
      <c r="F610" s="2"/>
    </row>
    <row r="611" ht="15.75" customHeight="1">
      <c r="A611" s="2"/>
      <c r="B611" s="2"/>
      <c r="C611" s="2"/>
      <c r="D611" s="2"/>
      <c r="E611" s="2"/>
      <c r="F611" s="2"/>
    </row>
    <row r="612" ht="15.75" customHeight="1">
      <c r="A612" s="2"/>
      <c r="B612" s="2"/>
      <c r="C612" s="2"/>
      <c r="D612" s="2"/>
      <c r="E612" s="2"/>
      <c r="F612" s="2"/>
    </row>
    <row r="613" ht="15.75" customHeight="1">
      <c r="A613" s="2"/>
      <c r="B613" s="2"/>
      <c r="C613" s="2"/>
      <c r="D613" s="2"/>
      <c r="E613" s="2"/>
      <c r="F613" s="2"/>
    </row>
    <row r="614" ht="15.75" customHeight="1">
      <c r="A614" s="2"/>
      <c r="B614" s="2"/>
      <c r="C614" s="2"/>
      <c r="D614" s="2"/>
      <c r="E614" s="2"/>
      <c r="F614" s="2"/>
    </row>
    <row r="615" ht="15.75" customHeight="1">
      <c r="A615" s="2"/>
      <c r="B615" s="2"/>
      <c r="C615" s="2"/>
      <c r="D615" s="2"/>
      <c r="E615" s="2"/>
      <c r="F615" s="2"/>
    </row>
    <row r="616" ht="15.75" customHeight="1">
      <c r="A616" s="2"/>
      <c r="B616" s="2"/>
      <c r="C616" s="2"/>
      <c r="D616" s="2"/>
      <c r="E616" s="2"/>
      <c r="F616" s="2"/>
    </row>
    <row r="617" ht="15.75" customHeight="1">
      <c r="A617" s="2"/>
      <c r="B617" s="2"/>
      <c r="C617" s="2"/>
      <c r="D617" s="2"/>
      <c r="E617" s="2"/>
      <c r="F617" s="2"/>
    </row>
    <row r="618" ht="15.75" customHeight="1">
      <c r="A618" s="2"/>
      <c r="B618" s="2"/>
      <c r="C618" s="2"/>
      <c r="D618" s="2"/>
      <c r="E618" s="2"/>
      <c r="F618" s="2"/>
    </row>
    <row r="619" ht="15.75" customHeight="1">
      <c r="A619" s="2"/>
      <c r="B619" s="2"/>
      <c r="C619" s="2"/>
      <c r="D619" s="2"/>
      <c r="E619" s="2"/>
      <c r="F619" s="2"/>
    </row>
    <row r="620" ht="15.75" customHeight="1">
      <c r="A620" s="2"/>
      <c r="B620" s="2"/>
      <c r="C620" s="2"/>
      <c r="D620" s="2"/>
      <c r="E620" s="2"/>
      <c r="F620" s="2"/>
    </row>
    <row r="621" ht="15.75" customHeight="1">
      <c r="A621" s="2"/>
      <c r="B621" s="2"/>
      <c r="C621" s="2"/>
      <c r="D621" s="2"/>
      <c r="E621" s="2"/>
      <c r="F621" s="2"/>
    </row>
    <row r="622" ht="15.75" customHeight="1">
      <c r="A622" s="2"/>
      <c r="B622" s="2"/>
      <c r="C622" s="2"/>
      <c r="D622" s="2"/>
      <c r="E622" s="2"/>
      <c r="F622" s="2"/>
    </row>
    <row r="623" ht="15.75" customHeight="1">
      <c r="A623" s="2"/>
      <c r="B623" s="2"/>
      <c r="C623" s="2"/>
      <c r="D623" s="2"/>
      <c r="E623" s="2"/>
      <c r="F623" s="2"/>
    </row>
    <row r="624" ht="15.75" customHeight="1">
      <c r="A624" s="2"/>
      <c r="B624" s="2"/>
      <c r="C624" s="2"/>
      <c r="D624" s="2"/>
      <c r="E624" s="2"/>
      <c r="F624" s="2"/>
    </row>
    <row r="625" ht="15.75" customHeight="1">
      <c r="A625" s="2"/>
      <c r="B625" s="2"/>
      <c r="C625" s="2"/>
      <c r="D625" s="2"/>
      <c r="E625" s="2"/>
      <c r="F625" s="2"/>
    </row>
    <row r="626" ht="15.75" customHeight="1">
      <c r="A626" s="2"/>
      <c r="B626" s="2"/>
      <c r="C626" s="2"/>
      <c r="D626" s="2"/>
      <c r="E626" s="2"/>
      <c r="F626" s="2"/>
    </row>
    <row r="627" ht="15.75" customHeight="1">
      <c r="A627" s="2"/>
      <c r="B627" s="2"/>
      <c r="C627" s="2"/>
      <c r="D627" s="2"/>
      <c r="E627" s="2"/>
      <c r="F627" s="2"/>
    </row>
    <row r="628" ht="15.75" customHeight="1">
      <c r="A628" s="2"/>
      <c r="B628" s="2"/>
      <c r="C628" s="2"/>
      <c r="D628" s="2"/>
      <c r="E628" s="2"/>
      <c r="F628" s="2"/>
    </row>
    <row r="629" ht="15.75" customHeight="1">
      <c r="A629" s="2"/>
      <c r="B629" s="2"/>
      <c r="C629" s="2"/>
      <c r="D629" s="2"/>
      <c r="E629" s="2"/>
      <c r="F629" s="2"/>
    </row>
    <row r="630" ht="15.75" customHeight="1">
      <c r="A630" s="2"/>
      <c r="B630" s="2"/>
      <c r="C630" s="2"/>
      <c r="D630" s="2"/>
      <c r="E630" s="2"/>
      <c r="F630" s="2"/>
    </row>
    <row r="631" ht="15.75" customHeight="1">
      <c r="A631" s="2"/>
      <c r="B631" s="2"/>
      <c r="C631" s="2"/>
      <c r="D631" s="2"/>
      <c r="E631" s="2"/>
      <c r="F631" s="2"/>
    </row>
    <row r="632" ht="15.75" customHeight="1">
      <c r="A632" s="2"/>
      <c r="B632" s="2"/>
      <c r="C632" s="2"/>
      <c r="D632" s="2"/>
      <c r="E632" s="2"/>
      <c r="F632" s="2"/>
    </row>
    <row r="633" ht="15.75" customHeight="1">
      <c r="A633" s="2"/>
      <c r="B633" s="2"/>
      <c r="C633" s="2"/>
      <c r="D633" s="2"/>
      <c r="E633" s="2"/>
      <c r="F633" s="2"/>
    </row>
    <row r="634" ht="15.75" customHeight="1">
      <c r="A634" s="2"/>
      <c r="B634" s="2"/>
      <c r="C634" s="2"/>
      <c r="D634" s="2"/>
      <c r="E634" s="2"/>
      <c r="F634" s="2"/>
    </row>
    <row r="635" ht="15.75" customHeight="1">
      <c r="A635" s="2"/>
      <c r="B635" s="2"/>
      <c r="C635" s="2"/>
      <c r="D635" s="2"/>
      <c r="E635" s="2"/>
      <c r="F635" s="2"/>
    </row>
    <row r="636" ht="15.75" customHeight="1">
      <c r="A636" s="2"/>
      <c r="B636" s="2"/>
      <c r="C636" s="2"/>
      <c r="D636" s="2"/>
      <c r="E636" s="2"/>
      <c r="F636" s="2"/>
    </row>
    <row r="637" ht="15.75" customHeight="1">
      <c r="A637" s="2"/>
      <c r="B637" s="2"/>
      <c r="C637" s="2"/>
      <c r="D637" s="2"/>
      <c r="E637" s="2"/>
      <c r="F637" s="2"/>
    </row>
    <row r="638" ht="15.75" customHeight="1">
      <c r="A638" s="2"/>
      <c r="B638" s="2"/>
      <c r="C638" s="2"/>
      <c r="D638" s="2"/>
      <c r="E638" s="2"/>
      <c r="F638" s="2"/>
    </row>
    <row r="639" ht="15.75" customHeight="1">
      <c r="A639" s="2"/>
      <c r="B639" s="2"/>
      <c r="C639" s="2"/>
      <c r="D639" s="2"/>
      <c r="E639" s="2"/>
      <c r="F639" s="2"/>
    </row>
    <row r="640" ht="15.75" customHeight="1">
      <c r="A640" s="2"/>
      <c r="B640" s="2"/>
      <c r="C640" s="2"/>
      <c r="D640" s="2"/>
      <c r="E640" s="2"/>
      <c r="F640" s="2"/>
    </row>
    <row r="641" ht="15.75" customHeight="1">
      <c r="A641" s="2"/>
      <c r="B641" s="2"/>
      <c r="C641" s="2"/>
      <c r="D641" s="2"/>
      <c r="E641" s="2"/>
      <c r="F641" s="2"/>
    </row>
    <row r="642" ht="15.75" customHeight="1">
      <c r="A642" s="2"/>
      <c r="B642" s="2"/>
      <c r="C642" s="2"/>
      <c r="D642" s="2"/>
      <c r="E642" s="2"/>
      <c r="F642" s="2"/>
    </row>
    <row r="643" ht="15.75" customHeight="1">
      <c r="A643" s="2"/>
      <c r="B643" s="2"/>
      <c r="C643" s="2"/>
      <c r="D643" s="2"/>
      <c r="E643" s="2"/>
      <c r="F643" s="2"/>
    </row>
    <row r="644" ht="15.75" customHeight="1">
      <c r="A644" s="2"/>
      <c r="B644" s="2"/>
      <c r="C644" s="2"/>
      <c r="D644" s="2"/>
      <c r="E644" s="2"/>
      <c r="F644" s="2"/>
    </row>
    <row r="645" ht="15.75" customHeight="1">
      <c r="A645" s="2"/>
      <c r="B645" s="2"/>
      <c r="C645" s="2"/>
      <c r="D645" s="2"/>
      <c r="E645" s="2"/>
      <c r="F645" s="2"/>
    </row>
    <row r="646" ht="15.75" customHeight="1">
      <c r="A646" s="2"/>
      <c r="B646" s="2"/>
      <c r="C646" s="2"/>
      <c r="D646" s="2"/>
      <c r="E646" s="2"/>
      <c r="F646" s="2"/>
    </row>
    <row r="647" ht="15.75" customHeight="1">
      <c r="A647" s="2"/>
      <c r="B647" s="2"/>
      <c r="C647" s="2"/>
      <c r="D647" s="2"/>
      <c r="E647" s="2"/>
      <c r="F647" s="2"/>
    </row>
    <row r="648" ht="15.75" customHeight="1">
      <c r="A648" s="2"/>
      <c r="B648" s="2"/>
      <c r="C648" s="2"/>
      <c r="D648" s="2"/>
      <c r="E648" s="2"/>
      <c r="F648" s="2"/>
    </row>
    <row r="649" ht="15.75" customHeight="1">
      <c r="A649" s="2"/>
      <c r="B649" s="2"/>
      <c r="C649" s="2"/>
      <c r="D649" s="2"/>
      <c r="E649" s="2"/>
      <c r="F649" s="2"/>
    </row>
    <row r="650" ht="15.75" customHeight="1">
      <c r="A650" s="2"/>
      <c r="B650" s="2"/>
      <c r="C650" s="2"/>
      <c r="D650" s="2"/>
      <c r="E650" s="2"/>
      <c r="F650" s="2"/>
    </row>
    <row r="651" ht="15.75" customHeight="1">
      <c r="A651" s="2"/>
      <c r="B651" s="2"/>
      <c r="C651" s="2"/>
      <c r="D651" s="2"/>
      <c r="E651" s="2"/>
      <c r="F651" s="2"/>
    </row>
    <row r="652" ht="15.75" customHeight="1">
      <c r="A652" s="2"/>
      <c r="B652" s="2"/>
      <c r="C652" s="2"/>
      <c r="D652" s="2"/>
      <c r="E652" s="2"/>
      <c r="F652" s="2"/>
    </row>
    <row r="653" ht="15.75" customHeight="1">
      <c r="A653" s="2"/>
      <c r="B653" s="2"/>
      <c r="C653" s="2"/>
      <c r="D653" s="2"/>
      <c r="E653" s="2"/>
      <c r="F653" s="2"/>
    </row>
    <row r="654" ht="15.75" customHeight="1">
      <c r="A654" s="2"/>
      <c r="B654" s="2"/>
      <c r="C654" s="2"/>
      <c r="D654" s="2"/>
      <c r="E654" s="2"/>
      <c r="F654" s="2"/>
    </row>
    <row r="655" ht="15.75" customHeight="1">
      <c r="A655" s="2"/>
      <c r="B655" s="2"/>
      <c r="C655" s="2"/>
      <c r="D655" s="2"/>
      <c r="E655" s="2"/>
      <c r="F655" s="2"/>
    </row>
    <row r="656" ht="15.75" customHeight="1">
      <c r="A656" s="2"/>
      <c r="B656" s="2"/>
      <c r="C656" s="2"/>
      <c r="D656" s="2"/>
      <c r="E656" s="2"/>
      <c r="F656" s="2"/>
    </row>
    <row r="657" ht="15.75" customHeight="1">
      <c r="A657" s="2"/>
      <c r="B657" s="2"/>
      <c r="C657" s="2"/>
      <c r="D657" s="2"/>
      <c r="E657" s="2"/>
      <c r="F657" s="2"/>
    </row>
    <row r="658" ht="15.75" customHeight="1">
      <c r="A658" s="2"/>
      <c r="B658" s="2"/>
      <c r="C658" s="2"/>
      <c r="D658" s="2"/>
      <c r="E658" s="2"/>
      <c r="F658" s="2"/>
    </row>
    <row r="659" ht="15.75" customHeight="1">
      <c r="A659" s="2"/>
      <c r="B659" s="2"/>
      <c r="C659" s="2"/>
      <c r="D659" s="2"/>
      <c r="E659" s="2"/>
      <c r="F659" s="2"/>
    </row>
    <row r="660" ht="15.75" customHeight="1">
      <c r="A660" s="2"/>
      <c r="B660" s="2"/>
      <c r="C660" s="2"/>
      <c r="D660" s="2"/>
      <c r="E660" s="2"/>
      <c r="F660" s="2"/>
    </row>
    <row r="661" ht="15.75" customHeight="1">
      <c r="A661" s="2"/>
      <c r="B661" s="2"/>
      <c r="C661" s="2"/>
      <c r="D661" s="2"/>
      <c r="E661" s="2"/>
      <c r="F661" s="2"/>
    </row>
    <row r="662" ht="15.75" customHeight="1">
      <c r="A662" s="2"/>
      <c r="B662" s="2"/>
      <c r="C662" s="2"/>
      <c r="D662" s="2"/>
      <c r="E662" s="2"/>
      <c r="F662" s="2"/>
    </row>
    <row r="663" ht="15.75" customHeight="1">
      <c r="A663" s="2"/>
      <c r="B663" s="2"/>
      <c r="C663" s="2"/>
      <c r="D663" s="2"/>
      <c r="E663" s="2"/>
      <c r="F663" s="2"/>
    </row>
    <row r="664" ht="15.75" customHeight="1">
      <c r="A664" s="2"/>
      <c r="B664" s="2"/>
      <c r="C664" s="2"/>
      <c r="D664" s="2"/>
      <c r="E664" s="2"/>
      <c r="F664" s="2"/>
    </row>
    <row r="665" ht="15.75" customHeight="1">
      <c r="A665" s="2"/>
      <c r="B665" s="2"/>
      <c r="C665" s="2"/>
      <c r="D665" s="2"/>
      <c r="E665" s="2"/>
      <c r="F665" s="2"/>
    </row>
    <row r="666" ht="15.75" customHeight="1">
      <c r="A666" s="2"/>
      <c r="B666" s="2"/>
      <c r="C666" s="2"/>
      <c r="D666" s="2"/>
      <c r="E666" s="2"/>
      <c r="F666" s="2"/>
    </row>
    <row r="667" ht="15.75" customHeight="1">
      <c r="A667" s="2"/>
      <c r="B667" s="2"/>
      <c r="C667" s="2"/>
      <c r="D667" s="2"/>
      <c r="E667" s="2"/>
      <c r="F667" s="2"/>
    </row>
    <row r="668" ht="15.75" customHeight="1">
      <c r="A668" s="2"/>
      <c r="B668" s="2"/>
      <c r="C668" s="2"/>
      <c r="D668" s="2"/>
      <c r="E668" s="2"/>
      <c r="F668" s="2"/>
    </row>
    <row r="669" ht="15.75" customHeight="1">
      <c r="A669" s="2"/>
      <c r="B669" s="2"/>
      <c r="C669" s="2"/>
      <c r="D669" s="2"/>
      <c r="E669" s="2"/>
      <c r="F669" s="2"/>
    </row>
    <row r="670" ht="15.75" customHeight="1">
      <c r="A670" s="2"/>
      <c r="B670" s="2"/>
      <c r="C670" s="2"/>
      <c r="D670" s="2"/>
      <c r="E670" s="2"/>
      <c r="F670" s="2"/>
    </row>
    <row r="671" ht="15.75" customHeight="1">
      <c r="A671" s="2"/>
      <c r="B671" s="2"/>
      <c r="C671" s="2"/>
      <c r="D671" s="2"/>
      <c r="E671" s="2"/>
      <c r="F671" s="2"/>
    </row>
    <row r="672" ht="15.75" customHeight="1">
      <c r="A672" s="2"/>
      <c r="B672" s="2"/>
      <c r="C672" s="2"/>
      <c r="D672" s="2"/>
      <c r="E672" s="2"/>
      <c r="F672" s="2"/>
    </row>
    <row r="673" ht="15.75" customHeight="1">
      <c r="A673" s="2"/>
      <c r="B673" s="2"/>
      <c r="C673" s="2"/>
      <c r="D673" s="2"/>
      <c r="E673" s="2"/>
      <c r="F673" s="2"/>
    </row>
    <row r="674" ht="15.75" customHeight="1">
      <c r="A674" s="2"/>
      <c r="B674" s="2"/>
      <c r="C674" s="2"/>
      <c r="D674" s="2"/>
      <c r="E674" s="2"/>
      <c r="F674" s="2"/>
    </row>
    <row r="675" ht="15.75" customHeight="1">
      <c r="A675" s="2"/>
      <c r="B675" s="2"/>
      <c r="C675" s="2"/>
      <c r="D675" s="2"/>
      <c r="E675" s="2"/>
      <c r="F675" s="2"/>
    </row>
    <row r="676" ht="15.75" customHeight="1">
      <c r="A676" s="2"/>
      <c r="B676" s="2"/>
      <c r="C676" s="2"/>
      <c r="D676" s="2"/>
      <c r="E676" s="2"/>
      <c r="F676" s="2"/>
    </row>
    <row r="677" ht="15.75" customHeight="1">
      <c r="A677" s="2"/>
      <c r="B677" s="2"/>
      <c r="C677" s="2"/>
      <c r="D677" s="2"/>
      <c r="E677" s="2"/>
      <c r="F677" s="2"/>
    </row>
    <row r="678" ht="15.75" customHeight="1">
      <c r="A678" s="2"/>
      <c r="B678" s="2"/>
      <c r="C678" s="2"/>
      <c r="D678" s="2"/>
      <c r="E678" s="2"/>
      <c r="F678" s="2"/>
    </row>
    <row r="679" ht="15.75" customHeight="1">
      <c r="A679" s="2"/>
      <c r="B679" s="2"/>
      <c r="C679" s="2"/>
      <c r="D679" s="2"/>
      <c r="E679" s="2"/>
      <c r="F679" s="2"/>
    </row>
    <row r="680" ht="15.75" customHeight="1">
      <c r="A680" s="2"/>
      <c r="B680" s="2"/>
      <c r="C680" s="2"/>
      <c r="D680" s="2"/>
      <c r="E680" s="2"/>
      <c r="F680" s="2"/>
    </row>
    <row r="681" ht="15.75" customHeight="1">
      <c r="A681" s="2"/>
      <c r="B681" s="2"/>
      <c r="C681" s="2"/>
      <c r="D681" s="2"/>
      <c r="E681" s="2"/>
      <c r="F681" s="2"/>
    </row>
    <row r="682" ht="15.75" customHeight="1">
      <c r="A682" s="2"/>
      <c r="B682" s="2"/>
      <c r="C682" s="2"/>
      <c r="D682" s="2"/>
      <c r="E682" s="2"/>
      <c r="F682" s="2"/>
    </row>
    <row r="683" ht="15.75" customHeight="1">
      <c r="A683" s="2"/>
      <c r="B683" s="2"/>
      <c r="C683" s="2"/>
      <c r="D683" s="2"/>
      <c r="E683" s="2"/>
      <c r="F683" s="2"/>
    </row>
    <row r="684" ht="15.75" customHeight="1">
      <c r="A684" s="2"/>
      <c r="B684" s="2"/>
      <c r="C684" s="2"/>
      <c r="D684" s="2"/>
      <c r="E684" s="2"/>
      <c r="F684" s="2"/>
    </row>
    <row r="685" ht="15.75" customHeight="1">
      <c r="A685" s="2"/>
      <c r="B685" s="2"/>
      <c r="C685" s="2"/>
      <c r="D685" s="2"/>
      <c r="E685" s="2"/>
      <c r="F685" s="2"/>
    </row>
    <row r="686" ht="15.75" customHeight="1">
      <c r="A686" s="2"/>
      <c r="B686" s="2"/>
      <c r="C686" s="2"/>
      <c r="D686" s="2"/>
      <c r="E686" s="2"/>
      <c r="F686" s="2"/>
    </row>
    <row r="687" ht="15.75" customHeight="1">
      <c r="A687" s="2"/>
      <c r="B687" s="2"/>
      <c r="C687" s="2"/>
      <c r="D687" s="2"/>
      <c r="E687" s="2"/>
      <c r="F687" s="2"/>
    </row>
    <row r="688" ht="15.75" customHeight="1">
      <c r="A688" s="2"/>
      <c r="B688" s="2"/>
      <c r="C688" s="2"/>
      <c r="D688" s="2"/>
      <c r="E688" s="2"/>
      <c r="F688" s="2"/>
    </row>
    <row r="689" ht="15.75" customHeight="1">
      <c r="A689" s="2"/>
      <c r="B689" s="2"/>
      <c r="C689" s="2"/>
      <c r="D689" s="2"/>
      <c r="E689" s="2"/>
      <c r="F689" s="2"/>
    </row>
    <row r="690" ht="15.75" customHeight="1">
      <c r="A690" s="2"/>
      <c r="B690" s="2"/>
      <c r="C690" s="2"/>
      <c r="D690" s="2"/>
      <c r="E690" s="2"/>
      <c r="F690" s="2"/>
    </row>
    <row r="691" ht="15.75" customHeight="1">
      <c r="A691" s="2"/>
      <c r="B691" s="2"/>
      <c r="C691" s="2"/>
      <c r="D691" s="2"/>
      <c r="E691" s="2"/>
      <c r="F691" s="2"/>
    </row>
    <row r="692" ht="15.75" customHeight="1">
      <c r="A692" s="2"/>
      <c r="B692" s="2"/>
      <c r="C692" s="2"/>
      <c r="D692" s="2"/>
      <c r="E692" s="2"/>
      <c r="F692" s="2"/>
    </row>
    <row r="693" ht="15.75" customHeight="1">
      <c r="A693" s="2"/>
      <c r="B693" s="2"/>
      <c r="C693" s="2"/>
      <c r="D693" s="2"/>
      <c r="E693" s="2"/>
      <c r="F693" s="2"/>
    </row>
    <row r="694" ht="15.75" customHeight="1">
      <c r="A694" s="2"/>
      <c r="B694" s="2"/>
      <c r="C694" s="2"/>
      <c r="D694" s="2"/>
      <c r="E694" s="2"/>
      <c r="F694" s="2"/>
    </row>
    <row r="695" ht="15.75" customHeight="1">
      <c r="A695" s="2"/>
      <c r="B695" s="2"/>
      <c r="C695" s="2"/>
      <c r="D695" s="2"/>
      <c r="E695" s="2"/>
      <c r="F695" s="2"/>
    </row>
    <row r="696" ht="15.75" customHeight="1">
      <c r="A696" s="2"/>
      <c r="B696" s="2"/>
      <c r="C696" s="2"/>
      <c r="D696" s="2"/>
      <c r="E696" s="2"/>
      <c r="F696" s="2"/>
    </row>
    <row r="697" ht="15.75" customHeight="1">
      <c r="A697" s="2"/>
      <c r="B697" s="2"/>
      <c r="C697" s="2"/>
      <c r="D697" s="2"/>
      <c r="E697" s="2"/>
      <c r="F697" s="2"/>
    </row>
    <row r="698" ht="15.75" customHeight="1">
      <c r="A698" s="2"/>
      <c r="B698" s="2"/>
      <c r="C698" s="2"/>
      <c r="D698" s="2"/>
      <c r="E698" s="2"/>
      <c r="F698" s="2"/>
    </row>
    <row r="699" ht="15.75" customHeight="1">
      <c r="A699" s="2"/>
      <c r="B699" s="2"/>
      <c r="C699" s="2"/>
      <c r="D699" s="2"/>
      <c r="E699" s="2"/>
      <c r="F699" s="2"/>
    </row>
    <row r="700" ht="15.75" customHeight="1">
      <c r="A700" s="2"/>
      <c r="B700" s="2"/>
      <c r="C700" s="2"/>
      <c r="D700" s="2"/>
      <c r="E700" s="2"/>
      <c r="F700" s="2"/>
    </row>
    <row r="701" ht="15.75" customHeight="1">
      <c r="A701" s="2"/>
      <c r="B701" s="2"/>
      <c r="C701" s="2"/>
      <c r="D701" s="2"/>
      <c r="E701" s="2"/>
      <c r="F701" s="2"/>
    </row>
    <row r="702" ht="15.75" customHeight="1">
      <c r="A702" s="2"/>
      <c r="B702" s="2"/>
      <c r="C702" s="2"/>
      <c r="D702" s="2"/>
      <c r="E702" s="2"/>
      <c r="F702" s="2"/>
    </row>
    <row r="703" ht="15.75" customHeight="1">
      <c r="A703" s="2"/>
      <c r="B703" s="2"/>
      <c r="C703" s="2"/>
      <c r="D703" s="2"/>
      <c r="E703" s="2"/>
      <c r="F703" s="2"/>
    </row>
    <row r="704" ht="15.75" customHeight="1">
      <c r="A704" s="2"/>
      <c r="B704" s="2"/>
      <c r="C704" s="2"/>
      <c r="D704" s="2"/>
      <c r="E704" s="2"/>
      <c r="F704" s="2"/>
    </row>
    <row r="705" ht="15.75" customHeight="1">
      <c r="A705" s="2"/>
      <c r="B705" s="2"/>
      <c r="C705" s="2"/>
      <c r="D705" s="2"/>
      <c r="E705" s="2"/>
      <c r="F705" s="2"/>
    </row>
    <row r="706" ht="15.75" customHeight="1">
      <c r="A706" s="2"/>
      <c r="B706" s="2"/>
      <c r="C706" s="2"/>
      <c r="D706" s="2"/>
      <c r="E706" s="2"/>
      <c r="F706" s="2"/>
    </row>
    <row r="707" ht="15.75" customHeight="1">
      <c r="A707" s="2"/>
      <c r="B707" s="2"/>
      <c r="C707" s="2"/>
      <c r="D707" s="2"/>
      <c r="E707" s="2"/>
      <c r="F707" s="2"/>
    </row>
    <row r="708" ht="15.75" customHeight="1">
      <c r="A708" s="2"/>
      <c r="B708" s="2"/>
      <c r="C708" s="2"/>
      <c r="D708" s="2"/>
      <c r="E708" s="2"/>
      <c r="F708" s="2"/>
    </row>
    <row r="709" ht="15.75" customHeight="1">
      <c r="A709" s="2"/>
      <c r="B709" s="2"/>
      <c r="C709" s="2"/>
      <c r="D709" s="2"/>
      <c r="E709" s="2"/>
      <c r="F709" s="2"/>
    </row>
    <row r="710" ht="15.75" customHeight="1">
      <c r="A710" s="2"/>
      <c r="B710" s="2"/>
      <c r="C710" s="2"/>
      <c r="D710" s="2"/>
      <c r="E710" s="2"/>
      <c r="F710" s="2"/>
    </row>
    <row r="711" ht="15.75" customHeight="1">
      <c r="A711" s="2"/>
      <c r="B711" s="2"/>
      <c r="C711" s="2"/>
      <c r="D711" s="2"/>
      <c r="E711" s="2"/>
      <c r="F711" s="2"/>
    </row>
    <row r="712" ht="15.75" customHeight="1">
      <c r="A712" s="2"/>
      <c r="B712" s="2"/>
      <c r="C712" s="2"/>
      <c r="D712" s="2"/>
      <c r="E712" s="2"/>
      <c r="F712" s="2"/>
    </row>
    <row r="713" ht="15.75" customHeight="1">
      <c r="A713" s="2"/>
      <c r="B713" s="2"/>
      <c r="C713" s="2"/>
      <c r="D713" s="2"/>
      <c r="E713" s="2"/>
      <c r="F713" s="2"/>
    </row>
    <row r="714" ht="15.75" customHeight="1">
      <c r="A714" s="2"/>
      <c r="B714" s="2"/>
      <c r="C714" s="2"/>
      <c r="D714" s="2"/>
      <c r="E714" s="2"/>
      <c r="F714" s="2"/>
    </row>
    <row r="715" ht="15.75" customHeight="1">
      <c r="A715" s="2"/>
      <c r="B715" s="2"/>
      <c r="C715" s="2"/>
      <c r="D715" s="2"/>
      <c r="E715" s="2"/>
      <c r="F715" s="2"/>
    </row>
    <row r="716" ht="15.75" customHeight="1">
      <c r="A716" s="2"/>
      <c r="B716" s="2"/>
      <c r="C716" s="2"/>
      <c r="D716" s="2"/>
      <c r="E716" s="2"/>
      <c r="F716" s="2"/>
    </row>
    <row r="717" ht="15.75" customHeight="1">
      <c r="A717" s="2"/>
      <c r="B717" s="2"/>
      <c r="C717" s="2"/>
      <c r="D717" s="2"/>
      <c r="E717" s="2"/>
      <c r="F717" s="2"/>
    </row>
    <row r="718" ht="15.75" customHeight="1">
      <c r="A718" s="2"/>
      <c r="B718" s="2"/>
      <c r="C718" s="2"/>
      <c r="D718" s="2"/>
      <c r="E718" s="2"/>
      <c r="F718" s="2"/>
    </row>
    <row r="719" ht="15.75" customHeight="1">
      <c r="A719" s="2"/>
      <c r="B719" s="2"/>
      <c r="C719" s="2"/>
      <c r="D719" s="2"/>
      <c r="E719" s="2"/>
      <c r="F719" s="2"/>
    </row>
    <row r="720" ht="15.75" customHeight="1">
      <c r="A720" s="2"/>
      <c r="B720" s="2"/>
      <c r="C720" s="2"/>
      <c r="D720" s="2"/>
      <c r="E720" s="2"/>
      <c r="F720" s="2"/>
    </row>
    <row r="721" ht="15.75" customHeight="1">
      <c r="A721" s="2"/>
      <c r="B721" s="2"/>
      <c r="C721" s="2"/>
      <c r="D721" s="2"/>
      <c r="E721" s="2"/>
      <c r="F721" s="2"/>
    </row>
    <row r="722" ht="15.75" customHeight="1">
      <c r="A722" s="2"/>
      <c r="B722" s="2"/>
      <c r="C722" s="2"/>
      <c r="D722" s="2"/>
      <c r="E722" s="2"/>
      <c r="F722" s="2"/>
    </row>
    <row r="723" ht="15.75" customHeight="1">
      <c r="A723" s="2"/>
      <c r="B723" s="2"/>
      <c r="C723" s="2"/>
      <c r="D723" s="2"/>
      <c r="E723" s="2"/>
      <c r="F723" s="2"/>
    </row>
    <row r="724" ht="15.75" customHeight="1">
      <c r="A724" s="2"/>
      <c r="B724" s="2"/>
      <c r="C724" s="2"/>
      <c r="D724" s="2"/>
      <c r="E724" s="2"/>
      <c r="F724" s="2"/>
    </row>
    <row r="725" ht="15.75" customHeight="1">
      <c r="A725" s="2"/>
      <c r="B725" s="2"/>
      <c r="C725" s="2"/>
      <c r="D725" s="2"/>
      <c r="E725" s="2"/>
      <c r="F725" s="2"/>
    </row>
    <row r="726" ht="15.75" customHeight="1">
      <c r="A726" s="2"/>
      <c r="B726" s="2"/>
      <c r="C726" s="2"/>
      <c r="D726" s="2"/>
      <c r="E726" s="2"/>
      <c r="F726" s="2"/>
    </row>
    <row r="727" ht="15.75" customHeight="1">
      <c r="A727" s="2"/>
      <c r="B727" s="2"/>
      <c r="C727" s="2"/>
      <c r="D727" s="2"/>
      <c r="E727" s="2"/>
      <c r="F727" s="2"/>
    </row>
    <row r="728" ht="15.75" customHeight="1">
      <c r="A728" s="2"/>
      <c r="B728" s="2"/>
      <c r="C728" s="2"/>
      <c r="D728" s="2"/>
      <c r="E728" s="2"/>
      <c r="F728" s="2"/>
    </row>
    <row r="729" ht="15.75" customHeight="1">
      <c r="A729" s="2"/>
      <c r="B729" s="2"/>
      <c r="C729" s="2"/>
      <c r="D729" s="2"/>
      <c r="E729" s="2"/>
      <c r="F729" s="2"/>
    </row>
    <row r="730" ht="15.75" customHeight="1">
      <c r="A730" s="2"/>
      <c r="B730" s="2"/>
      <c r="C730" s="2"/>
      <c r="D730" s="2"/>
      <c r="E730" s="2"/>
      <c r="F730" s="2"/>
    </row>
    <row r="731" ht="15.75" customHeight="1">
      <c r="A731" s="2"/>
      <c r="B731" s="2"/>
      <c r="C731" s="2"/>
      <c r="D731" s="2"/>
      <c r="E731" s="2"/>
      <c r="F731" s="2"/>
    </row>
    <row r="732" ht="15.75" customHeight="1">
      <c r="A732" s="2"/>
      <c r="B732" s="2"/>
      <c r="C732" s="2"/>
      <c r="D732" s="2"/>
      <c r="E732" s="2"/>
      <c r="F732" s="2"/>
    </row>
    <row r="733" ht="15.75" customHeight="1">
      <c r="A733" s="2"/>
      <c r="B733" s="2"/>
      <c r="C733" s="2"/>
      <c r="D733" s="2"/>
      <c r="E733" s="2"/>
      <c r="F733" s="2"/>
    </row>
    <row r="734" ht="15.75" customHeight="1">
      <c r="A734" s="2"/>
      <c r="B734" s="2"/>
      <c r="C734" s="2"/>
      <c r="D734" s="2"/>
      <c r="E734" s="2"/>
      <c r="F734" s="2"/>
    </row>
    <row r="735" ht="15.75" customHeight="1">
      <c r="A735" s="2"/>
      <c r="B735" s="2"/>
      <c r="C735" s="2"/>
      <c r="D735" s="2"/>
      <c r="E735" s="2"/>
      <c r="F735" s="2"/>
    </row>
    <row r="736" ht="15.75" customHeight="1">
      <c r="A736" s="2"/>
      <c r="B736" s="2"/>
      <c r="C736" s="2"/>
      <c r="D736" s="2"/>
      <c r="E736" s="2"/>
      <c r="F736" s="2"/>
    </row>
    <row r="737" ht="15.75" customHeight="1">
      <c r="A737" s="2"/>
      <c r="B737" s="2"/>
      <c r="C737" s="2"/>
      <c r="D737" s="2"/>
      <c r="E737" s="2"/>
      <c r="F737" s="2"/>
    </row>
    <row r="738" ht="15.75" customHeight="1">
      <c r="A738" s="2"/>
      <c r="B738" s="2"/>
      <c r="C738" s="2"/>
      <c r="D738" s="2"/>
      <c r="E738" s="2"/>
      <c r="F738" s="2"/>
    </row>
    <row r="739" ht="15.75" customHeight="1">
      <c r="A739" s="2"/>
      <c r="B739" s="2"/>
      <c r="C739" s="2"/>
      <c r="D739" s="2"/>
      <c r="E739" s="2"/>
      <c r="F739" s="2"/>
    </row>
    <row r="740" ht="15.75" customHeight="1">
      <c r="A740" s="2"/>
      <c r="B740" s="2"/>
      <c r="C740" s="2"/>
      <c r="D740" s="2"/>
      <c r="E740" s="2"/>
      <c r="F740" s="2"/>
    </row>
    <row r="741" ht="15.75" customHeight="1">
      <c r="A741" s="2"/>
      <c r="B741" s="2"/>
      <c r="C741" s="2"/>
      <c r="D741" s="2"/>
      <c r="E741" s="2"/>
      <c r="F741" s="2"/>
    </row>
    <row r="742" ht="15.75" customHeight="1">
      <c r="A742" s="2"/>
      <c r="B742" s="2"/>
      <c r="C742" s="2"/>
      <c r="D742" s="2"/>
      <c r="E742" s="2"/>
      <c r="F742" s="2"/>
    </row>
    <row r="743" ht="15.75" customHeight="1">
      <c r="A743" s="2"/>
      <c r="B743" s="2"/>
      <c r="C743" s="2"/>
      <c r="D743" s="2"/>
      <c r="E743" s="2"/>
      <c r="F743" s="2"/>
    </row>
    <row r="744" ht="15.75" customHeight="1">
      <c r="A744" s="2"/>
      <c r="B744" s="2"/>
      <c r="C744" s="2"/>
      <c r="D744" s="2"/>
      <c r="E744" s="2"/>
      <c r="F744" s="2"/>
    </row>
    <row r="745" ht="15.75" customHeight="1">
      <c r="A745" s="2"/>
      <c r="B745" s="2"/>
      <c r="C745" s="2"/>
      <c r="D745" s="2"/>
      <c r="E745" s="2"/>
      <c r="F745" s="2"/>
    </row>
    <row r="746" ht="15.75" customHeight="1">
      <c r="A746" s="2"/>
      <c r="B746" s="2"/>
      <c r="C746" s="2"/>
      <c r="D746" s="2"/>
      <c r="E746" s="2"/>
      <c r="F746" s="2"/>
    </row>
    <row r="747" ht="15.75" customHeight="1">
      <c r="A747" s="2"/>
      <c r="B747" s="2"/>
      <c r="C747" s="2"/>
      <c r="D747" s="2"/>
      <c r="E747" s="2"/>
      <c r="F747" s="2"/>
    </row>
    <row r="748" ht="15.75" customHeight="1">
      <c r="A748" s="2"/>
      <c r="B748" s="2"/>
      <c r="C748" s="2"/>
      <c r="D748" s="2"/>
      <c r="E748" s="2"/>
      <c r="F748" s="2"/>
    </row>
    <row r="749" ht="15.75" customHeight="1">
      <c r="A749" s="2"/>
      <c r="B749" s="2"/>
      <c r="C749" s="2"/>
      <c r="D749" s="2"/>
      <c r="E749" s="2"/>
      <c r="F749" s="2"/>
    </row>
    <row r="750" ht="15.75" customHeight="1">
      <c r="A750" s="2"/>
      <c r="B750" s="2"/>
      <c r="C750" s="2"/>
      <c r="D750" s="2"/>
      <c r="E750" s="2"/>
      <c r="F750" s="2"/>
    </row>
    <row r="751" ht="15.75" customHeight="1">
      <c r="A751" s="2"/>
      <c r="B751" s="2"/>
      <c r="C751" s="2"/>
      <c r="D751" s="2"/>
      <c r="E751" s="2"/>
      <c r="F751" s="2"/>
    </row>
    <row r="752" ht="15.75" customHeight="1">
      <c r="A752" s="2"/>
      <c r="B752" s="2"/>
      <c r="C752" s="2"/>
      <c r="D752" s="2"/>
      <c r="E752" s="2"/>
      <c r="F752" s="2"/>
    </row>
    <row r="753" ht="15.75" customHeight="1">
      <c r="A753" s="2"/>
      <c r="B753" s="2"/>
      <c r="C753" s="2"/>
      <c r="D753" s="2"/>
      <c r="E753" s="2"/>
      <c r="F753" s="2"/>
    </row>
    <row r="754" ht="15.75" customHeight="1">
      <c r="A754" s="2"/>
      <c r="B754" s="2"/>
      <c r="C754" s="2"/>
      <c r="D754" s="2"/>
      <c r="E754" s="2"/>
      <c r="F754" s="2"/>
    </row>
    <row r="755" ht="15.75" customHeight="1">
      <c r="A755" s="2"/>
      <c r="B755" s="2"/>
      <c r="C755" s="2"/>
      <c r="D755" s="2"/>
      <c r="E755" s="2"/>
      <c r="F755" s="2"/>
    </row>
    <row r="756" ht="15.75" customHeight="1">
      <c r="A756" s="2"/>
      <c r="B756" s="2"/>
      <c r="C756" s="2"/>
      <c r="D756" s="2"/>
      <c r="E756" s="2"/>
      <c r="F756" s="2"/>
    </row>
    <row r="757" ht="15.75" customHeight="1">
      <c r="A757" s="2"/>
      <c r="B757" s="2"/>
      <c r="C757" s="2"/>
      <c r="D757" s="2"/>
      <c r="E757" s="2"/>
      <c r="F757" s="2"/>
    </row>
    <row r="758" ht="15.75" customHeight="1">
      <c r="A758" s="2"/>
      <c r="B758" s="2"/>
      <c r="C758" s="2"/>
      <c r="D758" s="2"/>
      <c r="E758" s="2"/>
      <c r="F758" s="2"/>
    </row>
    <row r="759" ht="15.75" customHeight="1">
      <c r="A759" s="2"/>
      <c r="B759" s="2"/>
      <c r="C759" s="2"/>
      <c r="D759" s="2"/>
      <c r="E759" s="2"/>
      <c r="F759" s="2"/>
    </row>
    <row r="760" ht="15.75" customHeight="1">
      <c r="A760" s="2"/>
      <c r="B760" s="2"/>
      <c r="C760" s="2"/>
      <c r="D760" s="2"/>
      <c r="E760" s="2"/>
      <c r="F760" s="2"/>
    </row>
    <row r="761" ht="15.75" customHeight="1">
      <c r="A761" s="2"/>
      <c r="B761" s="2"/>
      <c r="C761" s="2"/>
      <c r="D761" s="2"/>
      <c r="E761" s="2"/>
      <c r="F761" s="2"/>
    </row>
    <row r="762" ht="15.75" customHeight="1">
      <c r="A762" s="2"/>
      <c r="B762" s="2"/>
      <c r="C762" s="2"/>
      <c r="D762" s="2"/>
      <c r="E762" s="2"/>
      <c r="F762" s="2"/>
    </row>
    <row r="763" ht="15.75" customHeight="1">
      <c r="A763" s="2"/>
      <c r="B763" s="2"/>
      <c r="C763" s="2"/>
      <c r="D763" s="2"/>
      <c r="E763" s="2"/>
      <c r="F763" s="2"/>
    </row>
    <row r="764" ht="15.75" customHeight="1">
      <c r="A764" s="2"/>
      <c r="B764" s="2"/>
      <c r="C764" s="2"/>
      <c r="D764" s="2"/>
      <c r="E764" s="2"/>
      <c r="F764" s="2"/>
    </row>
    <row r="765" ht="15.75" customHeight="1">
      <c r="A765" s="2"/>
      <c r="B765" s="2"/>
      <c r="C765" s="2"/>
      <c r="D765" s="2"/>
      <c r="E765" s="2"/>
      <c r="F765" s="2"/>
    </row>
    <row r="766" ht="15.75" customHeight="1">
      <c r="A766" s="2"/>
      <c r="B766" s="2"/>
      <c r="C766" s="2"/>
      <c r="D766" s="2"/>
      <c r="E766" s="2"/>
      <c r="F766" s="2"/>
    </row>
    <row r="767" ht="15.75" customHeight="1">
      <c r="A767" s="2"/>
      <c r="B767" s="2"/>
      <c r="C767" s="2"/>
      <c r="D767" s="2"/>
      <c r="E767" s="2"/>
      <c r="F767" s="2"/>
    </row>
    <row r="768" ht="15.75" customHeight="1">
      <c r="A768" s="2"/>
      <c r="B768" s="2"/>
      <c r="C768" s="2"/>
      <c r="D768" s="2"/>
      <c r="E768" s="2"/>
      <c r="F768" s="2"/>
    </row>
    <row r="769" ht="15.75" customHeight="1">
      <c r="A769" s="2"/>
      <c r="B769" s="2"/>
      <c r="C769" s="2"/>
      <c r="D769" s="2"/>
      <c r="E769" s="2"/>
      <c r="F769" s="2"/>
    </row>
    <row r="770" ht="15.75" customHeight="1">
      <c r="A770" s="2"/>
      <c r="B770" s="2"/>
      <c r="C770" s="2"/>
      <c r="D770" s="2"/>
      <c r="E770" s="2"/>
      <c r="F770" s="2"/>
    </row>
    <row r="771" ht="15.75" customHeight="1">
      <c r="A771" s="2"/>
      <c r="B771" s="2"/>
      <c r="C771" s="2"/>
      <c r="D771" s="2"/>
      <c r="E771" s="2"/>
      <c r="F771" s="2"/>
    </row>
    <row r="772" ht="15.75" customHeight="1">
      <c r="A772" s="2"/>
      <c r="B772" s="2"/>
      <c r="C772" s="2"/>
      <c r="D772" s="2"/>
      <c r="E772" s="2"/>
      <c r="F772" s="2"/>
    </row>
    <row r="773" ht="15.75" customHeight="1">
      <c r="A773" s="2"/>
      <c r="B773" s="2"/>
      <c r="C773" s="2"/>
      <c r="D773" s="2"/>
      <c r="E773" s="2"/>
      <c r="F773" s="2"/>
    </row>
    <row r="774" ht="15.75" customHeight="1">
      <c r="A774" s="2"/>
      <c r="B774" s="2"/>
      <c r="C774" s="2"/>
      <c r="D774" s="2"/>
      <c r="E774" s="2"/>
      <c r="F774" s="2"/>
    </row>
    <row r="775" ht="15.75" customHeight="1">
      <c r="A775" s="2"/>
      <c r="B775" s="2"/>
      <c r="C775" s="2"/>
      <c r="D775" s="2"/>
      <c r="E775" s="2"/>
      <c r="F775" s="2"/>
    </row>
    <row r="776" ht="15.75" customHeight="1">
      <c r="A776" s="2"/>
      <c r="B776" s="2"/>
      <c r="C776" s="2"/>
      <c r="D776" s="2"/>
      <c r="E776" s="2"/>
      <c r="F776" s="2"/>
    </row>
    <row r="777" ht="15.75" customHeight="1">
      <c r="A777" s="2"/>
      <c r="B777" s="2"/>
      <c r="C777" s="2"/>
      <c r="D777" s="2"/>
      <c r="E777" s="2"/>
      <c r="F777" s="2"/>
    </row>
    <row r="778" ht="15.75" customHeight="1">
      <c r="A778" s="2"/>
      <c r="B778" s="2"/>
      <c r="C778" s="2"/>
      <c r="D778" s="2"/>
      <c r="E778" s="2"/>
      <c r="F778" s="2"/>
    </row>
    <row r="779" ht="15.75" customHeight="1">
      <c r="A779" s="2"/>
      <c r="B779" s="2"/>
      <c r="C779" s="2"/>
      <c r="D779" s="2"/>
      <c r="E779" s="2"/>
      <c r="F779" s="2"/>
    </row>
    <row r="780" ht="15.75" customHeight="1">
      <c r="A780" s="2"/>
      <c r="B780" s="2"/>
      <c r="C780" s="2"/>
      <c r="D780" s="2"/>
      <c r="E780" s="2"/>
      <c r="F780" s="2"/>
    </row>
    <row r="781" ht="15.75" customHeight="1">
      <c r="A781" s="2"/>
      <c r="B781" s="2"/>
      <c r="C781" s="2"/>
      <c r="D781" s="2"/>
      <c r="E781" s="2"/>
      <c r="F781" s="2"/>
    </row>
    <row r="782" ht="15.75" customHeight="1">
      <c r="A782" s="2"/>
      <c r="B782" s="2"/>
      <c r="C782" s="2"/>
      <c r="D782" s="2"/>
      <c r="E782" s="2"/>
      <c r="F782" s="2"/>
    </row>
    <row r="783" ht="15.75" customHeight="1">
      <c r="A783" s="2"/>
      <c r="B783" s="2"/>
      <c r="C783" s="2"/>
      <c r="D783" s="2"/>
      <c r="E783" s="2"/>
      <c r="F783" s="2"/>
    </row>
    <row r="784" ht="15.75" customHeight="1">
      <c r="A784" s="2"/>
      <c r="B784" s="2"/>
      <c r="C784" s="2"/>
      <c r="D784" s="2"/>
      <c r="E784" s="2"/>
      <c r="F784" s="2"/>
    </row>
    <row r="785" ht="15.75" customHeight="1">
      <c r="A785" s="2"/>
      <c r="B785" s="2"/>
      <c r="C785" s="2"/>
      <c r="D785" s="2"/>
      <c r="E785" s="2"/>
      <c r="F785" s="2"/>
    </row>
    <row r="786" ht="15.75" customHeight="1">
      <c r="A786" s="2"/>
      <c r="B786" s="2"/>
      <c r="C786" s="2"/>
      <c r="D786" s="2"/>
      <c r="E786" s="2"/>
      <c r="F786" s="2"/>
    </row>
    <row r="787" ht="15.75" customHeight="1">
      <c r="A787" s="2"/>
      <c r="B787" s="2"/>
      <c r="C787" s="2"/>
      <c r="D787" s="2"/>
      <c r="E787" s="2"/>
      <c r="F787" s="2"/>
    </row>
    <row r="788" ht="15.75" customHeight="1">
      <c r="A788" s="2"/>
      <c r="B788" s="2"/>
      <c r="C788" s="2"/>
      <c r="D788" s="2"/>
      <c r="E788" s="2"/>
      <c r="F788" s="2"/>
    </row>
    <row r="789" ht="15.75" customHeight="1">
      <c r="A789" s="2"/>
      <c r="B789" s="2"/>
      <c r="C789" s="2"/>
      <c r="D789" s="2"/>
      <c r="E789" s="2"/>
      <c r="F789" s="2"/>
    </row>
    <row r="790" ht="15.75" customHeight="1">
      <c r="A790" s="2"/>
      <c r="B790" s="2"/>
      <c r="C790" s="2"/>
      <c r="D790" s="2"/>
      <c r="E790" s="2"/>
      <c r="F790" s="2"/>
    </row>
    <row r="791" ht="15.75" customHeight="1">
      <c r="A791" s="2"/>
      <c r="B791" s="2"/>
      <c r="C791" s="2"/>
      <c r="D791" s="2"/>
      <c r="E791" s="2"/>
      <c r="F791" s="2"/>
    </row>
    <row r="792" ht="15.75" customHeight="1">
      <c r="A792" s="2"/>
      <c r="B792" s="2"/>
      <c r="C792" s="2"/>
      <c r="D792" s="2"/>
      <c r="E792" s="2"/>
      <c r="F792" s="2"/>
    </row>
    <row r="793" ht="15.75" customHeight="1">
      <c r="A793" s="2"/>
      <c r="B793" s="2"/>
      <c r="C793" s="2"/>
      <c r="D793" s="2"/>
      <c r="E793" s="2"/>
      <c r="F793" s="2"/>
    </row>
    <row r="794" ht="15.75" customHeight="1">
      <c r="A794" s="2"/>
      <c r="B794" s="2"/>
      <c r="C794" s="2"/>
      <c r="D794" s="2"/>
      <c r="E794" s="2"/>
      <c r="F794" s="2"/>
    </row>
    <row r="795" ht="15.75" customHeight="1">
      <c r="A795" s="2"/>
      <c r="B795" s="2"/>
      <c r="C795" s="2"/>
      <c r="D795" s="2"/>
      <c r="E795" s="2"/>
      <c r="F795" s="2"/>
    </row>
    <row r="796" ht="15.75" customHeight="1">
      <c r="A796" s="2"/>
      <c r="B796" s="2"/>
      <c r="C796" s="2"/>
      <c r="D796" s="2"/>
      <c r="E796" s="2"/>
      <c r="F796" s="2"/>
    </row>
    <row r="797" ht="15.75" customHeight="1">
      <c r="A797" s="2"/>
      <c r="B797" s="2"/>
      <c r="C797" s="2"/>
      <c r="D797" s="2"/>
      <c r="E797" s="2"/>
      <c r="F797" s="2"/>
    </row>
    <row r="798" ht="15.75" customHeight="1">
      <c r="A798" s="2"/>
      <c r="B798" s="2"/>
      <c r="C798" s="2"/>
      <c r="D798" s="2"/>
      <c r="E798" s="2"/>
      <c r="F798" s="2"/>
    </row>
    <row r="799" ht="15.75" customHeight="1">
      <c r="A799" s="2"/>
      <c r="B799" s="2"/>
      <c r="C799" s="2"/>
      <c r="D799" s="2"/>
      <c r="E799" s="2"/>
      <c r="F799" s="2"/>
    </row>
    <row r="800" ht="15.75" customHeight="1">
      <c r="A800" s="2"/>
      <c r="B800" s="2"/>
      <c r="C800" s="2"/>
      <c r="D800" s="2"/>
      <c r="E800" s="2"/>
      <c r="F800" s="2"/>
    </row>
    <row r="801" ht="15.75" customHeight="1">
      <c r="A801" s="2"/>
      <c r="B801" s="2"/>
      <c r="C801" s="2"/>
      <c r="D801" s="2"/>
      <c r="E801" s="2"/>
      <c r="F801" s="2"/>
    </row>
    <row r="802" ht="15.75" customHeight="1">
      <c r="A802" s="2"/>
      <c r="B802" s="2"/>
      <c r="C802" s="2"/>
      <c r="D802" s="2"/>
      <c r="E802" s="2"/>
      <c r="F802" s="2"/>
    </row>
    <row r="803" ht="15.75" customHeight="1">
      <c r="A803" s="2"/>
      <c r="B803" s="2"/>
      <c r="C803" s="2"/>
      <c r="D803" s="2"/>
      <c r="E803" s="2"/>
      <c r="F803" s="2"/>
    </row>
    <row r="804" ht="15.75" customHeight="1">
      <c r="A804" s="2"/>
      <c r="B804" s="2"/>
      <c r="C804" s="2"/>
      <c r="D804" s="2"/>
      <c r="E804" s="2"/>
      <c r="F804" s="2"/>
    </row>
    <row r="805" ht="15.75" customHeight="1">
      <c r="A805" s="2"/>
      <c r="B805" s="2"/>
      <c r="C805" s="2"/>
      <c r="D805" s="2"/>
      <c r="E805" s="2"/>
      <c r="F805" s="2"/>
    </row>
    <row r="806" ht="15.75" customHeight="1">
      <c r="A806" s="2"/>
      <c r="B806" s="2"/>
      <c r="C806" s="2"/>
      <c r="D806" s="2"/>
      <c r="E806" s="2"/>
      <c r="F806" s="2"/>
    </row>
    <row r="807" ht="15.75" customHeight="1">
      <c r="A807" s="2"/>
      <c r="B807" s="2"/>
      <c r="C807" s="2"/>
      <c r="D807" s="2"/>
      <c r="E807" s="2"/>
      <c r="F807" s="2"/>
    </row>
    <row r="808" ht="15.75" customHeight="1">
      <c r="A808" s="2"/>
      <c r="B808" s="2"/>
      <c r="C808" s="2"/>
      <c r="D808" s="2"/>
      <c r="E808" s="2"/>
      <c r="F808" s="2"/>
    </row>
    <row r="809" ht="15.75" customHeight="1">
      <c r="A809" s="2"/>
      <c r="B809" s="2"/>
      <c r="C809" s="2"/>
      <c r="D809" s="2"/>
      <c r="E809" s="2"/>
      <c r="F809" s="2"/>
    </row>
    <row r="810" ht="15.75" customHeight="1">
      <c r="A810" s="2"/>
      <c r="B810" s="2"/>
      <c r="C810" s="2"/>
      <c r="D810" s="2"/>
      <c r="E810" s="2"/>
      <c r="F810" s="2"/>
    </row>
    <row r="811" ht="15.75" customHeight="1">
      <c r="A811" s="2"/>
      <c r="B811" s="2"/>
      <c r="C811" s="2"/>
      <c r="D811" s="2"/>
      <c r="E811" s="2"/>
      <c r="F811" s="2"/>
    </row>
    <row r="812" ht="15.75" customHeight="1">
      <c r="A812" s="2"/>
      <c r="B812" s="2"/>
      <c r="C812" s="2"/>
      <c r="D812" s="2"/>
      <c r="E812" s="2"/>
      <c r="F812" s="2"/>
    </row>
    <row r="813" ht="15.75" customHeight="1">
      <c r="A813" s="2"/>
      <c r="B813" s="2"/>
      <c r="C813" s="2"/>
      <c r="D813" s="2"/>
      <c r="E813" s="2"/>
      <c r="F813" s="2"/>
    </row>
    <row r="814" ht="15.75" customHeight="1">
      <c r="A814" s="2"/>
      <c r="B814" s="2"/>
      <c r="C814" s="2"/>
      <c r="D814" s="2"/>
      <c r="E814" s="2"/>
      <c r="F814" s="2"/>
    </row>
    <row r="815" ht="15.75" customHeight="1">
      <c r="A815" s="2"/>
      <c r="B815" s="2"/>
      <c r="C815" s="2"/>
      <c r="D815" s="2"/>
      <c r="E815" s="2"/>
      <c r="F815" s="2"/>
    </row>
    <row r="816" ht="15.75" customHeight="1">
      <c r="A816" s="2"/>
      <c r="B816" s="2"/>
      <c r="C816" s="2"/>
      <c r="D816" s="2"/>
      <c r="E816" s="2"/>
      <c r="F816" s="2"/>
    </row>
    <row r="817" ht="15.75" customHeight="1">
      <c r="A817" s="2"/>
      <c r="B817" s="2"/>
      <c r="C817" s="2"/>
      <c r="D817" s="2"/>
      <c r="E817" s="2"/>
      <c r="F817" s="2"/>
    </row>
    <row r="818" ht="15.75" customHeight="1">
      <c r="A818" s="2"/>
      <c r="B818" s="2"/>
      <c r="C818" s="2"/>
      <c r="D818" s="2"/>
      <c r="E818" s="2"/>
      <c r="F818" s="2"/>
    </row>
    <row r="819" ht="15.75" customHeight="1">
      <c r="A819" s="2"/>
      <c r="B819" s="2"/>
      <c r="C819" s="2"/>
      <c r="D819" s="2"/>
      <c r="E819" s="2"/>
      <c r="F819" s="2"/>
    </row>
    <row r="820" ht="15.75" customHeight="1">
      <c r="A820" s="2"/>
      <c r="B820" s="2"/>
      <c r="C820" s="2"/>
      <c r="D820" s="2"/>
      <c r="E820" s="2"/>
      <c r="F820" s="2"/>
    </row>
    <row r="821" ht="15.75" customHeight="1">
      <c r="A821" s="2"/>
      <c r="B821" s="2"/>
      <c r="C821" s="2"/>
      <c r="D821" s="2"/>
      <c r="E821" s="2"/>
      <c r="F821" s="2"/>
    </row>
    <row r="822" ht="15.75" customHeight="1">
      <c r="A822" s="2"/>
      <c r="B822" s="2"/>
      <c r="C822" s="2"/>
      <c r="D822" s="2"/>
      <c r="E822" s="2"/>
      <c r="F822" s="2"/>
    </row>
    <row r="823" ht="15.75" customHeight="1">
      <c r="A823" s="2"/>
      <c r="B823" s="2"/>
      <c r="C823" s="2"/>
      <c r="D823" s="2"/>
      <c r="E823" s="2"/>
      <c r="F823" s="2"/>
    </row>
    <row r="824" ht="15.75" customHeight="1">
      <c r="A824" s="2"/>
      <c r="B824" s="2"/>
      <c r="C824" s="2"/>
      <c r="D824" s="2"/>
      <c r="E824" s="2"/>
      <c r="F824" s="2"/>
    </row>
    <row r="825" ht="15.75" customHeight="1">
      <c r="A825" s="2"/>
      <c r="B825" s="2"/>
      <c r="C825" s="2"/>
      <c r="D825" s="2"/>
      <c r="E825" s="2"/>
      <c r="F825" s="2"/>
    </row>
    <row r="826" ht="15.75" customHeight="1">
      <c r="A826" s="2"/>
      <c r="B826" s="2"/>
      <c r="C826" s="2"/>
      <c r="D826" s="2"/>
      <c r="E826" s="2"/>
      <c r="F826" s="2"/>
    </row>
    <row r="827" ht="15.75" customHeight="1">
      <c r="A827" s="2"/>
      <c r="B827" s="2"/>
      <c r="C827" s="2"/>
      <c r="D827" s="2"/>
      <c r="E827" s="2"/>
      <c r="F827" s="2"/>
    </row>
    <row r="828" ht="15.75" customHeight="1">
      <c r="A828" s="2"/>
      <c r="B828" s="2"/>
      <c r="C828" s="2"/>
      <c r="D828" s="2"/>
      <c r="E828" s="2"/>
      <c r="F828" s="2"/>
    </row>
    <row r="829" ht="15.75" customHeight="1">
      <c r="A829" s="2"/>
      <c r="B829" s="2"/>
      <c r="C829" s="2"/>
      <c r="D829" s="2"/>
      <c r="E829" s="2"/>
      <c r="F829" s="2"/>
    </row>
    <row r="830" ht="15.75" customHeight="1">
      <c r="A830" s="2"/>
      <c r="B830" s="2"/>
      <c r="C830" s="2"/>
      <c r="D830" s="2"/>
      <c r="E830" s="2"/>
      <c r="F830" s="2"/>
    </row>
    <row r="831" ht="15.75" customHeight="1">
      <c r="A831" s="2"/>
      <c r="B831" s="2"/>
      <c r="C831" s="2"/>
      <c r="D831" s="2"/>
      <c r="E831" s="2"/>
      <c r="F831" s="2"/>
    </row>
    <row r="832" ht="15.75" customHeight="1">
      <c r="A832" s="2"/>
      <c r="B832" s="2"/>
      <c r="C832" s="2"/>
      <c r="D832" s="2"/>
      <c r="E832" s="2"/>
      <c r="F832" s="2"/>
    </row>
    <row r="833" ht="15.75" customHeight="1">
      <c r="A833" s="2"/>
      <c r="B833" s="2"/>
      <c r="C833" s="2"/>
      <c r="D833" s="2"/>
      <c r="E833" s="2"/>
      <c r="F833" s="2"/>
    </row>
    <row r="834" ht="15.75" customHeight="1">
      <c r="A834" s="2"/>
      <c r="B834" s="2"/>
      <c r="C834" s="2"/>
      <c r="D834" s="2"/>
      <c r="E834" s="2"/>
      <c r="F834" s="2"/>
    </row>
    <row r="835" ht="15.75" customHeight="1">
      <c r="A835" s="2"/>
      <c r="B835" s="2"/>
      <c r="C835" s="2"/>
      <c r="D835" s="2"/>
      <c r="E835" s="2"/>
      <c r="F835" s="2"/>
    </row>
    <row r="836" ht="15.75" customHeight="1">
      <c r="A836" s="2"/>
      <c r="B836" s="2"/>
      <c r="C836" s="2"/>
      <c r="D836" s="2"/>
      <c r="E836" s="2"/>
      <c r="F836" s="2"/>
    </row>
    <row r="837" ht="15.75" customHeight="1">
      <c r="A837" s="2"/>
      <c r="B837" s="2"/>
      <c r="C837" s="2"/>
      <c r="D837" s="2"/>
      <c r="E837" s="2"/>
      <c r="F837" s="2"/>
    </row>
    <row r="838" ht="15.75" customHeight="1">
      <c r="A838" s="2"/>
      <c r="B838" s="2"/>
      <c r="C838" s="2"/>
      <c r="D838" s="2"/>
      <c r="E838" s="2"/>
      <c r="F838" s="2"/>
    </row>
    <row r="839" ht="15.75" customHeight="1">
      <c r="A839" s="2"/>
      <c r="B839" s="2"/>
      <c r="C839" s="2"/>
      <c r="D839" s="2"/>
      <c r="E839" s="2"/>
      <c r="F839" s="2"/>
    </row>
    <row r="840" ht="15.75" customHeight="1">
      <c r="A840" s="2"/>
      <c r="B840" s="2"/>
      <c r="C840" s="2"/>
      <c r="D840" s="2"/>
      <c r="E840" s="2"/>
      <c r="F840" s="2"/>
    </row>
    <row r="841" ht="15.75" customHeight="1">
      <c r="A841" s="2"/>
      <c r="B841" s="2"/>
      <c r="C841" s="2"/>
      <c r="D841" s="2"/>
      <c r="E841" s="2"/>
      <c r="F841" s="2"/>
    </row>
    <row r="842" ht="15.75" customHeight="1">
      <c r="A842" s="2"/>
      <c r="B842" s="2"/>
      <c r="C842" s="2"/>
      <c r="D842" s="2"/>
      <c r="E842" s="2"/>
      <c r="F842" s="2"/>
    </row>
    <row r="843" ht="15.75" customHeight="1">
      <c r="A843" s="2"/>
      <c r="B843" s="2"/>
      <c r="C843" s="2"/>
      <c r="D843" s="2"/>
      <c r="E843" s="2"/>
      <c r="F843" s="2"/>
    </row>
    <row r="844" ht="15.75" customHeight="1">
      <c r="A844" s="2"/>
      <c r="B844" s="2"/>
      <c r="C844" s="2"/>
      <c r="D844" s="2"/>
      <c r="E844" s="2"/>
      <c r="F844" s="2"/>
    </row>
    <row r="845" ht="15.75" customHeight="1">
      <c r="A845" s="2"/>
      <c r="B845" s="2"/>
      <c r="C845" s="2"/>
      <c r="D845" s="2"/>
      <c r="E845" s="2"/>
      <c r="F845" s="2"/>
    </row>
    <row r="846" ht="15.75" customHeight="1">
      <c r="A846" s="2"/>
      <c r="B846" s="2"/>
      <c r="C846" s="2"/>
      <c r="D846" s="2"/>
      <c r="E846" s="2"/>
      <c r="F846" s="2"/>
    </row>
    <row r="847" ht="15.75" customHeight="1">
      <c r="A847" s="2"/>
      <c r="B847" s="2"/>
      <c r="C847" s="2"/>
      <c r="D847" s="2"/>
      <c r="E847" s="2"/>
      <c r="F847" s="2"/>
    </row>
    <row r="848" ht="15.75" customHeight="1">
      <c r="A848" s="2"/>
      <c r="B848" s="2"/>
      <c r="C848" s="2"/>
      <c r="D848" s="2"/>
      <c r="E848" s="2"/>
      <c r="F848" s="2"/>
    </row>
    <row r="849" ht="15.75" customHeight="1">
      <c r="A849" s="2"/>
      <c r="B849" s="2"/>
      <c r="C849" s="2"/>
      <c r="D849" s="2"/>
      <c r="E849" s="2"/>
      <c r="F849" s="2"/>
    </row>
    <row r="850" ht="15.75" customHeight="1">
      <c r="A850" s="2"/>
      <c r="B850" s="2"/>
      <c r="C850" s="2"/>
      <c r="D850" s="2"/>
      <c r="E850" s="2"/>
      <c r="F850" s="2"/>
    </row>
    <row r="851" ht="15.75" customHeight="1">
      <c r="A851" s="2"/>
      <c r="B851" s="2"/>
      <c r="C851" s="2"/>
      <c r="D851" s="2"/>
      <c r="E851" s="2"/>
      <c r="F851" s="2"/>
    </row>
    <row r="852" ht="15.75" customHeight="1">
      <c r="A852" s="2"/>
      <c r="B852" s="2"/>
      <c r="C852" s="2"/>
      <c r="D852" s="2"/>
      <c r="E852" s="2"/>
      <c r="F852" s="2"/>
    </row>
    <row r="853" ht="15.75" customHeight="1">
      <c r="A853" s="2"/>
      <c r="B853" s="2"/>
      <c r="C853" s="2"/>
      <c r="D853" s="2"/>
      <c r="E853" s="2"/>
      <c r="F853" s="2"/>
    </row>
    <row r="854" ht="15.75" customHeight="1">
      <c r="A854" s="2"/>
      <c r="B854" s="2"/>
      <c r="C854" s="2"/>
      <c r="D854" s="2"/>
      <c r="E854" s="2"/>
      <c r="F854" s="2"/>
    </row>
    <row r="855" ht="15.75" customHeight="1">
      <c r="A855" s="2"/>
      <c r="B855" s="2"/>
      <c r="C855" s="2"/>
      <c r="D855" s="2"/>
      <c r="E855" s="2"/>
      <c r="F855" s="2"/>
    </row>
    <row r="856" ht="15.75" customHeight="1">
      <c r="A856" s="2"/>
      <c r="B856" s="2"/>
      <c r="C856" s="2"/>
      <c r="D856" s="2"/>
      <c r="E856" s="2"/>
      <c r="F856" s="2"/>
    </row>
    <row r="857" ht="15.75" customHeight="1">
      <c r="A857" s="2"/>
      <c r="B857" s="2"/>
      <c r="C857" s="2"/>
      <c r="D857" s="2"/>
      <c r="E857" s="2"/>
      <c r="F857" s="2"/>
    </row>
    <row r="858" ht="15.75" customHeight="1">
      <c r="A858" s="2"/>
      <c r="B858" s="2"/>
      <c r="C858" s="2"/>
      <c r="D858" s="2"/>
      <c r="E858" s="2"/>
      <c r="F858" s="2"/>
    </row>
    <row r="859" ht="15.75" customHeight="1">
      <c r="A859" s="2"/>
      <c r="B859" s="2"/>
      <c r="C859" s="2"/>
      <c r="D859" s="2"/>
      <c r="E859" s="2"/>
      <c r="F859" s="2"/>
    </row>
    <row r="860" ht="15.75" customHeight="1">
      <c r="A860" s="2"/>
      <c r="B860" s="2"/>
      <c r="C860" s="2"/>
      <c r="D860" s="2"/>
      <c r="E860" s="2"/>
      <c r="F860" s="2"/>
    </row>
    <row r="861" ht="15.75" customHeight="1">
      <c r="A861" s="2"/>
      <c r="B861" s="2"/>
      <c r="C861" s="2"/>
      <c r="D861" s="2"/>
      <c r="E861" s="2"/>
      <c r="F861" s="2"/>
    </row>
    <row r="862" ht="15.75" customHeight="1">
      <c r="A862" s="2"/>
      <c r="B862" s="2"/>
      <c r="C862" s="2"/>
      <c r="D862" s="2"/>
      <c r="E862" s="2"/>
      <c r="F862" s="2"/>
    </row>
    <row r="863" ht="15.75" customHeight="1">
      <c r="A863" s="2"/>
      <c r="B863" s="2"/>
      <c r="C863" s="2"/>
      <c r="D863" s="2"/>
      <c r="E863" s="2"/>
      <c r="F863" s="2"/>
    </row>
    <row r="864" ht="15.75" customHeight="1">
      <c r="A864" s="2"/>
      <c r="B864" s="2"/>
      <c r="C864" s="2"/>
      <c r="D864" s="2"/>
      <c r="E864" s="2"/>
      <c r="F864" s="2"/>
    </row>
    <row r="865" ht="15.75" customHeight="1">
      <c r="A865" s="2"/>
      <c r="B865" s="2"/>
      <c r="C865" s="2"/>
      <c r="D865" s="2"/>
      <c r="E865" s="2"/>
      <c r="F865" s="2"/>
    </row>
    <row r="866" ht="15.75" customHeight="1">
      <c r="A866" s="2"/>
      <c r="B866" s="2"/>
      <c r="C866" s="2"/>
      <c r="D866" s="2"/>
      <c r="E866" s="2"/>
      <c r="F866" s="2"/>
    </row>
    <row r="867" ht="15.75" customHeight="1">
      <c r="A867" s="2"/>
      <c r="B867" s="2"/>
      <c r="C867" s="2"/>
      <c r="D867" s="2"/>
      <c r="E867" s="2"/>
      <c r="F867" s="2"/>
    </row>
    <row r="868" ht="15.75" customHeight="1">
      <c r="A868" s="2"/>
      <c r="B868" s="2"/>
      <c r="C868" s="2"/>
      <c r="D868" s="2"/>
      <c r="E868" s="2"/>
      <c r="F868" s="2"/>
    </row>
    <row r="869" ht="15.75" customHeight="1">
      <c r="A869" s="2"/>
      <c r="B869" s="2"/>
      <c r="C869" s="2"/>
      <c r="D869" s="2"/>
      <c r="E869" s="2"/>
      <c r="F869" s="2"/>
    </row>
    <row r="870" ht="15.75" customHeight="1">
      <c r="A870" s="2"/>
      <c r="B870" s="2"/>
      <c r="C870" s="2"/>
      <c r="D870" s="2"/>
      <c r="E870" s="2"/>
      <c r="F870" s="2"/>
    </row>
    <row r="871" ht="15.75" customHeight="1">
      <c r="A871" s="2"/>
      <c r="B871" s="2"/>
      <c r="C871" s="2"/>
      <c r="D871" s="2"/>
      <c r="E871" s="2"/>
      <c r="F871" s="2"/>
    </row>
    <row r="872" ht="15.75" customHeight="1">
      <c r="A872" s="2"/>
      <c r="B872" s="2"/>
      <c r="C872" s="2"/>
      <c r="D872" s="2"/>
      <c r="E872" s="2"/>
      <c r="F872" s="2"/>
    </row>
    <row r="873" ht="15.75" customHeight="1">
      <c r="A873" s="2"/>
      <c r="B873" s="2"/>
      <c r="C873" s="2"/>
      <c r="D873" s="2"/>
      <c r="E873" s="2"/>
      <c r="F873" s="2"/>
    </row>
    <row r="874" ht="15.75" customHeight="1">
      <c r="A874" s="2"/>
      <c r="B874" s="2"/>
      <c r="C874" s="2"/>
      <c r="D874" s="2"/>
      <c r="E874" s="2"/>
      <c r="F874" s="2"/>
    </row>
    <row r="875" ht="15.75" customHeight="1">
      <c r="A875" s="2"/>
      <c r="B875" s="2"/>
      <c r="C875" s="2"/>
      <c r="D875" s="2"/>
      <c r="E875" s="2"/>
      <c r="F875" s="2"/>
    </row>
    <row r="876" ht="15.75" customHeight="1">
      <c r="A876" s="2"/>
      <c r="B876" s="2"/>
      <c r="C876" s="2"/>
      <c r="D876" s="2"/>
      <c r="E876" s="2"/>
      <c r="F876" s="2"/>
    </row>
    <row r="877" ht="15.75" customHeight="1">
      <c r="A877" s="2"/>
      <c r="B877" s="2"/>
      <c r="C877" s="2"/>
      <c r="D877" s="2"/>
      <c r="E877" s="2"/>
      <c r="F877" s="2"/>
    </row>
    <row r="878" ht="15.75" customHeight="1">
      <c r="A878" s="2"/>
      <c r="B878" s="2"/>
      <c r="C878" s="2"/>
      <c r="D878" s="2"/>
      <c r="E878" s="2"/>
      <c r="F878" s="2"/>
    </row>
    <row r="879" ht="15.75" customHeight="1">
      <c r="A879" s="2"/>
      <c r="B879" s="2"/>
      <c r="C879" s="2"/>
      <c r="D879" s="2"/>
      <c r="E879" s="2"/>
      <c r="F879" s="2"/>
    </row>
    <row r="880" ht="15.75" customHeight="1">
      <c r="A880" s="2"/>
      <c r="B880" s="2"/>
      <c r="C880" s="2"/>
      <c r="D880" s="2"/>
      <c r="E880" s="2"/>
      <c r="F880" s="2"/>
    </row>
    <row r="881" ht="15.75" customHeight="1">
      <c r="A881" s="2"/>
      <c r="B881" s="2"/>
      <c r="C881" s="2"/>
      <c r="D881" s="2"/>
      <c r="E881" s="2"/>
      <c r="F881" s="2"/>
    </row>
    <row r="882" ht="15.75" customHeight="1">
      <c r="A882" s="2"/>
      <c r="B882" s="2"/>
      <c r="C882" s="2"/>
      <c r="D882" s="2"/>
      <c r="E882" s="2"/>
      <c r="F882" s="2"/>
    </row>
    <row r="883" ht="15.75" customHeight="1">
      <c r="A883" s="2"/>
      <c r="B883" s="2"/>
      <c r="C883" s="2"/>
      <c r="D883" s="2"/>
      <c r="E883" s="2"/>
      <c r="F883" s="2"/>
    </row>
    <row r="884" ht="15.75" customHeight="1">
      <c r="A884" s="2"/>
      <c r="B884" s="2"/>
      <c r="C884" s="2"/>
      <c r="D884" s="2"/>
      <c r="E884" s="2"/>
      <c r="F884" s="2"/>
    </row>
    <row r="885" ht="15.75" customHeight="1">
      <c r="A885" s="2"/>
      <c r="B885" s="2"/>
      <c r="C885" s="2"/>
      <c r="D885" s="2"/>
      <c r="E885" s="2"/>
      <c r="F885" s="2"/>
    </row>
    <row r="886" ht="15.75" customHeight="1">
      <c r="A886" s="2"/>
      <c r="B886" s="2"/>
      <c r="C886" s="2"/>
      <c r="D886" s="2"/>
      <c r="E886" s="2"/>
      <c r="F886" s="2"/>
    </row>
    <row r="887" ht="15.75" customHeight="1">
      <c r="A887" s="2"/>
      <c r="B887" s="2"/>
      <c r="C887" s="2"/>
      <c r="D887" s="2"/>
      <c r="E887" s="2"/>
      <c r="F887" s="2"/>
    </row>
    <row r="888" ht="15.75" customHeight="1">
      <c r="A888" s="2"/>
      <c r="B888" s="2"/>
      <c r="C888" s="2"/>
      <c r="D888" s="2"/>
      <c r="E888" s="2"/>
      <c r="F888" s="2"/>
    </row>
    <row r="889" ht="15.75" customHeight="1">
      <c r="A889" s="2"/>
      <c r="B889" s="2"/>
      <c r="C889" s="2"/>
      <c r="D889" s="2"/>
      <c r="E889" s="2"/>
      <c r="F889" s="2"/>
    </row>
    <row r="890" ht="15.75" customHeight="1">
      <c r="A890" s="2"/>
      <c r="B890" s="2"/>
      <c r="C890" s="2"/>
      <c r="D890" s="2"/>
      <c r="E890" s="2"/>
      <c r="F890" s="2"/>
    </row>
    <row r="891" ht="15.75" customHeight="1">
      <c r="A891" s="2"/>
      <c r="B891" s="2"/>
      <c r="C891" s="2"/>
      <c r="D891" s="2"/>
      <c r="E891" s="2"/>
      <c r="F891" s="2"/>
    </row>
    <row r="892" ht="15.75" customHeight="1">
      <c r="A892" s="2"/>
      <c r="B892" s="2"/>
      <c r="C892" s="2"/>
      <c r="D892" s="2"/>
      <c r="E892" s="2"/>
      <c r="F892" s="2"/>
    </row>
    <row r="893" ht="15.75" customHeight="1">
      <c r="A893" s="2"/>
      <c r="B893" s="2"/>
      <c r="C893" s="2"/>
      <c r="D893" s="2"/>
      <c r="E893" s="2"/>
      <c r="F893" s="2"/>
    </row>
    <row r="894" ht="15.75" customHeight="1">
      <c r="A894" s="2"/>
      <c r="B894" s="2"/>
      <c r="C894" s="2"/>
      <c r="D894" s="2"/>
      <c r="E894" s="2"/>
      <c r="F894" s="2"/>
    </row>
    <row r="895" ht="15.75" customHeight="1">
      <c r="A895" s="2"/>
      <c r="B895" s="2"/>
      <c r="C895" s="2"/>
      <c r="D895" s="2"/>
      <c r="E895" s="2"/>
      <c r="F895" s="2"/>
    </row>
    <row r="896" ht="15.75" customHeight="1">
      <c r="A896" s="2"/>
      <c r="B896" s="2"/>
      <c r="C896" s="2"/>
      <c r="D896" s="2"/>
      <c r="E896" s="2"/>
      <c r="F896" s="2"/>
    </row>
    <row r="897" ht="15.75" customHeight="1">
      <c r="A897" s="2"/>
      <c r="B897" s="2"/>
      <c r="C897" s="2"/>
      <c r="D897" s="2"/>
      <c r="E897" s="2"/>
      <c r="F897" s="2"/>
    </row>
    <row r="898" ht="15.75" customHeight="1">
      <c r="A898" s="2"/>
      <c r="B898" s="2"/>
      <c r="C898" s="2"/>
      <c r="D898" s="2"/>
      <c r="E898" s="2"/>
      <c r="F898" s="2"/>
    </row>
    <row r="899" ht="15.75" customHeight="1">
      <c r="A899" s="2"/>
      <c r="B899" s="2"/>
      <c r="C899" s="2"/>
      <c r="D899" s="2"/>
      <c r="E899" s="2"/>
      <c r="F899" s="2"/>
    </row>
    <row r="900" ht="15.75" customHeight="1">
      <c r="A900" s="2"/>
      <c r="B900" s="2"/>
      <c r="C900" s="2"/>
      <c r="D900" s="2"/>
      <c r="E900" s="2"/>
      <c r="F900" s="2"/>
    </row>
    <row r="901" ht="15.75" customHeight="1">
      <c r="A901" s="2"/>
      <c r="B901" s="2"/>
      <c r="C901" s="2"/>
      <c r="D901" s="2"/>
      <c r="E901" s="2"/>
      <c r="F901" s="2"/>
    </row>
    <row r="902" ht="15.75" customHeight="1">
      <c r="A902" s="2"/>
      <c r="B902" s="2"/>
      <c r="C902" s="2"/>
      <c r="D902" s="2"/>
      <c r="E902" s="2"/>
      <c r="F902" s="2"/>
    </row>
    <row r="903" ht="15.75" customHeight="1">
      <c r="A903" s="2"/>
      <c r="B903" s="2"/>
      <c r="C903" s="2"/>
      <c r="D903" s="2"/>
      <c r="E903" s="2"/>
      <c r="F903" s="2"/>
    </row>
    <row r="904" ht="15.75" customHeight="1">
      <c r="A904" s="2"/>
      <c r="B904" s="2"/>
      <c r="C904" s="2"/>
      <c r="D904" s="2"/>
      <c r="E904" s="2"/>
      <c r="F904" s="2"/>
    </row>
    <row r="905" ht="15.75" customHeight="1">
      <c r="A905" s="2"/>
      <c r="B905" s="2"/>
      <c r="C905" s="2"/>
      <c r="D905" s="2"/>
      <c r="E905" s="2"/>
      <c r="F905" s="2"/>
    </row>
    <row r="906" ht="15.75" customHeight="1">
      <c r="A906" s="2"/>
      <c r="B906" s="2"/>
      <c r="C906" s="2"/>
      <c r="D906" s="2"/>
      <c r="E906" s="2"/>
      <c r="F906" s="2"/>
    </row>
    <row r="907" ht="15.75" customHeight="1">
      <c r="A907" s="2"/>
      <c r="B907" s="2"/>
      <c r="C907" s="2"/>
      <c r="D907" s="2"/>
      <c r="E907" s="2"/>
      <c r="F907" s="2"/>
    </row>
    <row r="908" ht="15.75" customHeight="1">
      <c r="A908" s="2"/>
      <c r="B908" s="2"/>
      <c r="C908" s="2"/>
      <c r="D908" s="2"/>
      <c r="E908" s="2"/>
      <c r="F908" s="2"/>
    </row>
    <row r="909" ht="15.75" customHeight="1">
      <c r="A909" s="2"/>
      <c r="B909" s="2"/>
      <c r="C909" s="2"/>
      <c r="D909" s="2"/>
      <c r="E909" s="2"/>
      <c r="F909" s="2"/>
    </row>
    <row r="910" ht="15.75" customHeight="1">
      <c r="A910" s="2"/>
      <c r="B910" s="2"/>
      <c r="C910" s="2"/>
      <c r="D910" s="2"/>
      <c r="E910" s="2"/>
      <c r="F910" s="2"/>
    </row>
    <row r="911" ht="15.75" customHeight="1">
      <c r="A911" s="2"/>
      <c r="B911" s="2"/>
      <c r="C911" s="2"/>
      <c r="D911" s="2"/>
      <c r="E911" s="2"/>
      <c r="F911" s="2"/>
    </row>
    <row r="912" ht="15.75" customHeight="1">
      <c r="A912" s="2"/>
      <c r="B912" s="2"/>
      <c r="C912" s="2"/>
      <c r="D912" s="2"/>
      <c r="E912" s="2"/>
      <c r="F912" s="2"/>
    </row>
    <row r="913" ht="15.75" customHeight="1">
      <c r="A913" s="2"/>
      <c r="B913" s="2"/>
      <c r="C913" s="2"/>
      <c r="D913" s="2"/>
      <c r="E913" s="2"/>
      <c r="F913" s="2"/>
    </row>
    <row r="914" ht="15.75" customHeight="1">
      <c r="A914" s="2"/>
      <c r="B914" s="2"/>
      <c r="C914" s="2"/>
      <c r="D914" s="2"/>
      <c r="E914" s="2"/>
      <c r="F914" s="2"/>
    </row>
    <row r="915" ht="15.75" customHeight="1">
      <c r="A915" s="2"/>
      <c r="B915" s="2"/>
      <c r="C915" s="2"/>
      <c r="D915" s="2"/>
      <c r="E915" s="2"/>
      <c r="F915" s="2"/>
    </row>
    <row r="916" ht="15.75" customHeight="1">
      <c r="A916" s="2"/>
      <c r="B916" s="2"/>
      <c r="C916" s="2"/>
      <c r="D916" s="2"/>
      <c r="E916" s="2"/>
      <c r="F916" s="2"/>
    </row>
    <row r="917" ht="15.75" customHeight="1">
      <c r="A917" s="2"/>
      <c r="B917" s="2"/>
      <c r="C917" s="2"/>
      <c r="D917" s="2"/>
      <c r="E917" s="2"/>
      <c r="F917" s="2"/>
    </row>
    <row r="918" ht="15.75" customHeight="1">
      <c r="A918" s="2"/>
      <c r="B918" s="2"/>
      <c r="C918" s="2"/>
      <c r="D918" s="2"/>
      <c r="E918" s="2"/>
      <c r="F918" s="2"/>
    </row>
    <row r="919" ht="15.75" customHeight="1">
      <c r="A919" s="2"/>
      <c r="B919" s="2"/>
      <c r="C919" s="2"/>
      <c r="D919" s="2"/>
      <c r="E919" s="2"/>
      <c r="F919" s="2"/>
    </row>
    <row r="920" ht="15.75" customHeight="1">
      <c r="A920" s="2"/>
      <c r="B920" s="2"/>
      <c r="C920" s="2"/>
      <c r="D920" s="2"/>
      <c r="E920" s="2"/>
      <c r="F920" s="2"/>
    </row>
    <row r="921" ht="15.75" customHeight="1">
      <c r="A921" s="2"/>
      <c r="B921" s="2"/>
      <c r="C921" s="2"/>
      <c r="D921" s="2"/>
      <c r="E921" s="2"/>
      <c r="F921" s="2"/>
    </row>
    <row r="922" ht="15.75" customHeight="1">
      <c r="A922" s="2"/>
      <c r="B922" s="2"/>
      <c r="C922" s="2"/>
      <c r="D922" s="2"/>
      <c r="E922" s="2"/>
      <c r="F922" s="2"/>
    </row>
    <row r="923" ht="15.75" customHeight="1">
      <c r="A923" s="2"/>
      <c r="B923" s="2"/>
      <c r="C923" s="2"/>
      <c r="D923" s="2"/>
      <c r="E923" s="2"/>
      <c r="F923" s="2"/>
    </row>
    <row r="924" ht="15.75" customHeight="1">
      <c r="A924" s="2"/>
      <c r="B924" s="2"/>
      <c r="C924" s="2"/>
      <c r="D924" s="2"/>
      <c r="E924" s="2"/>
      <c r="F924" s="2"/>
    </row>
    <row r="925" ht="15.75" customHeight="1">
      <c r="A925" s="2"/>
      <c r="B925" s="2"/>
      <c r="C925" s="2"/>
      <c r="D925" s="2"/>
      <c r="E925" s="2"/>
      <c r="F925" s="2"/>
    </row>
    <row r="926" ht="15.75" customHeight="1">
      <c r="A926" s="2"/>
      <c r="B926" s="2"/>
      <c r="C926" s="2"/>
      <c r="D926" s="2"/>
      <c r="E926" s="2"/>
      <c r="F926" s="2"/>
    </row>
    <row r="927" ht="15.75" customHeight="1">
      <c r="A927" s="2"/>
      <c r="B927" s="2"/>
      <c r="C927" s="2"/>
      <c r="D927" s="2"/>
      <c r="E927" s="2"/>
      <c r="F927" s="2"/>
    </row>
    <row r="928" ht="15.75" customHeight="1">
      <c r="A928" s="2"/>
      <c r="B928" s="2"/>
      <c r="C928" s="2"/>
      <c r="D928" s="2"/>
      <c r="E928" s="2"/>
      <c r="F928" s="2"/>
    </row>
    <row r="929" ht="15.75" customHeight="1">
      <c r="A929" s="2"/>
      <c r="B929" s="2"/>
      <c r="C929" s="2"/>
      <c r="D929" s="2"/>
      <c r="E929" s="2"/>
      <c r="F929" s="2"/>
    </row>
    <row r="930" ht="15.75" customHeight="1">
      <c r="A930" s="2"/>
      <c r="B930" s="2"/>
      <c r="C930" s="2"/>
      <c r="D930" s="2"/>
      <c r="E930" s="2"/>
      <c r="F930" s="2"/>
    </row>
    <row r="931" ht="15.75" customHeight="1">
      <c r="A931" s="2"/>
      <c r="B931" s="2"/>
      <c r="C931" s="2"/>
      <c r="D931" s="2"/>
      <c r="E931" s="2"/>
      <c r="F931" s="2"/>
    </row>
    <row r="932" ht="15.75" customHeight="1">
      <c r="A932" s="2"/>
      <c r="B932" s="2"/>
      <c r="C932" s="2"/>
      <c r="D932" s="2"/>
      <c r="E932" s="2"/>
      <c r="F932" s="2"/>
    </row>
    <row r="933" ht="15.75" customHeight="1">
      <c r="A933" s="2"/>
      <c r="B933" s="2"/>
      <c r="C933" s="2"/>
      <c r="D933" s="2"/>
      <c r="E933" s="2"/>
      <c r="F933" s="2"/>
    </row>
    <row r="934" ht="15.75" customHeight="1">
      <c r="A934" s="2"/>
      <c r="B934" s="2"/>
      <c r="C934" s="2"/>
      <c r="D934" s="2"/>
      <c r="E934" s="2"/>
      <c r="F934" s="2"/>
    </row>
    <row r="935" ht="15.75" customHeight="1">
      <c r="A935" s="2"/>
      <c r="B935" s="2"/>
      <c r="C935" s="2"/>
      <c r="D935" s="2"/>
      <c r="E935" s="2"/>
      <c r="F935" s="2"/>
    </row>
    <row r="936" ht="15.75" customHeight="1">
      <c r="A936" s="2"/>
      <c r="B936" s="2"/>
      <c r="C936" s="2"/>
      <c r="D936" s="2"/>
      <c r="E936" s="2"/>
      <c r="F936" s="2"/>
    </row>
    <row r="937" ht="15.75" customHeight="1">
      <c r="A937" s="2"/>
      <c r="B937" s="2"/>
      <c r="C937" s="2"/>
      <c r="D937" s="2"/>
      <c r="E937" s="2"/>
      <c r="F937" s="2"/>
    </row>
    <row r="938" ht="15.75" customHeight="1">
      <c r="A938" s="2"/>
      <c r="B938" s="2"/>
      <c r="C938" s="2"/>
      <c r="D938" s="2"/>
      <c r="E938" s="2"/>
      <c r="F938" s="2"/>
    </row>
    <row r="939" ht="15.75" customHeight="1">
      <c r="A939" s="2"/>
      <c r="B939" s="2"/>
      <c r="C939" s="2"/>
      <c r="D939" s="2"/>
      <c r="E939" s="2"/>
      <c r="F939" s="2"/>
    </row>
    <row r="940" ht="15.75" customHeight="1">
      <c r="A940" s="2"/>
      <c r="B940" s="2"/>
      <c r="C940" s="2"/>
      <c r="D940" s="2"/>
      <c r="E940" s="2"/>
      <c r="F940" s="2"/>
    </row>
    <row r="941" ht="15.75" customHeight="1">
      <c r="A941" s="2"/>
      <c r="B941" s="2"/>
      <c r="C941" s="2"/>
      <c r="D941" s="2"/>
      <c r="E941" s="2"/>
      <c r="F941" s="2"/>
    </row>
    <row r="942" ht="15.75" customHeight="1">
      <c r="A942" s="2"/>
      <c r="B942" s="2"/>
      <c r="C942" s="2"/>
      <c r="D942" s="2"/>
      <c r="E942" s="2"/>
      <c r="F942" s="2"/>
    </row>
    <row r="943" ht="15.75" customHeight="1">
      <c r="A943" s="2"/>
      <c r="B943" s="2"/>
      <c r="C943" s="2"/>
      <c r="D943" s="2"/>
      <c r="E943" s="2"/>
      <c r="F943" s="2"/>
    </row>
    <row r="944" ht="15.75" customHeight="1">
      <c r="A944" s="2"/>
      <c r="B944" s="2"/>
      <c r="C944" s="2"/>
      <c r="D944" s="2"/>
      <c r="E944" s="2"/>
      <c r="F944" s="2"/>
    </row>
    <row r="945" ht="15.75" customHeight="1">
      <c r="A945" s="2"/>
      <c r="B945" s="2"/>
      <c r="C945" s="2"/>
      <c r="D945" s="2"/>
      <c r="E945" s="2"/>
      <c r="F945" s="2"/>
    </row>
    <row r="946" ht="15.75" customHeight="1">
      <c r="A946" s="2"/>
      <c r="B946" s="2"/>
      <c r="C946" s="2"/>
      <c r="D946" s="2"/>
      <c r="E946" s="2"/>
      <c r="F946" s="2"/>
    </row>
    <row r="947" ht="15.75" customHeight="1">
      <c r="A947" s="2"/>
      <c r="B947" s="2"/>
      <c r="C947" s="2"/>
      <c r="D947" s="2"/>
      <c r="E947" s="2"/>
      <c r="F947" s="2"/>
    </row>
    <row r="948" ht="15.75" customHeight="1">
      <c r="A948" s="2"/>
      <c r="B948" s="2"/>
      <c r="C948" s="2"/>
      <c r="D948" s="2"/>
      <c r="E948" s="2"/>
      <c r="F948" s="2"/>
    </row>
    <row r="949" ht="15.75" customHeight="1">
      <c r="A949" s="2"/>
      <c r="B949" s="2"/>
      <c r="C949" s="2"/>
      <c r="D949" s="2"/>
      <c r="E949" s="2"/>
      <c r="F949" s="2"/>
    </row>
    <row r="950" ht="15.75" customHeight="1">
      <c r="A950" s="2"/>
      <c r="B950" s="2"/>
      <c r="C950" s="2"/>
      <c r="D950" s="2"/>
      <c r="E950" s="2"/>
      <c r="F950" s="2"/>
    </row>
    <row r="951" ht="15.75" customHeight="1">
      <c r="A951" s="2"/>
      <c r="B951" s="2"/>
      <c r="C951" s="2"/>
      <c r="D951" s="2"/>
      <c r="E951" s="2"/>
      <c r="F951" s="2"/>
    </row>
    <row r="952" ht="15.75" customHeight="1">
      <c r="A952" s="2"/>
      <c r="B952" s="2"/>
      <c r="C952" s="2"/>
      <c r="D952" s="2"/>
      <c r="E952" s="2"/>
      <c r="F952" s="2"/>
    </row>
    <row r="953" ht="15.75" customHeight="1">
      <c r="A953" s="2"/>
      <c r="B953" s="2"/>
      <c r="C953" s="2"/>
      <c r="D953" s="2"/>
      <c r="E953" s="2"/>
      <c r="F953" s="2"/>
    </row>
    <row r="954" ht="15.75" customHeight="1">
      <c r="A954" s="2"/>
      <c r="B954" s="2"/>
      <c r="C954" s="2"/>
      <c r="D954" s="2"/>
      <c r="E954" s="2"/>
      <c r="F954" s="2"/>
    </row>
    <row r="955" ht="15.75" customHeight="1">
      <c r="A955" s="2"/>
      <c r="B955" s="2"/>
      <c r="C955" s="2"/>
      <c r="D955" s="2"/>
      <c r="E955" s="2"/>
      <c r="F955" s="2"/>
    </row>
    <row r="956" ht="15.75" customHeight="1">
      <c r="A956" s="2"/>
      <c r="B956" s="2"/>
      <c r="C956" s="2"/>
      <c r="D956" s="2"/>
      <c r="E956" s="2"/>
      <c r="F956" s="2"/>
    </row>
    <row r="957" ht="15.75" customHeight="1">
      <c r="A957" s="2"/>
      <c r="B957" s="2"/>
      <c r="C957" s="2"/>
      <c r="D957" s="2"/>
      <c r="E957" s="2"/>
      <c r="F957" s="2"/>
    </row>
    <row r="958" ht="15.75" customHeight="1">
      <c r="A958" s="2"/>
      <c r="B958" s="2"/>
      <c r="C958" s="2"/>
      <c r="D958" s="2"/>
      <c r="E958" s="2"/>
      <c r="F958" s="2"/>
    </row>
    <row r="959" ht="15.75" customHeight="1">
      <c r="A959" s="2"/>
      <c r="B959" s="2"/>
      <c r="C959" s="2"/>
      <c r="D959" s="2"/>
      <c r="E959" s="2"/>
      <c r="F959" s="2"/>
    </row>
    <row r="960" ht="15.75" customHeight="1">
      <c r="A960" s="2"/>
      <c r="B960" s="2"/>
      <c r="C960" s="2"/>
      <c r="D960" s="2"/>
      <c r="E960" s="2"/>
      <c r="F960" s="2"/>
    </row>
    <row r="961" ht="15.75" customHeight="1">
      <c r="A961" s="2"/>
      <c r="B961" s="2"/>
      <c r="C961" s="2"/>
      <c r="D961" s="2"/>
      <c r="E961" s="2"/>
      <c r="F961" s="2"/>
    </row>
    <row r="962" ht="15.75" customHeight="1">
      <c r="A962" s="2"/>
      <c r="B962" s="2"/>
      <c r="C962" s="2"/>
      <c r="D962" s="2"/>
      <c r="E962" s="2"/>
      <c r="F962" s="2"/>
    </row>
    <row r="963" ht="15.75" customHeight="1">
      <c r="A963" s="2"/>
      <c r="B963" s="2"/>
      <c r="C963" s="2"/>
      <c r="D963" s="2"/>
      <c r="E963" s="2"/>
      <c r="F963" s="2"/>
    </row>
    <row r="964" ht="15.75" customHeight="1">
      <c r="A964" s="2"/>
      <c r="B964" s="2"/>
      <c r="C964" s="2"/>
      <c r="D964" s="2"/>
      <c r="E964" s="2"/>
      <c r="F964" s="2"/>
    </row>
    <row r="965" ht="15.75" customHeight="1">
      <c r="A965" s="2"/>
      <c r="B965" s="2"/>
      <c r="C965" s="2"/>
      <c r="D965" s="2"/>
      <c r="E965" s="2"/>
      <c r="F965" s="2"/>
    </row>
    <row r="966" ht="15.75" customHeight="1">
      <c r="A966" s="2"/>
      <c r="B966" s="2"/>
      <c r="C966" s="2"/>
      <c r="D966" s="2"/>
      <c r="E966" s="2"/>
      <c r="F966" s="2"/>
    </row>
    <row r="967" ht="15.75" customHeight="1">
      <c r="A967" s="2"/>
      <c r="B967" s="2"/>
      <c r="C967" s="2"/>
      <c r="D967" s="2"/>
      <c r="E967" s="2"/>
      <c r="F967" s="2"/>
    </row>
    <row r="968" ht="15.75" customHeight="1">
      <c r="A968" s="2"/>
      <c r="B968" s="2"/>
      <c r="C968" s="2"/>
      <c r="D968" s="2"/>
      <c r="E968" s="2"/>
      <c r="F968" s="2"/>
    </row>
    <row r="969" ht="15.75" customHeight="1">
      <c r="A969" s="2"/>
      <c r="B969" s="2"/>
      <c r="C969" s="2"/>
      <c r="D969" s="2"/>
      <c r="E969" s="2"/>
      <c r="F969" s="2"/>
    </row>
    <row r="970" ht="15.75" customHeight="1">
      <c r="A970" s="2"/>
      <c r="B970" s="2"/>
      <c r="C970" s="2"/>
      <c r="D970" s="2"/>
      <c r="E970" s="2"/>
      <c r="F970" s="2"/>
    </row>
    <row r="971" ht="15.75" customHeight="1">
      <c r="A971" s="2"/>
      <c r="B971" s="2"/>
      <c r="C971" s="2"/>
      <c r="D971" s="2"/>
      <c r="E971" s="2"/>
      <c r="F971" s="2"/>
    </row>
    <row r="972" ht="15.75" customHeight="1">
      <c r="A972" s="2"/>
      <c r="B972" s="2"/>
      <c r="C972" s="2"/>
      <c r="D972" s="2"/>
      <c r="E972" s="2"/>
      <c r="F972" s="2"/>
    </row>
    <row r="973" ht="15.75" customHeight="1">
      <c r="A973" s="2"/>
      <c r="B973" s="2"/>
      <c r="C973" s="2"/>
      <c r="D973" s="2"/>
      <c r="E973" s="2"/>
      <c r="F973" s="2"/>
    </row>
    <row r="974" ht="15.75" customHeight="1">
      <c r="A974" s="2"/>
      <c r="B974" s="2"/>
      <c r="C974" s="2"/>
      <c r="D974" s="2"/>
      <c r="E974" s="2"/>
      <c r="F974" s="2"/>
    </row>
    <row r="975" ht="15.75" customHeight="1">
      <c r="A975" s="2"/>
      <c r="B975" s="2"/>
      <c r="C975" s="2"/>
      <c r="D975" s="2"/>
      <c r="E975" s="2"/>
      <c r="F975" s="2"/>
    </row>
    <row r="976" ht="15.75" customHeight="1">
      <c r="A976" s="2"/>
      <c r="B976" s="2"/>
      <c r="C976" s="2"/>
      <c r="D976" s="2"/>
      <c r="E976" s="2"/>
      <c r="F976" s="2"/>
    </row>
    <row r="977" ht="15.75" customHeight="1">
      <c r="A977" s="2"/>
      <c r="B977" s="2"/>
      <c r="C977" s="2"/>
      <c r="D977" s="2"/>
      <c r="E977" s="2"/>
      <c r="F977" s="2"/>
    </row>
    <row r="978" ht="15.75" customHeight="1">
      <c r="A978" s="2"/>
      <c r="B978" s="2"/>
      <c r="C978" s="2"/>
      <c r="D978" s="2"/>
      <c r="E978" s="2"/>
      <c r="F978" s="2"/>
    </row>
    <row r="979" ht="15.75" customHeight="1">
      <c r="A979" s="2"/>
      <c r="B979" s="2"/>
      <c r="C979" s="2"/>
      <c r="D979" s="2"/>
      <c r="E979" s="2"/>
      <c r="F979" s="2"/>
    </row>
    <row r="980" ht="15.75" customHeight="1">
      <c r="A980" s="2"/>
      <c r="B980" s="2"/>
      <c r="C980" s="2"/>
      <c r="D980" s="2"/>
      <c r="E980" s="2"/>
      <c r="F980" s="2"/>
    </row>
    <row r="981" ht="15.75" customHeight="1">
      <c r="A981" s="2"/>
      <c r="B981" s="2"/>
      <c r="C981" s="2"/>
      <c r="D981" s="2"/>
      <c r="E981" s="2"/>
      <c r="F981" s="2"/>
    </row>
    <row r="982" ht="15.75" customHeight="1">
      <c r="A982" s="2"/>
      <c r="B982" s="2"/>
      <c r="C982" s="2"/>
      <c r="D982" s="2"/>
      <c r="E982" s="2"/>
      <c r="F982" s="2"/>
    </row>
    <row r="983" ht="15.75" customHeight="1">
      <c r="A983" s="2"/>
      <c r="B983" s="2"/>
      <c r="C983" s="2"/>
      <c r="D983" s="2"/>
      <c r="E983" s="2"/>
      <c r="F983" s="2"/>
    </row>
    <row r="984" ht="15.75" customHeight="1">
      <c r="A984" s="2"/>
      <c r="B984" s="2"/>
      <c r="C984" s="2"/>
      <c r="D984" s="2"/>
      <c r="E984" s="2"/>
      <c r="F984" s="2"/>
    </row>
    <row r="985" ht="15.75" customHeight="1">
      <c r="A985" s="2"/>
      <c r="B985" s="2"/>
      <c r="C985" s="2"/>
      <c r="D985" s="2"/>
      <c r="E985" s="2"/>
      <c r="F985" s="2"/>
    </row>
    <row r="986" ht="15.75" customHeight="1">
      <c r="A986" s="2"/>
      <c r="B986" s="2"/>
      <c r="C986" s="2"/>
      <c r="D986" s="2"/>
      <c r="E986" s="2"/>
      <c r="F986" s="2"/>
    </row>
    <row r="987" ht="15.75" customHeight="1">
      <c r="A987" s="2"/>
      <c r="B987" s="2"/>
      <c r="C987" s="2"/>
      <c r="D987" s="2"/>
      <c r="E987" s="2"/>
      <c r="F987" s="2"/>
    </row>
    <row r="988" ht="15.75" customHeight="1">
      <c r="A988" s="2"/>
      <c r="B988" s="2"/>
      <c r="C988" s="2"/>
      <c r="D988" s="2"/>
      <c r="E988" s="2"/>
      <c r="F988" s="2"/>
    </row>
    <row r="989" ht="15.75" customHeight="1">
      <c r="A989" s="2"/>
      <c r="B989" s="2"/>
      <c r="C989" s="2"/>
      <c r="D989" s="2"/>
      <c r="E989" s="2"/>
      <c r="F989" s="2"/>
    </row>
    <row r="990" ht="15.75" customHeight="1">
      <c r="A990" s="2"/>
      <c r="B990" s="2"/>
      <c r="C990" s="2"/>
      <c r="D990" s="2"/>
      <c r="E990" s="2"/>
      <c r="F990" s="2"/>
    </row>
    <row r="991" ht="15.75" customHeight="1">
      <c r="A991" s="2"/>
      <c r="B991" s="2"/>
      <c r="C991" s="2"/>
      <c r="D991" s="2"/>
      <c r="E991" s="2"/>
      <c r="F991" s="2"/>
    </row>
    <row r="992" ht="15.75" customHeight="1">
      <c r="A992" s="2"/>
      <c r="B992" s="2"/>
      <c r="C992" s="2"/>
      <c r="D992" s="2"/>
      <c r="E992" s="2"/>
      <c r="F992" s="2"/>
    </row>
    <row r="993" ht="15.75" customHeight="1">
      <c r="A993" s="2"/>
      <c r="B993" s="2"/>
      <c r="C993" s="2"/>
      <c r="D993" s="2"/>
      <c r="E993" s="2"/>
      <c r="F993" s="2"/>
    </row>
    <row r="994" ht="15.75" customHeight="1">
      <c r="A994" s="2"/>
      <c r="B994" s="2"/>
      <c r="C994" s="2"/>
      <c r="D994" s="2"/>
      <c r="E994" s="2"/>
      <c r="F994" s="2"/>
    </row>
    <row r="995" ht="15.75" customHeight="1">
      <c r="A995" s="2"/>
      <c r="B995" s="2"/>
      <c r="C995" s="2"/>
      <c r="D995" s="2"/>
      <c r="E995" s="2"/>
      <c r="F995" s="2"/>
    </row>
    <row r="996" ht="15.75" customHeight="1">
      <c r="A996" s="2"/>
      <c r="B996" s="2"/>
      <c r="C996" s="2"/>
      <c r="D996" s="2"/>
      <c r="E996" s="2"/>
      <c r="F996" s="2"/>
    </row>
    <row r="997" ht="15.75" customHeight="1">
      <c r="A997" s="2"/>
      <c r="B997" s="2"/>
      <c r="C997" s="2"/>
      <c r="D997" s="2"/>
      <c r="E997" s="2"/>
      <c r="F997" s="2"/>
    </row>
    <row r="998" ht="15.75" customHeight="1">
      <c r="A998" s="2"/>
      <c r="B998" s="2"/>
      <c r="C998" s="2"/>
      <c r="D998" s="2"/>
      <c r="E998" s="2"/>
      <c r="F998" s="2"/>
    </row>
    <row r="999" ht="15.75" customHeight="1">
      <c r="A999" s="2"/>
      <c r="B999" s="2"/>
      <c r="C999" s="2"/>
      <c r="D999" s="2"/>
      <c r="E999" s="2"/>
      <c r="F999" s="2"/>
    </row>
    <row r="1000" ht="15.75" customHeight="1">
      <c r="A1000" s="2"/>
      <c r="B1000" s="2"/>
      <c r="C1000" s="2"/>
      <c r="D1000" s="2"/>
      <c r="E1000" s="2"/>
      <c r="F1000" s="2"/>
    </row>
  </sheetData>
  <printOptions/>
  <pageMargins bottom="0.75" footer="0.0" header="0.0" left="0.7" right="0.7" top="0.75"/>
  <pageSetup orientation="portrait"/>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7.75"/>
    <col customWidth="1" min="2" max="2" width="11.5"/>
    <col customWidth="1" min="3" max="3" width="11.63"/>
    <col customWidth="1" min="4" max="4" width="10.5"/>
    <col customWidth="1" min="5" max="5" width="10.13"/>
    <col customWidth="1" min="6" max="6" width="10.75"/>
    <col customWidth="1" min="7" max="25" width="7.63"/>
    <col customWidth="1" min="26" max="26" width="8.5"/>
  </cols>
  <sheetData>
    <row r="1">
      <c r="A1" s="2"/>
      <c r="B1" s="2" t="s">
        <v>275</v>
      </c>
      <c r="C1" s="2"/>
      <c r="D1" s="2"/>
      <c r="E1" s="2"/>
      <c r="F1" s="2"/>
    </row>
    <row r="2">
      <c r="A2" s="2"/>
      <c r="B2" s="2"/>
      <c r="C2" s="2"/>
      <c r="D2" s="2"/>
      <c r="E2" s="2"/>
      <c r="F2" s="2"/>
    </row>
    <row r="3">
      <c r="A3" s="2"/>
      <c r="B3" s="62" t="s">
        <v>289</v>
      </c>
      <c r="C3" s="63" t="s">
        <v>302</v>
      </c>
      <c r="D3" s="64" t="s">
        <v>52</v>
      </c>
      <c r="E3" s="65" t="s">
        <v>291</v>
      </c>
      <c r="F3" s="66" t="s">
        <v>303</v>
      </c>
    </row>
    <row r="4">
      <c r="A4" s="2"/>
      <c r="B4" s="62">
        <v>1986.0</v>
      </c>
      <c r="C4" s="67">
        <f t="shared" ref="C4:C36" si="1">D4+E4</f>
        <v>2351372.942</v>
      </c>
      <c r="D4" s="68">
        <v>2324659.9416047004</v>
      </c>
      <c r="E4" s="69">
        <v>26713.0</v>
      </c>
      <c r="F4" s="70"/>
    </row>
    <row r="5">
      <c r="A5" s="2"/>
      <c r="B5" s="62">
        <v>1987.0</v>
      </c>
      <c r="C5" s="67">
        <f t="shared" si="1"/>
        <v>2070869.032</v>
      </c>
      <c r="D5" s="68">
        <v>2019119.0320816704</v>
      </c>
      <c r="E5" s="69">
        <v>51750.0</v>
      </c>
      <c r="F5" s="70"/>
    </row>
    <row r="6">
      <c r="A6" s="2"/>
      <c r="B6" s="62">
        <v>1988.0</v>
      </c>
      <c r="C6" s="67">
        <f t="shared" si="1"/>
        <v>1115032.543</v>
      </c>
      <c r="D6" s="68">
        <v>1061868.5434908902</v>
      </c>
      <c r="E6" s="69">
        <v>53164.0</v>
      </c>
      <c r="F6" s="70"/>
    </row>
    <row r="7">
      <c r="A7" s="2"/>
      <c r="B7" s="62">
        <v>1989.0</v>
      </c>
      <c r="C7" s="67">
        <f t="shared" si="1"/>
        <v>663368.9936</v>
      </c>
      <c r="D7" s="68">
        <v>624340.9936248999</v>
      </c>
      <c r="E7" s="69">
        <v>39028.0</v>
      </c>
      <c r="F7" s="70"/>
    </row>
    <row r="8">
      <c r="A8" s="2"/>
      <c r="B8" s="62">
        <v>1990.0</v>
      </c>
      <c r="C8" s="67">
        <f t="shared" si="1"/>
        <v>511762.2593</v>
      </c>
      <c r="D8" s="68">
        <v>457933.2593187</v>
      </c>
      <c r="E8" s="69">
        <v>53829.0</v>
      </c>
      <c r="F8" s="70"/>
    </row>
    <row r="9">
      <c r="A9" s="2"/>
      <c r="B9" s="62">
        <v>1991.0</v>
      </c>
      <c r="C9" s="67">
        <f t="shared" si="1"/>
        <v>2069824.229</v>
      </c>
      <c r="D9" s="68">
        <v>2008698.2287890501</v>
      </c>
      <c r="E9" s="69">
        <v>61126.0</v>
      </c>
      <c r="F9" s="70"/>
    </row>
    <row r="10">
      <c r="A10" s="2"/>
      <c r="B10" s="62">
        <v>1992.0</v>
      </c>
      <c r="C10" s="67">
        <f t="shared" si="1"/>
        <v>1241387.113</v>
      </c>
      <c r="D10" s="68">
        <v>1174648.1130650903</v>
      </c>
      <c r="E10" s="69">
        <v>66739.0</v>
      </c>
      <c r="F10" s="70"/>
    </row>
    <row r="11">
      <c r="A11" s="2"/>
      <c r="B11" s="62">
        <v>1993.0</v>
      </c>
      <c r="C11" s="67">
        <f t="shared" si="1"/>
        <v>1147373.21</v>
      </c>
      <c r="D11" s="68">
        <v>1075413.21029437</v>
      </c>
      <c r="E11" s="69">
        <v>71960.0</v>
      </c>
      <c r="F11" s="70"/>
    </row>
    <row r="12">
      <c r="A12" s="2"/>
      <c r="B12" s="62">
        <v>1994.0</v>
      </c>
      <c r="C12" s="67">
        <f t="shared" si="1"/>
        <v>694231.6032</v>
      </c>
      <c r="D12" s="68">
        <v>609265.6032399</v>
      </c>
      <c r="E12" s="69">
        <v>84966.0</v>
      </c>
      <c r="F12" s="70"/>
    </row>
    <row r="13">
      <c r="A13" s="2"/>
      <c r="B13" s="62">
        <v>1995.0</v>
      </c>
      <c r="C13" s="67">
        <f t="shared" si="1"/>
        <v>1576855.702</v>
      </c>
      <c r="D13" s="68">
        <v>1469358.7023942003</v>
      </c>
      <c r="E13" s="69">
        <v>107497.0</v>
      </c>
      <c r="F13" s="70"/>
    </row>
    <row r="14">
      <c r="A14" s="2"/>
      <c r="B14" s="62">
        <v>1996.0</v>
      </c>
      <c r="C14" s="67">
        <f t="shared" si="1"/>
        <v>1435713.207</v>
      </c>
      <c r="D14" s="68">
        <v>1352262.20695925</v>
      </c>
      <c r="E14" s="69">
        <v>83451.0</v>
      </c>
      <c r="F14" s="70"/>
    </row>
    <row r="15">
      <c r="A15" s="2"/>
      <c r="B15" s="62">
        <v>1997.0</v>
      </c>
      <c r="C15" s="67">
        <f t="shared" si="1"/>
        <v>943201.7264</v>
      </c>
      <c r="D15" s="68">
        <v>850066.72640768</v>
      </c>
      <c r="E15" s="69">
        <v>93135.0</v>
      </c>
      <c r="F15" s="70"/>
    </row>
    <row r="16">
      <c r="A16" s="2"/>
      <c r="B16" s="62">
        <v>1998.0</v>
      </c>
      <c r="C16" s="67">
        <f t="shared" si="1"/>
        <v>1181752.283</v>
      </c>
      <c r="D16" s="68">
        <v>1103788.2833259</v>
      </c>
      <c r="E16" s="69">
        <v>77964.0</v>
      </c>
      <c r="F16" s="70"/>
    </row>
    <row r="17">
      <c r="A17" s="76">
        <f t="shared" ref="A17:A26" si="2">_xlfn.RANK.AVG(C17,$C$17:$C$26)</f>
        <v>5</v>
      </c>
      <c r="B17" s="62">
        <v>1999.0</v>
      </c>
      <c r="C17" s="67">
        <f t="shared" si="1"/>
        <v>1696599.578</v>
      </c>
      <c r="D17" s="68">
        <v>1596832.57807221</v>
      </c>
      <c r="E17" s="69">
        <v>99767.0</v>
      </c>
      <c r="F17" s="70"/>
    </row>
    <row r="18">
      <c r="A18" s="76">
        <f t="shared" si="2"/>
        <v>7</v>
      </c>
      <c r="B18" s="62">
        <v>2000.0</v>
      </c>
      <c r="C18" s="67">
        <f t="shared" si="1"/>
        <v>1577693.159</v>
      </c>
      <c r="D18" s="68">
        <v>1511806.1592904597</v>
      </c>
      <c r="E18" s="69">
        <v>65887.0</v>
      </c>
      <c r="F18" s="70"/>
    </row>
    <row r="19">
      <c r="A19" s="76">
        <f t="shared" si="2"/>
        <v>6</v>
      </c>
      <c r="B19" s="62">
        <v>2001.0</v>
      </c>
      <c r="C19" s="67">
        <f t="shared" si="1"/>
        <v>1627480.638</v>
      </c>
      <c r="D19" s="68">
        <v>1568265.6381600806</v>
      </c>
      <c r="E19" s="69">
        <v>59215.0</v>
      </c>
      <c r="F19" s="70"/>
    </row>
    <row r="20">
      <c r="A20" s="76">
        <f t="shared" si="2"/>
        <v>3</v>
      </c>
      <c r="B20" s="62">
        <v>2002.0</v>
      </c>
      <c r="C20" s="67">
        <f t="shared" si="1"/>
        <v>2602819.164</v>
      </c>
      <c r="D20" s="68">
        <v>2543531.16400988</v>
      </c>
      <c r="E20" s="69">
        <v>59288.0</v>
      </c>
      <c r="F20" s="70"/>
    </row>
    <row r="21" ht="15.75" customHeight="1">
      <c r="A21" s="76">
        <f t="shared" si="2"/>
        <v>4</v>
      </c>
      <c r="B21" s="62">
        <v>2003.0</v>
      </c>
      <c r="C21" s="67">
        <f t="shared" si="1"/>
        <v>1979630.38</v>
      </c>
      <c r="D21" s="68">
        <v>1920798.3799712404</v>
      </c>
      <c r="E21" s="69">
        <v>58832.0</v>
      </c>
      <c r="F21" s="70"/>
    </row>
    <row r="22" ht="15.75" customHeight="1">
      <c r="A22" s="76">
        <f t="shared" si="2"/>
        <v>2</v>
      </c>
      <c r="B22" s="62">
        <v>2004.0</v>
      </c>
      <c r="C22" s="67">
        <f t="shared" si="1"/>
        <v>3022669.248</v>
      </c>
      <c r="D22" s="68">
        <v>2956727.24777497</v>
      </c>
      <c r="E22" s="69">
        <v>65942.0</v>
      </c>
      <c r="F22" s="70"/>
    </row>
    <row r="23" ht="15.75" customHeight="1">
      <c r="A23" s="76">
        <f t="shared" si="2"/>
        <v>8</v>
      </c>
      <c r="B23" s="62">
        <v>2005.0</v>
      </c>
      <c r="C23" s="67">
        <f t="shared" si="1"/>
        <v>1478230.539</v>
      </c>
      <c r="D23" s="68">
        <v>1431605.5391261799</v>
      </c>
      <c r="E23" s="69">
        <v>46625.0</v>
      </c>
      <c r="F23" s="70"/>
    </row>
    <row r="24" ht="15.75" customHeight="1">
      <c r="A24" s="76">
        <f t="shared" si="2"/>
        <v>10</v>
      </c>
      <c r="B24" s="62">
        <v>2006.0</v>
      </c>
      <c r="C24" s="67">
        <f t="shared" si="1"/>
        <v>859274.0891</v>
      </c>
      <c r="D24" s="68">
        <v>819097.08910185</v>
      </c>
      <c r="E24" s="69">
        <v>40177.0</v>
      </c>
      <c r="F24" s="70"/>
    </row>
    <row r="25" ht="15.75" customHeight="1">
      <c r="A25" s="76">
        <f t="shared" si="2"/>
        <v>1</v>
      </c>
      <c r="B25" s="62">
        <v>2007.0</v>
      </c>
      <c r="C25" s="67">
        <f t="shared" si="1"/>
        <v>3524966.371</v>
      </c>
      <c r="D25" s="68">
        <v>3465822.371423216</v>
      </c>
      <c r="E25" s="69">
        <v>59144.0</v>
      </c>
      <c r="F25" s="70"/>
    </row>
    <row r="26" ht="15.75" customHeight="1">
      <c r="A26" s="76">
        <f t="shared" si="2"/>
        <v>9</v>
      </c>
      <c r="B26" s="62">
        <v>2008.0</v>
      </c>
      <c r="C26" s="67">
        <f t="shared" si="1"/>
        <v>1158864.252</v>
      </c>
      <c r="D26" s="68">
        <v>1116653.2518622102</v>
      </c>
      <c r="E26" s="69">
        <v>42211.0</v>
      </c>
      <c r="F26" s="70"/>
    </row>
    <row r="27" ht="15.75" customHeight="1">
      <c r="A27" s="2"/>
      <c r="B27" s="62">
        <v>2009.0</v>
      </c>
      <c r="C27" s="67">
        <f t="shared" si="1"/>
        <v>2112726.102</v>
      </c>
      <c r="D27" s="68">
        <v>2067109.10213164</v>
      </c>
      <c r="E27" s="69">
        <v>45617.0</v>
      </c>
      <c r="F27" s="70"/>
    </row>
    <row r="28" ht="15.75" customHeight="1">
      <c r="A28" s="2"/>
      <c r="B28" s="62">
        <v>2010.0</v>
      </c>
      <c r="C28" s="67">
        <f t="shared" si="1"/>
        <v>1026396.247</v>
      </c>
      <c r="D28" s="68">
        <v>982590.24733248</v>
      </c>
      <c r="E28" s="69">
        <v>43806.0</v>
      </c>
      <c r="F28" s="70"/>
    </row>
    <row r="29" ht="15.75" customHeight="1">
      <c r="A29" s="2"/>
      <c r="B29" s="62">
        <v>2011.0</v>
      </c>
      <c r="C29" s="67">
        <f t="shared" si="1"/>
        <v>1006813.807</v>
      </c>
      <c r="D29" s="68">
        <v>945702.8065226697</v>
      </c>
      <c r="E29" s="69">
        <v>61111.0</v>
      </c>
      <c r="F29" s="70"/>
    </row>
    <row r="30" ht="15.75" customHeight="1">
      <c r="A30" s="2"/>
      <c r="B30" s="62">
        <v>2012.0</v>
      </c>
      <c r="C30" s="67">
        <f t="shared" si="1"/>
        <v>1589317.557</v>
      </c>
      <c r="D30" s="68">
        <v>1522700.557083698</v>
      </c>
      <c r="E30" s="69">
        <v>66617.0</v>
      </c>
      <c r="F30" s="72">
        <f t="shared" ref="F30:F36" si="3">VLOOKUP(3,$A$17:$C$26,3,FALSE)</f>
        <v>2602819.164</v>
      </c>
      <c r="G30" s="59"/>
    </row>
    <row r="31" ht="15.75" customHeight="1">
      <c r="A31" s="2"/>
      <c r="B31" s="62">
        <v>2013.0</v>
      </c>
      <c r="C31" s="67">
        <f t="shared" si="1"/>
        <v>600180.7073</v>
      </c>
      <c r="D31" s="68">
        <v>534364.7073179199</v>
      </c>
      <c r="E31" s="69">
        <v>65816.0</v>
      </c>
      <c r="F31" s="72">
        <f t="shared" si="3"/>
        <v>2602819.164</v>
      </c>
      <c r="G31" s="59"/>
    </row>
    <row r="32" ht="15.75" customHeight="1">
      <c r="A32" s="2"/>
      <c r="B32" s="62">
        <v>2014.0</v>
      </c>
      <c r="C32" s="67">
        <f t="shared" si="1"/>
        <v>1510628.236</v>
      </c>
      <c r="D32" s="68">
        <v>1448170.23588056</v>
      </c>
      <c r="E32" s="69">
        <v>62458.0</v>
      </c>
      <c r="F32" s="72">
        <f t="shared" si="3"/>
        <v>2602819.164</v>
      </c>
      <c r="G32" s="59"/>
    </row>
    <row r="33" ht="15.75" customHeight="1">
      <c r="A33" s="2"/>
      <c r="B33" s="62">
        <v>2015.0</v>
      </c>
      <c r="C33" s="67">
        <f t="shared" si="1"/>
        <v>2584109.195</v>
      </c>
      <c r="D33" s="68">
        <v>2519619.1946994006</v>
      </c>
      <c r="E33" s="69">
        <v>64490.0</v>
      </c>
      <c r="F33" s="72">
        <f t="shared" si="3"/>
        <v>2602819.164</v>
      </c>
      <c r="G33" s="59"/>
      <c r="H33" s="2"/>
      <c r="I33" s="2"/>
      <c r="J33" s="2"/>
      <c r="K33" s="2"/>
      <c r="L33" s="2"/>
      <c r="M33" s="2"/>
      <c r="N33" s="2"/>
      <c r="O33" s="2"/>
      <c r="P33" s="2"/>
      <c r="Q33" s="2"/>
      <c r="R33" s="2"/>
      <c r="S33" s="2"/>
      <c r="T33" s="2"/>
      <c r="U33" s="2"/>
      <c r="V33" s="2"/>
      <c r="W33" s="2"/>
      <c r="X33" s="2"/>
      <c r="Y33" s="2"/>
      <c r="Z33" s="2"/>
    </row>
    <row r="34" ht="15.75" customHeight="1">
      <c r="A34" s="2"/>
      <c r="B34" s="62">
        <v>2016.0</v>
      </c>
      <c r="C34" s="67">
        <f t="shared" si="1"/>
        <v>4641295.047</v>
      </c>
      <c r="D34" s="68">
        <v>4573429.0471474305</v>
      </c>
      <c r="E34" s="69">
        <v>67866.0</v>
      </c>
      <c r="F34" s="72">
        <f t="shared" si="3"/>
        <v>2602819.164</v>
      </c>
      <c r="G34" s="59"/>
      <c r="H34" s="2"/>
      <c r="I34" s="2"/>
      <c r="J34" s="2"/>
      <c r="K34" s="2"/>
      <c r="L34" s="2"/>
      <c r="M34" s="2"/>
      <c r="N34" s="2"/>
      <c r="O34" s="2"/>
      <c r="P34" s="2"/>
      <c r="Q34" s="2"/>
      <c r="R34" s="2"/>
      <c r="S34" s="2"/>
      <c r="T34" s="2"/>
      <c r="U34" s="2"/>
      <c r="V34" s="2"/>
      <c r="W34" s="2"/>
      <c r="X34" s="2"/>
      <c r="Y34" s="2"/>
      <c r="Z34" s="2"/>
    </row>
    <row r="35" ht="15.75" customHeight="1">
      <c r="A35" s="2"/>
      <c r="B35" s="62">
        <v>2017.0</v>
      </c>
      <c r="C35" s="67">
        <f t="shared" si="1"/>
        <v>3403072.512</v>
      </c>
      <c r="D35" s="68">
        <v>3335397.5115443803</v>
      </c>
      <c r="E35" s="69">
        <v>67675.0</v>
      </c>
      <c r="F35" s="72">
        <f t="shared" si="3"/>
        <v>2602819.164</v>
      </c>
      <c r="G35" s="59"/>
    </row>
    <row r="36" ht="15.75" customHeight="1">
      <c r="A36" s="2"/>
      <c r="B36" s="62">
        <v>2018.0</v>
      </c>
      <c r="C36" s="67">
        <f t="shared" si="1"/>
        <v>777451.7588</v>
      </c>
      <c r="D36" s="68">
        <v>726832.75883704</v>
      </c>
      <c r="E36" s="69">
        <v>50619.0</v>
      </c>
      <c r="F36" s="72">
        <f t="shared" si="3"/>
        <v>2602819.164</v>
      </c>
    </row>
    <row r="37" ht="15.75" customHeight="1">
      <c r="A37" s="2"/>
      <c r="B37" s="76"/>
      <c r="C37" s="77"/>
      <c r="D37" s="77"/>
      <c r="E37" s="77"/>
      <c r="F37" s="2"/>
    </row>
    <row r="38" ht="15.75" customHeight="1">
      <c r="A38" s="2"/>
      <c r="B38" s="76"/>
      <c r="C38" s="77"/>
      <c r="D38" s="77"/>
      <c r="E38" s="77"/>
      <c r="F38" s="2"/>
    </row>
    <row r="39" ht="15.75" customHeight="1">
      <c r="A39" s="2"/>
      <c r="B39" s="2"/>
      <c r="C39" s="90"/>
      <c r="D39" s="2"/>
      <c r="E39" s="2"/>
      <c r="F39" s="2"/>
    </row>
    <row r="40" ht="15.75" customHeight="1">
      <c r="A40" s="2"/>
      <c r="B40" s="2"/>
      <c r="C40" s="76"/>
      <c r="D40" s="76"/>
      <c r="E40" s="76"/>
      <c r="F40" s="2"/>
    </row>
    <row r="41" ht="15.75" customHeight="1">
      <c r="A41" s="2"/>
      <c r="B41" s="2"/>
      <c r="C41" s="77"/>
      <c r="D41" s="77"/>
      <c r="E41" s="77"/>
      <c r="F41" s="2"/>
    </row>
    <row r="42" ht="15.75" customHeight="1">
      <c r="A42" s="2"/>
      <c r="B42" s="2"/>
      <c r="C42" s="77"/>
      <c r="D42" s="77"/>
      <c r="E42" s="77"/>
      <c r="F42" s="2"/>
    </row>
    <row r="43" ht="15.75" customHeight="1">
      <c r="A43" s="2"/>
      <c r="B43" s="2"/>
      <c r="C43" s="2"/>
      <c r="D43" s="2"/>
      <c r="E43" s="2"/>
      <c r="F43" s="2"/>
    </row>
    <row r="44" ht="15.75" customHeight="1">
      <c r="A44" s="2"/>
      <c r="B44" s="2"/>
      <c r="C44" s="2"/>
      <c r="D44" s="2"/>
      <c r="E44" s="2"/>
      <c r="F44" s="2"/>
    </row>
    <row r="45" ht="15.75" customHeight="1">
      <c r="A45" s="2"/>
      <c r="B45" s="2"/>
      <c r="C45" s="2"/>
      <c r="D45" s="2"/>
      <c r="E45" s="2"/>
      <c r="F45" s="2"/>
    </row>
    <row r="46" ht="15.75" customHeight="1">
      <c r="A46" s="2"/>
      <c r="B46" s="2"/>
      <c r="C46" s="2"/>
      <c r="D46" s="2"/>
      <c r="E46" s="2"/>
      <c r="F46" s="2"/>
    </row>
    <row r="47" ht="15.75" customHeight="1">
      <c r="A47" s="2"/>
      <c r="B47" s="2"/>
      <c r="C47" s="2"/>
      <c r="D47" s="2"/>
      <c r="E47" s="2"/>
      <c r="F47" s="2"/>
    </row>
    <row r="48" ht="15.75" customHeight="1">
      <c r="A48" s="2"/>
      <c r="B48" s="2"/>
      <c r="C48" s="2"/>
      <c r="D48" s="2"/>
      <c r="E48" s="2"/>
      <c r="F48" s="2"/>
    </row>
    <row r="49" ht="15.75" customHeight="1">
      <c r="A49" s="2"/>
      <c r="B49" s="2"/>
      <c r="C49" s="2"/>
      <c r="D49" s="2"/>
      <c r="E49" s="2"/>
      <c r="F49" s="2"/>
    </row>
    <row r="50" ht="15.75" customHeight="1">
      <c r="A50" s="2"/>
      <c r="B50" s="2"/>
      <c r="C50" s="2"/>
      <c r="D50" s="2"/>
      <c r="E50" s="2"/>
      <c r="F50" s="2"/>
    </row>
    <row r="51" ht="15.75" customHeight="1">
      <c r="A51" s="2"/>
      <c r="B51" s="2"/>
      <c r="C51" s="2"/>
      <c r="D51" s="2"/>
      <c r="E51" s="2"/>
      <c r="F51" s="2"/>
    </row>
    <row r="52" ht="15.75" customHeight="1">
      <c r="A52" s="2"/>
      <c r="B52" s="2"/>
      <c r="C52" s="2"/>
      <c r="D52" s="2"/>
      <c r="E52" s="2"/>
      <c r="F52" s="2"/>
    </row>
    <row r="53" ht="15.75" customHeight="1">
      <c r="A53" s="2"/>
      <c r="B53" s="2"/>
      <c r="C53" s="2"/>
      <c r="D53" s="2"/>
      <c r="E53" s="2"/>
      <c r="F53" s="2"/>
    </row>
    <row r="54" ht="15.75" customHeight="1">
      <c r="A54" s="2"/>
      <c r="B54" s="2"/>
      <c r="C54" s="2"/>
      <c r="D54" s="2"/>
      <c r="E54" s="2"/>
      <c r="F54" s="2"/>
    </row>
    <row r="55" ht="15.75" customHeight="1">
      <c r="A55" s="2"/>
      <c r="B55" s="2"/>
      <c r="C55" s="2"/>
      <c r="D55" s="2"/>
      <c r="E55" s="2"/>
      <c r="F55" s="2"/>
    </row>
    <row r="56" ht="15.75" customHeight="1">
      <c r="A56" s="2"/>
      <c r="B56" s="2"/>
      <c r="C56" s="2"/>
      <c r="D56" s="2"/>
      <c r="E56" s="2"/>
      <c r="F56" s="2"/>
    </row>
    <row r="57" ht="15.75" customHeight="1">
      <c r="A57" s="2"/>
      <c r="B57" s="2"/>
      <c r="C57" s="2"/>
      <c r="D57" s="2"/>
      <c r="E57" s="2"/>
      <c r="F57" s="2"/>
    </row>
    <row r="58" ht="15.75" customHeight="1">
      <c r="A58" s="2"/>
      <c r="B58" s="2"/>
      <c r="C58" s="2"/>
      <c r="D58" s="2"/>
      <c r="E58" s="2"/>
      <c r="F58" s="2"/>
    </row>
    <row r="59" ht="15.75" customHeight="1">
      <c r="A59" s="2"/>
      <c r="B59" s="2"/>
      <c r="C59" s="2"/>
      <c r="D59" s="2"/>
      <c r="E59" s="2"/>
      <c r="F59" s="2"/>
    </row>
    <row r="60" ht="15.75" customHeight="1">
      <c r="A60" s="2"/>
      <c r="B60" s="2"/>
      <c r="C60" s="2"/>
      <c r="D60" s="2"/>
      <c r="E60" s="2"/>
      <c r="F60" s="2"/>
    </row>
    <row r="61" ht="15.75" customHeight="1">
      <c r="A61" s="2"/>
      <c r="B61" s="2"/>
      <c r="C61" s="2"/>
      <c r="D61" s="2"/>
      <c r="E61" s="2"/>
      <c r="F61" s="2"/>
    </row>
    <row r="62" ht="15.75" customHeight="1">
      <c r="A62" s="2"/>
      <c r="B62" s="2"/>
      <c r="C62" s="2"/>
      <c r="D62" s="2"/>
      <c r="E62" s="2"/>
      <c r="F62" s="2"/>
    </row>
    <row r="63" ht="15.75" customHeight="1">
      <c r="A63" s="2"/>
      <c r="B63" s="2"/>
      <c r="C63" s="2"/>
      <c r="D63" s="2"/>
      <c r="E63" s="2"/>
      <c r="F63" s="2"/>
    </row>
    <row r="64" ht="15.75" customHeight="1">
      <c r="A64" s="2"/>
      <c r="B64" s="2"/>
      <c r="C64" s="2"/>
      <c r="D64" s="2"/>
      <c r="E64" s="2"/>
      <c r="F64" s="2"/>
    </row>
    <row r="65" ht="15.75" customHeight="1">
      <c r="A65" s="2"/>
      <c r="B65" s="2"/>
      <c r="C65" s="2"/>
      <c r="D65" s="2"/>
      <c r="E65" s="2"/>
      <c r="F65" s="2"/>
    </row>
    <row r="66" ht="15.75" customHeight="1">
      <c r="A66" s="2"/>
      <c r="B66" s="2"/>
      <c r="C66" s="2"/>
      <c r="D66" s="2"/>
      <c r="E66" s="2"/>
      <c r="F66" s="2"/>
    </row>
    <row r="67" ht="15.75" customHeight="1">
      <c r="A67" s="2"/>
      <c r="B67" s="2"/>
      <c r="C67" s="2"/>
      <c r="D67" s="2"/>
      <c r="E67" s="2"/>
      <c r="F67" s="2"/>
    </row>
    <row r="68" ht="15.75" customHeight="1">
      <c r="A68" s="2"/>
      <c r="B68" s="2"/>
      <c r="C68" s="2"/>
      <c r="D68" s="2"/>
      <c r="E68" s="2"/>
      <c r="F68" s="2"/>
    </row>
    <row r="69" ht="15.75" customHeight="1">
      <c r="A69" s="2"/>
      <c r="B69" s="2"/>
      <c r="C69" s="2"/>
      <c r="D69" s="2"/>
      <c r="E69" s="2"/>
      <c r="F69" s="2"/>
    </row>
    <row r="70" ht="15.75" customHeight="1">
      <c r="A70" s="2"/>
      <c r="B70" s="2"/>
      <c r="C70" s="2"/>
      <c r="D70" s="2"/>
      <c r="E70" s="2"/>
      <c r="F70" s="2"/>
    </row>
    <row r="71" ht="15.75" customHeight="1">
      <c r="A71" s="2"/>
      <c r="B71" s="2"/>
      <c r="C71" s="2"/>
      <c r="D71" s="2"/>
      <c r="E71" s="2"/>
      <c r="F71" s="2"/>
    </row>
    <row r="72" ht="15.75" customHeight="1">
      <c r="A72" s="2"/>
      <c r="B72" s="2"/>
      <c r="C72" s="2"/>
      <c r="D72" s="2"/>
      <c r="E72" s="2"/>
      <c r="F72" s="2"/>
    </row>
    <row r="73" ht="15.75" customHeight="1">
      <c r="A73" s="2"/>
      <c r="B73" s="2"/>
      <c r="C73" s="2"/>
      <c r="D73" s="2"/>
      <c r="E73" s="2"/>
      <c r="F73" s="2"/>
    </row>
    <row r="74" ht="15.75" customHeight="1">
      <c r="A74" s="2"/>
      <c r="B74" s="2"/>
      <c r="C74" s="2"/>
      <c r="D74" s="2"/>
      <c r="E74" s="2"/>
      <c r="F74" s="2"/>
    </row>
    <row r="75" ht="15.75" customHeight="1">
      <c r="A75" s="2"/>
      <c r="B75" s="2"/>
      <c r="C75" s="2"/>
      <c r="D75" s="2"/>
      <c r="E75" s="2"/>
      <c r="F75" s="2"/>
    </row>
    <row r="76" ht="15.75" customHeight="1">
      <c r="A76" s="2"/>
      <c r="B76" s="2"/>
      <c r="C76" s="2"/>
      <c r="D76" s="2"/>
      <c r="E76" s="2"/>
      <c r="F76" s="2"/>
    </row>
    <row r="77" ht="15.75" customHeight="1">
      <c r="A77" s="2"/>
      <c r="B77" s="2"/>
      <c r="C77" s="2"/>
      <c r="D77" s="2"/>
      <c r="E77" s="2"/>
      <c r="F77" s="2"/>
    </row>
    <row r="78" ht="15.75" customHeight="1">
      <c r="A78" s="2"/>
      <c r="B78" s="2"/>
      <c r="C78" s="2"/>
      <c r="D78" s="2"/>
      <c r="E78" s="2"/>
      <c r="F78" s="2"/>
    </row>
    <row r="79" ht="15.75" customHeight="1">
      <c r="A79" s="2"/>
      <c r="B79" s="2"/>
      <c r="C79" s="2"/>
      <c r="D79" s="2"/>
      <c r="E79" s="2"/>
      <c r="F79" s="2"/>
    </row>
    <row r="80" ht="15.75" customHeight="1">
      <c r="A80" s="2"/>
      <c r="B80" s="2"/>
      <c r="C80" s="2"/>
      <c r="D80" s="2"/>
      <c r="E80" s="2"/>
      <c r="F80" s="2"/>
    </row>
    <row r="81" ht="15.75" customHeight="1">
      <c r="A81" s="2"/>
      <c r="B81" s="2"/>
      <c r="C81" s="2"/>
      <c r="D81" s="2"/>
      <c r="E81" s="2"/>
      <c r="F81" s="2"/>
    </row>
    <row r="82" ht="15.75" customHeight="1">
      <c r="A82" s="2"/>
      <c r="B82" s="2"/>
      <c r="C82" s="2"/>
      <c r="D82" s="2"/>
      <c r="E82" s="2"/>
      <c r="F82" s="2"/>
    </row>
    <row r="83" ht="15.75" customHeight="1">
      <c r="A83" s="2"/>
      <c r="B83" s="2"/>
      <c r="C83" s="2"/>
      <c r="D83" s="2"/>
      <c r="E83" s="2"/>
      <c r="F83" s="2"/>
    </row>
    <row r="84" ht="15.75" customHeight="1">
      <c r="A84" s="2"/>
      <c r="B84" s="2"/>
      <c r="C84" s="2"/>
      <c r="D84" s="2"/>
      <c r="E84" s="2"/>
      <c r="F84" s="2"/>
    </row>
    <row r="85" ht="15.75" customHeight="1">
      <c r="A85" s="2"/>
      <c r="B85" s="2"/>
      <c r="C85" s="2"/>
      <c r="D85" s="2"/>
      <c r="E85" s="2"/>
      <c r="F85" s="2"/>
    </row>
    <row r="86" ht="15.75" customHeight="1">
      <c r="A86" s="2"/>
      <c r="B86" s="2"/>
      <c r="C86" s="2"/>
      <c r="D86" s="2"/>
      <c r="E86" s="2"/>
      <c r="F86" s="2"/>
    </row>
    <row r="87" ht="15.75" customHeight="1">
      <c r="A87" s="2"/>
      <c r="B87" s="2"/>
      <c r="C87" s="2"/>
      <c r="D87" s="2"/>
      <c r="E87" s="2"/>
      <c r="F87" s="2"/>
    </row>
    <row r="88" ht="15.75" customHeight="1">
      <c r="A88" s="2"/>
      <c r="B88" s="2"/>
      <c r="C88" s="2"/>
      <c r="D88" s="2"/>
      <c r="E88" s="2"/>
      <c r="F88" s="2"/>
    </row>
    <row r="89" ht="15.75" customHeight="1">
      <c r="A89" s="2"/>
      <c r="B89" s="2"/>
      <c r="C89" s="2"/>
      <c r="D89" s="2"/>
      <c r="E89" s="2"/>
      <c r="F89" s="2"/>
    </row>
    <row r="90" ht="15.75" customHeight="1">
      <c r="A90" s="2"/>
      <c r="B90" s="2"/>
      <c r="C90" s="2"/>
      <c r="D90" s="2"/>
      <c r="E90" s="2"/>
      <c r="F90" s="2"/>
    </row>
    <row r="91" ht="15.75" customHeight="1">
      <c r="A91" s="2"/>
      <c r="B91" s="2"/>
      <c r="C91" s="2"/>
      <c r="D91" s="2"/>
      <c r="E91" s="2"/>
      <c r="F91" s="2"/>
    </row>
    <row r="92" ht="15.75" customHeight="1">
      <c r="A92" s="2"/>
      <c r="B92" s="2"/>
      <c r="C92" s="2"/>
      <c r="D92" s="2"/>
      <c r="E92" s="2"/>
      <c r="F92" s="2"/>
    </row>
    <row r="93" ht="15.75" customHeight="1">
      <c r="A93" s="2"/>
      <c r="B93" s="2"/>
      <c r="C93" s="2"/>
      <c r="D93" s="2"/>
      <c r="E93" s="2"/>
      <c r="F93" s="2"/>
    </row>
    <row r="94" ht="15.75" customHeight="1">
      <c r="A94" s="2"/>
      <c r="B94" s="2"/>
      <c r="C94" s="2"/>
      <c r="D94" s="2"/>
      <c r="E94" s="2"/>
      <c r="F94" s="2"/>
    </row>
    <row r="95" ht="15.75" customHeight="1">
      <c r="A95" s="2"/>
      <c r="B95" s="2"/>
      <c r="C95" s="2"/>
      <c r="D95" s="2"/>
      <c r="E95" s="2"/>
      <c r="F95" s="2"/>
    </row>
    <row r="96" ht="15.75" customHeight="1">
      <c r="A96" s="2"/>
      <c r="B96" s="2"/>
      <c r="C96" s="2"/>
      <c r="D96" s="2"/>
      <c r="E96" s="2"/>
      <c r="F96" s="2"/>
    </row>
    <row r="97" ht="15.75" customHeight="1">
      <c r="A97" s="2"/>
      <c r="B97" s="2"/>
      <c r="C97" s="2"/>
      <c r="D97" s="2"/>
      <c r="E97" s="2"/>
      <c r="F97" s="2"/>
    </row>
    <row r="98" ht="15.75" customHeight="1">
      <c r="A98" s="2"/>
      <c r="B98" s="2"/>
      <c r="C98" s="2"/>
      <c r="D98" s="2"/>
      <c r="E98" s="2"/>
      <c r="F98" s="2"/>
    </row>
    <row r="99" ht="15.75" customHeight="1">
      <c r="A99" s="2"/>
      <c r="B99" s="2"/>
      <c r="C99" s="2"/>
      <c r="D99" s="2"/>
      <c r="E99" s="2"/>
      <c r="F99" s="2"/>
    </row>
    <row r="100" ht="15.75" customHeight="1">
      <c r="A100" s="2"/>
      <c r="B100" s="2"/>
      <c r="C100" s="2"/>
      <c r="D100" s="2"/>
      <c r="E100" s="2"/>
      <c r="F100" s="2"/>
    </row>
    <row r="101" ht="15.75" customHeight="1">
      <c r="A101" s="2"/>
      <c r="B101" s="2"/>
      <c r="C101" s="2"/>
      <c r="D101" s="2"/>
      <c r="E101" s="2"/>
      <c r="F101" s="2"/>
    </row>
    <row r="102" ht="15.75" customHeight="1">
      <c r="A102" s="2"/>
      <c r="B102" s="2"/>
      <c r="C102" s="2"/>
      <c r="D102" s="2"/>
      <c r="E102" s="2"/>
      <c r="F102" s="2"/>
    </row>
    <row r="103" ht="15.75" customHeight="1">
      <c r="A103" s="2"/>
      <c r="B103" s="2"/>
      <c r="C103" s="2"/>
      <c r="D103" s="2"/>
      <c r="E103" s="2"/>
      <c r="F103" s="2"/>
    </row>
    <row r="104" ht="15.75" customHeight="1">
      <c r="A104" s="2"/>
      <c r="B104" s="2"/>
      <c r="C104" s="2"/>
      <c r="D104" s="2"/>
      <c r="E104" s="2"/>
      <c r="F104" s="2"/>
    </row>
    <row r="105" ht="15.75" customHeight="1">
      <c r="A105" s="2"/>
      <c r="B105" s="2"/>
      <c r="C105" s="2"/>
      <c r="D105" s="2"/>
      <c r="E105" s="2"/>
      <c r="F105" s="2"/>
    </row>
    <row r="106" ht="15.75" customHeight="1">
      <c r="A106" s="2"/>
      <c r="B106" s="2"/>
      <c r="C106" s="2"/>
      <c r="D106" s="2"/>
      <c r="E106" s="2"/>
      <c r="F106" s="2"/>
    </row>
    <row r="107" ht="15.75" customHeight="1">
      <c r="A107" s="2"/>
      <c r="B107" s="2"/>
      <c r="C107" s="2"/>
      <c r="D107" s="2"/>
      <c r="E107" s="2"/>
      <c r="F107" s="2"/>
    </row>
    <row r="108" ht="15.75" customHeight="1">
      <c r="A108" s="2"/>
      <c r="B108" s="2"/>
      <c r="C108" s="2"/>
      <c r="D108" s="2"/>
      <c r="E108" s="2"/>
      <c r="F108" s="2"/>
    </row>
    <row r="109" ht="15.75" customHeight="1">
      <c r="A109" s="2"/>
      <c r="B109" s="2"/>
      <c r="C109" s="2"/>
      <c r="D109" s="2"/>
      <c r="E109" s="2"/>
      <c r="F109" s="2"/>
    </row>
    <row r="110" ht="15.75" customHeight="1">
      <c r="A110" s="2"/>
      <c r="B110" s="2"/>
      <c r="C110" s="2"/>
      <c r="D110" s="2"/>
      <c r="E110" s="2"/>
      <c r="F110" s="2"/>
    </row>
    <row r="111" ht="15.75" customHeight="1">
      <c r="A111" s="2"/>
      <c r="B111" s="2"/>
      <c r="C111" s="2"/>
      <c r="D111" s="2"/>
      <c r="E111" s="2"/>
      <c r="F111" s="2"/>
    </row>
    <row r="112" ht="15.75" customHeight="1">
      <c r="A112" s="2"/>
      <c r="B112" s="2"/>
      <c r="C112" s="2"/>
      <c r="D112" s="2"/>
      <c r="E112" s="2"/>
      <c r="F112" s="2"/>
    </row>
    <row r="113" ht="15.75" customHeight="1">
      <c r="A113" s="2"/>
      <c r="B113" s="2"/>
      <c r="C113" s="2"/>
      <c r="D113" s="2"/>
      <c r="E113" s="2"/>
      <c r="F113" s="2"/>
    </row>
    <row r="114" ht="15.75" customHeight="1">
      <c r="A114" s="2"/>
      <c r="B114" s="2"/>
      <c r="C114" s="2"/>
      <c r="D114" s="2"/>
      <c r="E114" s="2"/>
      <c r="F114" s="2"/>
    </row>
    <row r="115" ht="15.75" customHeight="1">
      <c r="A115" s="2"/>
      <c r="B115" s="2"/>
      <c r="C115" s="2"/>
      <c r="D115" s="2"/>
      <c r="E115" s="2"/>
      <c r="F115" s="2"/>
    </row>
    <row r="116" ht="15.75" customHeight="1">
      <c r="A116" s="2"/>
      <c r="B116" s="2"/>
      <c r="C116" s="2"/>
      <c r="D116" s="2"/>
      <c r="E116" s="2"/>
      <c r="F116" s="2"/>
    </row>
    <row r="117" ht="15.75" customHeight="1">
      <c r="A117" s="2"/>
      <c r="B117" s="2"/>
      <c r="C117" s="2"/>
      <c r="D117" s="2"/>
      <c r="E117" s="2"/>
      <c r="F117" s="2"/>
    </row>
    <row r="118" ht="15.75" customHeight="1">
      <c r="A118" s="2"/>
      <c r="B118" s="2"/>
      <c r="C118" s="2"/>
      <c r="D118" s="2"/>
      <c r="E118" s="2"/>
      <c r="F118" s="2"/>
    </row>
    <row r="119" ht="15.75" customHeight="1">
      <c r="A119" s="2"/>
      <c r="B119" s="2"/>
      <c r="C119" s="2"/>
      <c r="D119" s="2"/>
      <c r="E119" s="2"/>
      <c r="F119" s="2"/>
    </row>
    <row r="120" ht="15.75" customHeight="1">
      <c r="A120" s="2"/>
      <c r="B120" s="2"/>
      <c r="C120" s="2"/>
      <c r="D120" s="2"/>
      <c r="E120" s="2"/>
      <c r="F120" s="2"/>
    </row>
    <row r="121" ht="15.75" customHeight="1">
      <c r="A121" s="2"/>
      <c r="B121" s="2"/>
      <c r="C121" s="2"/>
      <c r="D121" s="2"/>
      <c r="E121" s="2"/>
      <c r="F121" s="2"/>
    </row>
    <row r="122" ht="15.75" customHeight="1">
      <c r="A122" s="2"/>
      <c r="B122" s="2"/>
      <c r="C122" s="2"/>
      <c r="D122" s="2"/>
      <c r="E122" s="2"/>
      <c r="F122" s="2"/>
    </row>
    <row r="123" ht="15.75" customHeight="1">
      <c r="A123" s="2"/>
      <c r="B123" s="2"/>
      <c r="C123" s="2"/>
      <c r="D123" s="2"/>
      <c r="E123" s="2"/>
      <c r="F123" s="2"/>
    </row>
    <row r="124" ht="15.75" customHeight="1">
      <c r="A124" s="2"/>
      <c r="B124" s="2"/>
      <c r="C124" s="2"/>
      <c r="D124" s="2"/>
      <c r="E124" s="2"/>
      <c r="F124" s="2"/>
    </row>
    <row r="125" ht="15.75" customHeight="1">
      <c r="A125" s="2"/>
      <c r="B125" s="2"/>
      <c r="C125" s="2"/>
      <c r="D125" s="2"/>
      <c r="E125" s="2"/>
      <c r="F125" s="2"/>
    </row>
    <row r="126" ht="15.75" customHeight="1">
      <c r="A126" s="2"/>
      <c r="B126" s="2"/>
      <c r="C126" s="2"/>
      <c r="D126" s="2"/>
      <c r="E126" s="2"/>
      <c r="F126" s="2"/>
    </row>
    <row r="127" ht="15.75" customHeight="1">
      <c r="A127" s="2"/>
      <c r="B127" s="2"/>
      <c r="C127" s="2"/>
      <c r="D127" s="2"/>
      <c r="E127" s="2"/>
      <c r="F127" s="2"/>
    </row>
    <row r="128" ht="15.75" customHeight="1">
      <c r="A128" s="2"/>
      <c r="B128" s="2"/>
      <c r="C128" s="2"/>
      <c r="D128" s="2"/>
      <c r="E128" s="2"/>
      <c r="F128" s="2"/>
    </row>
    <row r="129" ht="15.75" customHeight="1">
      <c r="A129" s="2"/>
      <c r="B129" s="2"/>
      <c r="C129" s="2"/>
      <c r="D129" s="2"/>
      <c r="E129" s="2"/>
      <c r="F129" s="2"/>
    </row>
    <row r="130" ht="15.75" customHeight="1">
      <c r="A130" s="2"/>
      <c r="B130" s="2"/>
      <c r="C130" s="2"/>
      <c r="D130" s="2"/>
      <c r="E130" s="2"/>
      <c r="F130" s="2"/>
    </row>
    <row r="131" ht="15.75" customHeight="1">
      <c r="A131" s="2"/>
      <c r="B131" s="2"/>
      <c r="C131" s="2"/>
      <c r="D131" s="2"/>
      <c r="E131" s="2"/>
      <c r="F131" s="2"/>
    </row>
    <row r="132" ht="15.75" customHeight="1">
      <c r="A132" s="2"/>
      <c r="B132" s="2"/>
      <c r="C132" s="2"/>
      <c r="D132" s="2"/>
      <c r="E132" s="2"/>
      <c r="F132" s="2"/>
    </row>
    <row r="133" ht="15.75" customHeight="1">
      <c r="A133" s="2"/>
      <c r="B133" s="2"/>
      <c r="C133" s="2"/>
      <c r="D133" s="2"/>
      <c r="E133" s="2"/>
      <c r="F133" s="2"/>
    </row>
    <row r="134" ht="15.75" customHeight="1">
      <c r="A134" s="2"/>
      <c r="B134" s="2"/>
      <c r="C134" s="2"/>
      <c r="D134" s="2"/>
      <c r="E134" s="2"/>
      <c r="F134" s="2"/>
    </row>
    <row r="135" ht="15.75" customHeight="1">
      <c r="A135" s="2"/>
      <c r="B135" s="2"/>
      <c r="C135" s="2"/>
      <c r="D135" s="2"/>
      <c r="E135" s="2"/>
      <c r="F135" s="2"/>
    </row>
    <row r="136" ht="15.75" customHeight="1">
      <c r="A136" s="2"/>
      <c r="B136" s="2"/>
      <c r="C136" s="2"/>
      <c r="D136" s="2"/>
      <c r="E136" s="2"/>
      <c r="F136" s="2"/>
    </row>
    <row r="137" ht="15.75" customHeight="1">
      <c r="A137" s="2"/>
      <c r="B137" s="2"/>
      <c r="C137" s="2"/>
      <c r="D137" s="2"/>
      <c r="E137" s="2"/>
      <c r="F137" s="2"/>
    </row>
    <row r="138" ht="15.75" customHeight="1">
      <c r="A138" s="2"/>
      <c r="B138" s="2"/>
      <c r="C138" s="2"/>
      <c r="D138" s="2"/>
      <c r="E138" s="2"/>
      <c r="F138" s="2"/>
    </row>
    <row r="139" ht="15.75" customHeight="1">
      <c r="A139" s="2"/>
      <c r="B139" s="2"/>
      <c r="C139" s="2"/>
      <c r="D139" s="2"/>
      <c r="E139" s="2"/>
      <c r="F139" s="2"/>
    </row>
    <row r="140" ht="15.75" customHeight="1">
      <c r="A140" s="2"/>
      <c r="B140" s="2"/>
      <c r="C140" s="2"/>
      <c r="D140" s="2"/>
      <c r="E140" s="2"/>
      <c r="F140" s="2"/>
    </row>
    <row r="141" ht="15.75" customHeight="1">
      <c r="A141" s="2"/>
      <c r="B141" s="2"/>
      <c r="C141" s="2"/>
      <c r="D141" s="2"/>
      <c r="E141" s="2"/>
      <c r="F141" s="2"/>
    </row>
    <row r="142" ht="15.75" customHeight="1">
      <c r="A142" s="2"/>
      <c r="B142" s="2"/>
      <c r="C142" s="2"/>
      <c r="D142" s="2"/>
      <c r="E142" s="2"/>
      <c r="F142" s="2"/>
    </row>
    <row r="143" ht="15.75" customHeight="1">
      <c r="A143" s="2"/>
      <c r="B143" s="2"/>
      <c r="C143" s="2"/>
      <c r="D143" s="2"/>
      <c r="E143" s="2"/>
      <c r="F143" s="2"/>
    </row>
    <row r="144" ht="15.75" customHeight="1">
      <c r="A144" s="2"/>
      <c r="B144" s="2"/>
      <c r="C144" s="2"/>
      <c r="D144" s="2"/>
      <c r="E144" s="2"/>
      <c r="F144" s="2"/>
    </row>
    <row r="145" ht="15.75" customHeight="1">
      <c r="A145" s="2"/>
      <c r="B145" s="2"/>
      <c r="C145" s="2"/>
      <c r="D145" s="2"/>
      <c r="E145" s="2"/>
      <c r="F145" s="2"/>
    </row>
    <row r="146" ht="15.75" customHeight="1">
      <c r="A146" s="2"/>
      <c r="B146" s="2"/>
      <c r="C146" s="2"/>
      <c r="D146" s="2"/>
      <c r="E146" s="2"/>
      <c r="F146" s="2"/>
    </row>
    <row r="147" ht="15.75" customHeight="1">
      <c r="A147" s="2"/>
      <c r="B147" s="2"/>
      <c r="C147" s="2"/>
      <c r="D147" s="2"/>
      <c r="E147" s="2"/>
      <c r="F147" s="2"/>
    </row>
    <row r="148" ht="15.75" customHeight="1">
      <c r="A148" s="2"/>
      <c r="B148" s="2"/>
      <c r="C148" s="2"/>
      <c r="D148" s="2"/>
      <c r="E148" s="2"/>
      <c r="F148" s="2"/>
    </row>
    <row r="149" ht="15.75" customHeight="1">
      <c r="A149" s="2"/>
      <c r="B149" s="2"/>
      <c r="C149" s="2"/>
      <c r="D149" s="2"/>
      <c r="E149" s="2"/>
      <c r="F149" s="2"/>
    </row>
    <row r="150" ht="15.75" customHeight="1">
      <c r="A150" s="2"/>
      <c r="B150" s="2"/>
      <c r="C150" s="2"/>
      <c r="D150" s="2"/>
      <c r="E150" s="2"/>
      <c r="F150" s="2"/>
    </row>
    <row r="151" ht="15.75" customHeight="1">
      <c r="A151" s="2"/>
      <c r="B151" s="2"/>
      <c r="C151" s="2"/>
      <c r="D151" s="2"/>
      <c r="E151" s="2"/>
      <c r="F151" s="2"/>
    </row>
    <row r="152" ht="15.75" customHeight="1">
      <c r="A152" s="2"/>
      <c r="B152" s="2"/>
      <c r="C152" s="2"/>
      <c r="D152" s="2"/>
      <c r="E152" s="2"/>
      <c r="F152" s="2"/>
    </row>
    <row r="153" ht="15.75" customHeight="1">
      <c r="A153" s="2"/>
      <c r="B153" s="2"/>
      <c r="C153" s="2"/>
      <c r="D153" s="2"/>
      <c r="E153" s="2"/>
      <c r="F153" s="2"/>
    </row>
    <row r="154" ht="15.75" customHeight="1">
      <c r="A154" s="2"/>
      <c r="B154" s="2"/>
      <c r="C154" s="2"/>
      <c r="D154" s="2"/>
      <c r="E154" s="2"/>
      <c r="F154" s="2"/>
    </row>
    <row r="155" ht="15.75" customHeight="1">
      <c r="A155" s="2"/>
      <c r="B155" s="2"/>
      <c r="C155" s="2"/>
      <c r="D155" s="2"/>
      <c r="E155" s="2"/>
      <c r="F155" s="2"/>
    </row>
    <row r="156" ht="15.75" customHeight="1">
      <c r="A156" s="2"/>
      <c r="B156" s="2"/>
      <c r="C156" s="2"/>
      <c r="D156" s="2"/>
      <c r="E156" s="2"/>
      <c r="F156" s="2"/>
    </row>
    <row r="157" ht="15.75" customHeight="1">
      <c r="A157" s="2"/>
      <c r="B157" s="2"/>
      <c r="C157" s="2"/>
      <c r="D157" s="2"/>
      <c r="E157" s="2"/>
      <c r="F157" s="2"/>
    </row>
    <row r="158" ht="15.75" customHeight="1">
      <c r="A158" s="2"/>
      <c r="B158" s="2"/>
      <c r="C158" s="2"/>
      <c r="D158" s="2"/>
      <c r="E158" s="2"/>
      <c r="F158" s="2"/>
    </row>
    <row r="159" ht="15.75" customHeight="1">
      <c r="A159" s="2"/>
      <c r="B159" s="2"/>
      <c r="C159" s="2"/>
      <c r="D159" s="2"/>
      <c r="E159" s="2"/>
      <c r="F159" s="2"/>
    </row>
    <row r="160" ht="15.75" customHeight="1">
      <c r="A160" s="2"/>
      <c r="B160" s="2"/>
      <c r="C160" s="2"/>
      <c r="D160" s="2"/>
      <c r="E160" s="2"/>
      <c r="F160" s="2"/>
    </row>
    <row r="161" ht="15.75" customHeight="1">
      <c r="A161" s="2"/>
      <c r="B161" s="2"/>
      <c r="C161" s="2"/>
      <c r="D161" s="2"/>
      <c r="E161" s="2"/>
      <c r="F161" s="2"/>
    </row>
    <row r="162" ht="15.75" customHeight="1">
      <c r="A162" s="2"/>
      <c r="B162" s="2"/>
      <c r="C162" s="2"/>
      <c r="D162" s="2"/>
      <c r="E162" s="2"/>
      <c r="F162" s="2"/>
    </row>
    <row r="163" ht="15.75" customHeight="1">
      <c r="A163" s="2"/>
      <c r="B163" s="2"/>
      <c r="C163" s="2"/>
      <c r="D163" s="2"/>
      <c r="E163" s="2"/>
      <c r="F163" s="2"/>
    </row>
    <row r="164" ht="15.75" customHeight="1">
      <c r="A164" s="2"/>
      <c r="B164" s="2"/>
      <c r="C164" s="2"/>
      <c r="D164" s="2"/>
      <c r="E164" s="2"/>
      <c r="F164" s="2"/>
    </row>
    <row r="165" ht="15.75" customHeight="1">
      <c r="A165" s="2"/>
      <c r="B165" s="2"/>
      <c r="C165" s="2"/>
      <c r="D165" s="2"/>
      <c r="E165" s="2"/>
      <c r="F165" s="2"/>
    </row>
    <row r="166" ht="15.75" customHeight="1">
      <c r="A166" s="2"/>
      <c r="B166" s="2"/>
      <c r="C166" s="2"/>
      <c r="D166" s="2"/>
      <c r="E166" s="2"/>
      <c r="F166" s="2"/>
    </row>
    <row r="167" ht="15.75" customHeight="1">
      <c r="A167" s="2"/>
      <c r="B167" s="2"/>
      <c r="C167" s="2"/>
      <c r="D167" s="2"/>
      <c r="E167" s="2"/>
      <c r="F167" s="2"/>
    </row>
    <row r="168" ht="15.75" customHeight="1">
      <c r="A168" s="2"/>
      <c r="B168" s="2"/>
      <c r="C168" s="2"/>
      <c r="D168" s="2"/>
      <c r="E168" s="2"/>
      <c r="F168" s="2"/>
    </row>
    <row r="169" ht="15.75" customHeight="1">
      <c r="A169" s="2"/>
      <c r="B169" s="2"/>
      <c r="C169" s="2"/>
      <c r="D169" s="2"/>
      <c r="E169" s="2"/>
      <c r="F169" s="2"/>
    </row>
    <row r="170" ht="15.75" customHeight="1">
      <c r="A170" s="2"/>
      <c r="B170" s="2"/>
      <c r="C170" s="2"/>
      <c r="D170" s="2"/>
      <c r="E170" s="2"/>
      <c r="F170" s="2"/>
    </row>
    <row r="171" ht="15.75" customHeight="1">
      <c r="A171" s="2"/>
      <c r="B171" s="2"/>
      <c r="C171" s="2"/>
      <c r="D171" s="2"/>
      <c r="E171" s="2"/>
      <c r="F171" s="2"/>
    </row>
    <row r="172" ht="15.75" customHeight="1">
      <c r="A172" s="2"/>
      <c r="B172" s="2"/>
      <c r="C172" s="2"/>
      <c r="D172" s="2"/>
      <c r="E172" s="2"/>
      <c r="F172" s="2"/>
    </row>
    <row r="173" ht="15.75" customHeight="1">
      <c r="A173" s="2"/>
      <c r="B173" s="2"/>
      <c r="C173" s="2"/>
      <c r="D173" s="2"/>
      <c r="E173" s="2"/>
      <c r="F173" s="2"/>
    </row>
    <row r="174" ht="15.75" customHeight="1">
      <c r="A174" s="2"/>
      <c r="B174" s="2"/>
      <c r="C174" s="2"/>
      <c r="D174" s="2"/>
      <c r="E174" s="2"/>
      <c r="F174" s="2"/>
    </row>
    <row r="175" ht="15.75" customHeight="1">
      <c r="A175" s="2"/>
      <c r="B175" s="2"/>
      <c r="C175" s="2"/>
      <c r="D175" s="2"/>
      <c r="E175" s="2"/>
      <c r="F175" s="2"/>
    </row>
    <row r="176" ht="15.75" customHeight="1">
      <c r="A176" s="2"/>
      <c r="B176" s="2"/>
      <c r="C176" s="2"/>
      <c r="D176" s="2"/>
      <c r="E176" s="2"/>
      <c r="F176" s="2"/>
    </row>
    <row r="177" ht="15.75" customHeight="1">
      <c r="A177" s="2"/>
      <c r="B177" s="2"/>
      <c r="C177" s="2"/>
      <c r="D177" s="2"/>
      <c r="E177" s="2"/>
      <c r="F177" s="2"/>
    </row>
    <row r="178" ht="15.75" customHeight="1">
      <c r="A178" s="2"/>
      <c r="B178" s="2"/>
      <c r="C178" s="2"/>
      <c r="D178" s="2"/>
      <c r="E178" s="2"/>
      <c r="F178" s="2"/>
    </row>
    <row r="179" ht="15.75" customHeight="1">
      <c r="A179" s="2"/>
      <c r="B179" s="2"/>
      <c r="C179" s="2"/>
      <c r="D179" s="2"/>
      <c r="E179" s="2"/>
      <c r="F179" s="2"/>
    </row>
    <row r="180" ht="15.75" customHeight="1">
      <c r="A180" s="2"/>
      <c r="B180" s="2"/>
      <c r="C180" s="2"/>
      <c r="D180" s="2"/>
      <c r="E180" s="2"/>
      <c r="F180" s="2"/>
    </row>
    <row r="181" ht="15.75" customHeight="1">
      <c r="A181" s="2"/>
      <c r="B181" s="2"/>
      <c r="C181" s="2"/>
      <c r="D181" s="2"/>
      <c r="E181" s="2"/>
      <c r="F181" s="2"/>
    </row>
    <row r="182" ht="15.75" customHeight="1">
      <c r="A182" s="2"/>
      <c r="B182" s="2"/>
      <c r="C182" s="2"/>
      <c r="D182" s="2"/>
      <c r="E182" s="2"/>
      <c r="F182" s="2"/>
    </row>
    <row r="183" ht="15.75" customHeight="1">
      <c r="A183" s="2"/>
      <c r="B183" s="2"/>
      <c r="C183" s="2"/>
      <c r="D183" s="2"/>
      <c r="E183" s="2"/>
      <c r="F183" s="2"/>
    </row>
    <row r="184" ht="15.75" customHeight="1">
      <c r="A184" s="2"/>
      <c r="B184" s="2"/>
      <c r="C184" s="2"/>
      <c r="D184" s="2"/>
      <c r="E184" s="2"/>
      <c r="F184" s="2"/>
    </row>
    <row r="185" ht="15.75" customHeight="1">
      <c r="A185" s="2"/>
      <c r="B185" s="2"/>
      <c r="C185" s="2"/>
      <c r="D185" s="2"/>
      <c r="E185" s="2"/>
      <c r="F185" s="2"/>
    </row>
    <row r="186" ht="15.75" customHeight="1">
      <c r="A186" s="2"/>
      <c r="B186" s="2"/>
      <c r="C186" s="2"/>
      <c r="D186" s="2"/>
      <c r="E186" s="2"/>
      <c r="F186" s="2"/>
    </row>
    <row r="187" ht="15.75" customHeight="1">
      <c r="A187" s="2"/>
      <c r="B187" s="2"/>
      <c r="C187" s="2"/>
      <c r="D187" s="2"/>
      <c r="E187" s="2"/>
      <c r="F187" s="2"/>
    </row>
    <row r="188" ht="15.75" customHeight="1">
      <c r="A188" s="2"/>
      <c r="B188" s="2"/>
      <c r="C188" s="2"/>
      <c r="D188" s="2"/>
      <c r="E188" s="2"/>
      <c r="F188" s="2"/>
    </row>
    <row r="189" ht="15.75" customHeight="1">
      <c r="A189" s="2"/>
      <c r="B189" s="2"/>
      <c r="C189" s="2"/>
      <c r="D189" s="2"/>
      <c r="E189" s="2"/>
      <c r="F189" s="2"/>
    </row>
    <row r="190" ht="15.75" customHeight="1">
      <c r="A190" s="2"/>
      <c r="B190" s="2"/>
      <c r="C190" s="2"/>
      <c r="D190" s="2"/>
      <c r="E190" s="2"/>
      <c r="F190" s="2"/>
    </row>
    <row r="191" ht="15.75" customHeight="1">
      <c r="A191" s="2"/>
      <c r="B191" s="2"/>
      <c r="C191" s="2"/>
      <c r="D191" s="2"/>
      <c r="E191" s="2"/>
      <c r="F191" s="2"/>
    </row>
    <row r="192" ht="15.75" customHeight="1">
      <c r="A192" s="2"/>
      <c r="B192" s="2"/>
      <c r="C192" s="2"/>
      <c r="D192" s="2"/>
      <c r="E192" s="2"/>
      <c r="F192" s="2"/>
    </row>
    <row r="193" ht="15.75" customHeight="1">
      <c r="A193" s="2"/>
      <c r="B193" s="2"/>
      <c r="C193" s="2"/>
      <c r="D193" s="2"/>
      <c r="E193" s="2"/>
      <c r="F193" s="2"/>
    </row>
    <row r="194" ht="15.75" customHeight="1">
      <c r="A194" s="2"/>
      <c r="B194" s="2"/>
      <c r="C194" s="2"/>
      <c r="D194" s="2"/>
      <c r="E194" s="2"/>
      <c r="F194" s="2"/>
    </row>
    <row r="195" ht="15.75" customHeight="1">
      <c r="A195" s="2"/>
      <c r="B195" s="2"/>
      <c r="C195" s="2"/>
      <c r="D195" s="2"/>
      <c r="E195" s="2"/>
      <c r="F195" s="2"/>
    </row>
    <row r="196" ht="15.75" customHeight="1">
      <c r="A196" s="2"/>
      <c r="B196" s="2"/>
      <c r="C196" s="2"/>
      <c r="D196" s="2"/>
      <c r="E196" s="2"/>
      <c r="F196" s="2"/>
    </row>
    <row r="197" ht="15.75" customHeight="1">
      <c r="A197" s="2"/>
      <c r="B197" s="2"/>
      <c r="C197" s="2"/>
      <c r="D197" s="2"/>
      <c r="E197" s="2"/>
      <c r="F197" s="2"/>
    </row>
    <row r="198" ht="15.75" customHeight="1">
      <c r="A198" s="2"/>
      <c r="B198" s="2"/>
      <c r="C198" s="2"/>
      <c r="D198" s="2"/>
      <c r="E198" s="2"/>
      <c r="F198" s="2"/>
    </row>
    <row r="199" ht="15.75" customHeight="1">
      <c r="A199" s="2"/>
      <c r="B199" s="2"/>
      <c r="C199" s="2"/>
      <c r="D199" s="2"/>
      <c r="E199" s="2"/>
      <c r="F199" s="2"/>
    </row>
    <row r="200" ht="15.75" customHeight="1">
      <c r="A200" s="2"/>
      <c r="B200" s="2"/>
      <c r="C200" s="2"/>
      <c r="D200" s="2"/>
      <c r="E200" s="2"/>
      <c r="F200" s="2"/>
    </row>
    <row r="201" ht="15.75" customHeight="1">
      <c r="A201" s="2"/>
      <c r="B201" s="2"/>
      <c r="C201" s="2"/>
      <c r="D201" s="2"/>
      <c r="E201" s="2"/>
      <c r="F201" s="2"/>
    </row>
    <row r="202" ht="15.75" customHeight="1">
      <c r="A202" s="2"/>
      <c r="B202" s="2"/>
      <c r="C202" s="2"/>
      <c r="D202" s="2"/>
      <c r="E202" s="2"/>
      <c r="F202" s="2"/>
    </row>
    <row r="203" ht="15.75" customHeight="1">
      <c r="A203" s="2"/>
      <c r="B203" s="2"/>
      <c r="C203" s="2"/>
      <c r="D203" s="2"/>
      <c r="E203" s="2"/>
      <c r="F203" s="2"/>
    </row>
    <row r="204" ht="15.75" customHeight="1">
      <c r="A204" s="2"/>
      <c r="B204" s="2"/>
      <c r="C204" s="2"/>
      <c r="D204" s="2"/>
      <c r="E204" s="2"/>
      <c r="F204" s="2"/>
    </row>
    <row r="205" ht="15.75" customHeight="1">
      <c r="A205" s="2"/>
      <c r="B205" s="2"/>
      <c r="C205" s="2"/>
      <c r="D205" s="2"/>
      <c r="E205" s="2"/>
      <c r="F205" s="2"/>
    </row>
    <row r="206" ht="15.75" customHeight="1">
      <c r="A206" s="2"/>
      <c r="B206" s="2"/>
      <c r="C206" s="2"/>
      <c r="D206" s="2"/>
      <c r="E206" s="2"/>
      <c r="F206" s="2"/>
    </row>
    <row r="207" ht="15.75" customHeight="1">
      <c r="A207" s="2"/>
      <c r="B207" s="2"/>
      <c r="C207" s="2"/>
      <c r="D207" s="2"/>
      <c r="E207" s="2"/>
      <c r="F207" s="2"/>
    </row>
    <row r="208" ht="15.75" customHeight="1">
      <c r="A208" s="2"/>
      <c r="B208" s="2"/>
      <c r="C208" s="2"/>
      <c r="D208" s="2"/>
      <c r="E208" s="2"/>
      <c r="F208" s="2"/>
    </row>
    <row r="209" ht="15.75" customHeight="1">
      <c r="A209" s="2"/>
      <c r="B209" s="2"/>
      <c r="C209" s="2"/>
      <c r="D209" s="2"/>
      <c r="E209" s="2"/>
      <c r="F209" s="2"/>
    </row>
    <row r="210" ht="15.75" customHeight="1">
      <c r="A210" s="2"/>
      <c r="B210" s="2"/>
      <c r="C210" s="2"/>
      <c r="D210" s="2"/>
      <c r="E210" s="2"/>
      <c r="F210" s="2"/>
    </row>
    <row r="211" ht="15.75" customHeight="1">
      <c r="A211" s="2"/>
      <c r="B211" s="2"/>
      <c r="C211" s="2"/>
      <c r="D211" s="2"/>
      <c r="E211" s="2"/>
      <c r="F211" s="2"/>
    </row>
    <row r="212" ht="15.75" customHeight="1">
      <c r="A212" s="2"/>
      <c r="B212" s="2"/>
      <c r="C212" s="2"/>
      <c r="D212" s="2"/>
      <c r="E212" s="2"/>
      <c r="F212" s="2"/>
    </row>
    <row r="213" ht="15.75" customHeight="1">
      <c r="A213" s="2"/>
      <c r="B213" s="2"/>
      <c r="C213" s="2"/>
      <c r="D213" s="2"/>
      <c r="E213" s="2"/>
      <c r="F213" s="2"/>
    </row>
    <row r="214" ht="15.75" customHeight="1">
      <c r="A214" s="2"/>
      <c r="B214" s="2"/>
      <c r="C214" s="2"/>
      <c r="D214" s="2"/>
      <c r="E214" s="2"/>
      <c r="F214" s="2"/>
    </row>
    <row r="215" ht="15.75" customHeight="1">
      <c r="A215" s="2"/>
      <c r="B215" s="2"/>
      <c r="C215" s="2"/>
      <c r="D215" s="2"/>
      <c r="E215" s="2"/>
      <c r="F215" s="2"/>
    </row>
    <row r="216" ht="15.75" customHeight="1">
      <c r="A216" s="2"/>
      <c r="B216" s="2"/>
      <c r="C216" s="2"/>
      <c r="D216" s="2"/>
      <c r="E216" s="2"/>
      <c r="F216" s="2"/>
    </row>
    <row r="217" ht="15.75" customHeight="1">
      <c r="A217" s="2"/>
      <c r="B217" s="2"/>
      <c r="C217" s="2"/>
      <c r="D217" s="2"/>
      <c r="E217" s="2"/>
      <c r="F217" s="2"/>
    </row>
    <row r="218" ht="15.75" customHeight="1">
      <c r="A218" s="2"/>
      <c r="B218" s="2"/>
      <c r="C218" s="2"/>
      <c r="D218" s="2"/>
      <c r="E218" s="2"/>
      <c r="F218" s="2"/>
    </row>
    <row r="219" ht="15.75" customHeight="1">
      <c r="A219" s="2"/>
      <c r="B219" s="2"/>
      <c r="C219" s="2"/>
      <c r="D219" s="2"/>
      <c r="E219" s="2"/>
      <c r="F219" s="2"/>
    </row>
    <row r="220" ht="15.75" customHeight="1">
      <c r="A220" s="2"/>
      <c r="B220" s="2"/>
      <c r="C220" s="2"/>
      <c r="D220" s="2"/>
      <c r="E220" s="2"/>
      <c r="F220" s="2"/>
    </row>
    <row r="221" ht="15.75" customHeight="1">
      <c r="A221" s="2"/>
      <c r="B221" s="2"/>
      <c r="C221" s="2"/>
      <c r="D221" s="2"/>
      <c r="E221" s="2"/>
      <c r="F221" s="2"/>
    </row>
    <row r="222" ht="15.75" customHeight="1">
      <c r="A222" s="2"/>
      <c r="B222" s="2"/>
      <c r="C222" s="2"/>
      <c r="D222" s="2"/>
      <c r="E222" s="2"/>
      <c r="F222" s="2"/>
    </row>
    <row r="223" ht="15.75" customHeight="1">
      <c r="A223" s="2"/>
      <c r="B223" s="2"/>
      <c r="C223" s="2"/>
      <c r="D223" s="2"/>
      <c r="E223" s="2"/>
      <c r="F223" s="2"/>
    </row>
    <row r="224" ht="15.75" customHeight="1">
      <c r="A224" s="2"/>
      <c r="B224" s="2"/>
      <c r="C224" s="2"/>
      <c r="D224" s="2"/>
      <c r="E224" s="2"/>
      <c r="F224" s="2"/>
    </row>
    <row r="225" ht="15.75" customHeight="1">
      <c r="A225" s="2"/>
      <c r="B225" s="2"/>
      <c r="C225" s="2"/>
      <c r="D225" s="2"/>
      <c r="E225" s="2"/>
      <c r="F225" s="2"/>
    </row>
    <row r="226" ht="15.75" customHeight="1">
      <c r="A226" s="2"/>
      <c r="B226" s="2"/>
      <c r="C226" s="2"/>
      <c r="D226" s="2"/>
      <c r="E226" s="2"/>
      <c r="F226" s="2"/>
    </row>
    <row r="227" ht="15.75" customHeight="1">
      <c r="A227" s="2"/>
      <c r="B227" s="2"/>
      <c r="C227" s="2"/>
      <c r="D227" s="2"/>
      <c r="E227" s="2"/>
      <c r="F227" s="2"/>
    </row>
    <row r="228" ht="15.75" customHeight="1">
      <c r="A228" s="2"/>
      <c r="B228" s="2"/>
      <c r="C228" s="2"/>
      <c r="D228" s="2"/>
      <c r="E228" s="2"/>
      <c r="F228" s="2"/>
    </row>
    <row r="229" ht="15.75" customHeight="1">
      <c r="A229" s="2"/>
      <c r="B229" s="2"/>
      <c r="C229" s="2"/>
      <c r="D229" s="2"/>
      <c r="E229" s="2"/>
      <c r="F229" s="2"/>
    </row>
    <row r="230" ht="15.75" customHeight="1">
      <c r="A230" s="2"/>
      <c r="B230" s="2"/>
      <c r="C230" s="2"/>
      <c r="D230" s="2"/>
      <c r="E230" s="2"/>
      <c r="F230" s="2"/>
    </row>
    <row r="231" ht="15.75" customHeight="1">
      <c r="A231" s="2"/>
      <c r="B231" s="2"/>
      <c r="C231" s="2"/>
      <c r="D231" s="2"/>
      <c r="E231" s="2"/>
      <c r="F231" s="2"/>
    </row>
    <row r="232" ht="15.75" customHeight="1">
      <c r="A232" s="2"/>
      <c r="B232" s="2"/>
      <c r="C232" s="2"/>
      <c r="D232" s="2"/>
      <c r="E232" s="2"/>
      <c r="F232" s="2"/>
    </row>
    <row r="233" ht="15.75" customHeight="1">
      <c r="A233" s="2"/>
      <c r="B233" s="2"/>
      <c r="C233" s="2"/>
      <c r="D233" s="2"/>
      <c r="E233" s="2"/>
      <c r="F233" s="2"/>
    </row>
    <row r="234" ht="15.75" customHeight="1">
      <c r="A234" s="2"/>
      <c r="B234" s="2"/>
      <c r="C234" s="2"/>
      <c r="D234" s="2"/>
      <c r="E234" s="2"/>
      <c r="F234" s="2"/>
    </row>
    <row r="235" ht="15.75" customHeight="1">
      <c r="A235" s="2"/>
      <c r="B235" s="2"/>
      <c r="C235" s="2"/>
      <c r="D235" s="2"/>
      <c r="E235" s="2"/>
      <c r="F235" s="2"/>
    </row>
    <row r="236" ht="15.75" customHeight="1">
      <c r="A236" s="2"/>
      <c r="B236" s="2"/>
      <c r="C236" s="2"/>
      <c r="D236" s="2"/>
      <c r="E236" s="2"/>
      <c r="F236" s="2"/>
    </row>
    <row r="237" ht="15.75" customHeight="1">
      <c r="A237" s="2"/>
      <c r="B237" s="2"/>
      <c r="C237" s="2"/>
      <c r="D237" s="2"/>
      <c r="E237" s="2"/>
      <c r="F237" s="2"/>
    </row>
    <row r="238" ht="15.75" customHeight="1">
      <c r="A238" s="2"/>
      <c r="B238" s="2"/>
      <c r="C238" s="2"/>
      <c r="D238" s="2"/>
      <c r="E238" s="2"/>
      <c r="F238" s="2"/>
    </row>
    <row r="239" ht="15.75" customHeight="1">
      <c r="A239" s="2"/>
      <c r="B239" s="2"/>
      <c r="C239" s="2"/>
      <c r="D239" s="2"/>
      <c r="E239" s="2"/>
      <c r="F239" s="2"/>
    </row>
    <row r="240" ht="15.75" customHeight="1">
      <c r="A240" s="2"/>
      <c r="B240" s="2"/>
      <c r="C240" s="2"/>
      <c r="D240" s="2"/>
      <c r="E240" s="2"/>
      <c r="F240" s="2"/>
    </row>
    <row r="241" ht="15.75" customHeight="1">
      <c r="A241" s="2"/>
      <c r="B241" s="2"/>
      <c r="C241" s="2"/>
      <c r="D241" s="2"/>
      <c r="E241" s="2"/>
      <c r="F241" s="2"/>
    </row>
    <row r="242" ht="15.75" customHeight="1">
      <c r="A242" s="2"/>
      <c r="B242" s="2"/>
      <c r="C242" s="2"/>
      <c r="D242" s="2"/>
      <c r="E242" s="2"/>
      <c r="F242" s="2"/>
    </row>
    <row r="243" ht="15.75" customHeight="1">
      <c r="A243" s="2"/>
      <c r="B243" s="2"/>
      <c r="C243" s="2"/>
      <c r="D243" s="2"/>
      <c r="E243" s="2"/>
      <c r="F243" s="2"/>
    </row>
    <row r="244" ht="15.75" customHeight="1">
      <c r="A244" s="2"/>
      <c r="B244" s="2"/>
      <c r="C244" s="2"/>
      <c r="D244" s="2"/>
      <c r="E244" s="2"/>
      <c r="F244" s="2"/>
    </row>
    <row r="245" ht="15.75" customHeight="1">
      <c r="A245" s="2"/>
      <c r="B245" s="2"/>
      <c r="C245" s="2"/>
      <c r="D245" s="2"/>
      <c r="E245" s="2"/>
      <c r="F245" s="2"/>
    </row>
    <row r="246" ht="15.75" customHeight="1">
      <c r="A246" s="2"/>
      <c r="B246" s="2"/>
      <c r="C246" s="2"/>
      <c r="D246" s="2"/>
      <c r="E246" s="2"/>
      <c r="F246" s="2"/>
    </row>
    <row r="247" ht="15.75" customHeight="1">
      <c r="A247" s="2"/>
      <c r="B247" s="2"/>
      <c r="C247" s="2"/>
      <c r="D247" s="2"/>
      <c r="E247" s="2"/>
      <c r="F247" s="2"/>
    </row>
    <row r="248" ht="15.75" customHeight="1">
      <c r="A248" s="2"/>
      <c r="B248" s="2"/>
      <c r="C248" s="2"/>
      <c r="D248" s="2"/>
      <c r="E248" s="2"/>
      <c r="F248" s="2"/>
    </row>
    <row r="249" ht="15.75" customHeight="1">
      <c r="A249" s="2"/>
      <c r="B249" s="2"/>
      <c r="C249" s="2"/>
      <c r="D249" s="2"/>
      <c r="E249" s="2"/>
      <c r="F249" s="2"/>
    </row>
    <row r="250" ht="15.75" customHeight="1">
      <c r="A250" s="2"/>
      <c r="B250" s="2"/>
      <c r="C250" s="2"/>
      <c r="D250" s="2"/>
      <c r="E250" s="2"/>
      <c r="F250" s="2"/>
    </row>
    <row r="251" ht="15.75" customHeight="1">
      <c r="A251" s="2"/>
      <c r="B251" s="2"/>
      <c r="C251" s="2"/>
      <c r="D251" s="2"/>
      <c r="E251" s="2"/>
      <c r="F251" s="2"/>
    </row>
    <row r="252" ht="15.75" customHeight="1">
      <c r="A252" s="2"/>
      <c r="B252" s="2"/>
      <c r="C252" s="2"/>
      <c r="D252" s="2"/>
      <c r="E252" s="2"/>
      <c r="F252" s="2"/>
    </row>
    <row r="253" ht="15.75" customHeight="1">
      <c r="A253" s="2"/>
      <c r="B253" s="2"/>
      <c r="C253" s="2"/>
      <c r="D253" s="2"/>
      <c r="E253" s="2"/>
      <c r="F253" s="2"/>
    </row>
    <row r="254" ht="15.75" customHeight="1">
      <c r="A254" s="2"/>
      <c r="B254" s="2"/>
      <c r="C254" s="2"/>
      <c r="D254" s="2"/>
      <c r="E254" s="2"/>
      <c r="F254" s="2"/>
    </row>
    <row r="255" ht="15.75" customHeight="1">
      <c r="A255" s="2"/>
      <c r="B255" s="2"/>
      <c r="C255" s="2"/>
      <c r="D255" s="2"/>
      <c r="E255" s="2"/>
      <c r="F255" s="2"/>
    </row>
    <row r="256" ht="15.75" customHeight="1">
      <c r="A256" s="2"/>
      <c r="B256" s="2"/>
      <c r="C256" s="2"/>
      <c r="D256" s="2"/>
      <c r="E256" s="2"/>
      <c r="F256" s="2"/>
    </row>
    <row r="257" ht="15.75" customHeight="1">
      <c r="A257" s="2"/>
      <c r="B257" s="2"/>
      <c r="C257" s="2"/>
      <c r="D257" s="2"/>
      <c r="E257" s="2"/>
      <c r="F257" s="2"/>
    </row>
    <row r="258" ht="15.75" customHeight="1">
      <c r="A258" s="2"/>
      <c r="B258" s="2"/>
      <c r="C258" s="2"/>
      <c r="D258" s="2"/>
      <c r="E258" s="2"/>
      <c r="F258" s="2"/>
    </row>
    <row r="259" ht="15.75" customHeight="1">
      <c r="A259" s="2"/>
      <c r="B259" s="2"/>
      <c r="C259" s="2"/>
      <c r="D259" s="2"/>
      <c r="E259" s="2"/>
      <c r="F259" s="2"/>
    </row>
    <row r="260" ht="15.75" customHeight="1">
      <c r="A260" s="2"/>
      <c r="B260" s="2"/>
      <c r="C260" s="2"/>
      <c r="D260" s="2"/>
      <c r="E260" s="2"/>
      <c r="F260" s="2"/>
    </row>
    <row r="261" ht="15.75" customHeight="1">
      <c r="A261" s="2"/>
      <c r="B261" s="2"/>
      <c r="C261" s="2"/>
      <c r="D261" s="2"/>
      <c r="E261" s="2"/>
      <c r="F261" s="2"/>
    </row>
    <row r="262" ht="15.75" customHeight="1">
      <c r="A262" s="2"/>
      <c r="B262" s="2"/>
      <c r="C262" s="2"/>
      <c r="D262" s="2"/>
      <c r="E262" s="2"/>
      <c r="F262" s="2"/>
    </row>
    <row r="263" ht="15.75" customHeight="1">
      <c r="A263" s="2"/>
      <c r="B263" s="2"/>
      <c r="C263" s="2"/>
      <c r="D263" s="2"/>
      <c r="E263" s="2"/>
      <c r="F263" s="2"/>
    </row>
    <row r="264" ht="15.75" customHeight="1">
      <c r="A264" s="2"/>
      <c r="B264" s="2"/>
      <c r="C264" s="2"/>
      <c r="D264" s="2"/>
      <c r="E264" s="2"/>
      <c r="F264" s="2"/>
    </row>
    <row r="265" ht="15.75" customHeight="1">
      <c r="A265" s="2"/>
      <c r="B265" s="2"/>
      <c r="C265" s="2"/>
      <c r="D265" s="2"/>
      <c r="E265" s="2"/>
      <c r="F265" s="2"/>
    </row>
    <row r="266" ht="15.75" customHeight="1">
      <c r="A266" s="2"/>
      <c r="B266" s="2"/>
      <c r="C266" s="2"/>
      <c r="D266" s="2"/>
      <c r="E266" s="2"/>
      <c r="F266" s="2"/>
    </row>
    <row r="267" ht="15.75" customHeight="1">
      <c r="A267" s="2"/>
      <c r="B267" s="2"/>
      <c r="C267" s="2"/>
      <c r="D267" s="2"/>
      <c r="E267" s="2"/>
      <c r="F267" s="2"/>
    </row>
    <row r="268" ht="15.75" customHeight="1">
      <c r="A268" s="2"/>
      <c r="B268" s="2"/>
      <c r="C268" s="2"/>
      <c r="D268" s="2"/>
      <c r="E268" s="2"/>
      <c r="F268" s="2"/>
    </row>
    <row r="269" ht="15.75" customHeight="1">
      <c r="A269" s="2"/>
      <c r="B269" s="2"/>
      <c r="C269" s="2"/>
      <c r="D269" s="2"/>
      <c r="E269" s="2"/>
      <c r="F269" s="2"/>
    </row>
    <row r="270" ht="15.75" customHeight="1">
      <c r="A270" s="2"/>
      <c r="B270" s="2"/>
      <c r="C270" s="2"/>
      <c r="D270" s="2"/>
      <c r="E270" s="2"/>
      <c r="F270" s="2"/>
    </row>
    <row r="271" ht="15.75" customHeight="1">
      <c r="A271" s="2"/>
      <c r="B271" s="2"/>
      <c r="C271" s="2"/>
      <c r="D271" s="2"/>
      <c r="E271" s="2"/>
      <c r="F271" s="2"/>
    </row>
    <row r="272" ht="15.75" customHeight="1">
      <c r="A272" s="2"/>
      <c r="B272" s="2"/>
      <c r="C272" s="2"/>
      <c r="D272" s="2"/>
      <c r="E272" s="2"/>
      <c r="F272" s="2"/>
    </row>
    <row r="273" ht="15.75" customHeight="1">
      <c r="A273" s="2"/>
      <c r="B273" s="2"/>
      <c r="C273" s="2"/>
      <c r="D273" s="2"/>
      <c r="E273" s="2"/>
      <c r="F273" s="2"/>
    </row>
    <row r="274" ht="15.75" customHeight="1">
      <c r="A274" s="2"/>
      <c r="B274" s="2"/>
      <c r="C274" s="2"/>
      <c r="D274" s="2"/>
      <c r="E274" s="2"/>
      <c r="F274" s="2"/>
    </row>
    <row r="275" ht="15.75" customHeight="1">
      <c r="A275" s="2"/>
      <c r="B275" s="2"/>
      <c r="C275" s="2"/>
      <c r="D275" s="2"/>
      <c r="E275" s="2"/>
      <c r="F275" s="2"/>
    </row>
    <row r="276" ht="15.75" customHeight="1">
      <c r="A276" s="2"/>
      <c r="B276" s="2"/>
      <c r="C276" s="2"/>
      <c r="D276" s="2"/>
      <c r="E276" s="2"/>
      <c r="F276" s="2"/>
    </row>
    <row r="277" ht="15.75" customHeight="1">
      <c r="A277" s="2"/>
      <c r="B277" s="2"/>
      <c r="C277" s="2"/>
      <c r="D277" s="2"/>
      <c r="E277" s="2"/>
      <c r="F277" s="2"/>
    </row>
    <row r="278" ht="15.75" customHeight="1">
      <c r="A278" s="2"/>
      <c r="B278" s="2"/>
      <c r="C278" s="2"/>
      <c r="D278" s="2"/>
      <c r="E278" s="2"/>
      <c r="F278" s="2"/>
    </row>
    <row r="279" ht="15.75" customHeight="1">
      <c r="A279" s="2"/>
      <c r="B279" s="2"/>
      <c r="C279" s="2"/>
      <c r="D279" s="2"/>
      <c r="E279" s="2"/>
      <c r="F279" s="2"/>
    </row>
    <row r="280" ht="15.75" customHeight="1">
      <c r="A280" s="2"/>
      <c r="B280" s="2"/>
      <c r="C280" s="2"/>
      <c r="D280" s="2"/>
      <c r="E280" s="2"/>
      <c r="F280" s="2"/>
    </row>
    <row r="281" ht="15.75" customHeight="1">
      <c r="A281" s="2"/>
      <c r="B281" s="2"/>
      <c r="C281" s="2"/>
      <c r="D281" s="2"/>
      <c r="E281" s="2"/>
      <c r="F281" s="2"/>
    </row>
    <row r="282" ht="15.75" customHeight="1">
      <c r="A282" s="2"/>
      <c r="B282" s="2"/>
      <c r="C282" s="2"/>
      <c r="D282" s="2"/>
      <c r="E282" s="2"/>
      <c r="F282" s="2"/>
    </row>
    <row r="283" ht="15.75" customHeight="1">
      <c r="A283" s="2"/>
      <c r="B283" s="2"/>
      <c r="C283" s="2"/>
      <c r="D283" s="2"/>
      <c r="E283" s="2"/>
      <c r="F283" s="2"/>
    </row>
    <row r="284" ht="15.75" customHeight="1">
      <c r="A284" s="2"/>
      <c r="B284" s="2"/>
      <c r="C284" s="2"/>
      <c r="D284" s="2"/>
      <c r="E284" s="2"/>
      <c r="F284" s="2"/>
    </row>
    <row r="285" ht="15.75" customHeight="1">
      <c r="A285" s="2"/>
      <c r="B285" s="2"/>
      <c r="C285" s="2"/>
      <c r="D285" s="2"/>
      <c r="E285" s="2"/>
      <c r="F285" s="2"/>
    </row>
    <row r="286" ht="15.75" customHeight="1">
      <c r="A286" s="2"/>
      <c r="B286" s="2"/>
      <c r="C286" s="2"/>
      <c r="D286" s="2"/>
      <c r="E286" s="2"/>
      <c r="F286" s="2"/>
    </row>
    <row r="287" ht="15.75" customHeight="1">
      <c r="A287" s="2"/>
      <c r="B287" s="2"/>
      <c r="C287" s="2"/>
      <c r="D287" s="2"/>
      <c r="E287" s="2"/>
      <c r="F287" s="2"/>
    </row>
    <row r="288" ht="15.75" customHeight="1">
      <c r="A288" s="2"/>
      <c r="B288" s="2"/>
      <c r="C288" s="2"/>
      <c r="D288" s="2"/>
      <c r="E288" s="2"/>
      <c r="F288" s="2"/>
    </row>
    <row r="289" ht="15.75" customHeight="1">
      <c r="A289" s="2"/>
      <c r="B289" s="2"/>
      <c r="C289" s="2"/>
      <c r="D289" s="2"/>
      <c r="E289" s="2"/>
      <c r="F289" s="2"/>
    </row>
    <row r="290" ht="15.75" customHeight="1">
      <c r="A290" s="2"/>
      <c r="B290" s="2"/>
      <c r="C290" s="2"/>
      <c r="D290" s="2"/>
      <c r="E290" s="2"/>
      <c r="F290" s="2"/>
    </row>
    <row r="291" ht="15.75" customHeight="1">
      <c r="A291" s="2"/>
      <c r="B291" s="2"/>
      <c r="C291" s="2"/>
      <c r="D291" s="2"/>
      <c r="E291" s="2"/>
      <c r="F291" s="2"/>
    </row>
    <row r="292" ht="15.75" customHeight="1">
      <c r="A292" s="2"/>
      <c r="B292" s="2"/>
      <c r="C292" s="2"/>
      <c r="D292" s="2"/>
      <c r="E292" s="2"/>
      <c r="F292" s="2"/>
    </row>
    <row r="293" ht="15.75" customHeight="1">
      <c r="A293" s="2"/>
      <c r="B293" s="2"/>
      <c r="C293" s="2"/>
      <c r="D293" s="2"/>
      <c r="E293" s="2"/>
      <c r="F293" s="2"/>
    </row>
    <row r="294" ht="15.75" customHeight="1">
      <c r="A294" s="2"/>
      <c r="B294" s="2"/>
      <c r="C294" s="2"/>
      <c r="D294" s="2"/>
      <c r="E294" s="2"/>
      <c r="F294" s="2"/>
    </row>
    <row r="295" ht="15.75" customHeight="1">
      <c r="A295" s="2"/>
      <c r="B295" s="2"/>
      <c r="C295" s="2"/>
      <c r="D295" s="2"/>
      <c r="E295" s="2"/>
      <c r="F295" s="2"/>
    </row>
    <row r="296" ht="15.75" customHeight="1">
      <c r="A296" s="2"/>
      <c r="B296" s="2"/>
      <c r="C296" s="2"/>
      <c r="D296" s="2"/>
      <c r="E296" s="2"/>
      <c r="F296" s="2"/>
    </row>
    <row r="297" ht="15.75" customHeight="1">
      <c r="A297" s="2"/>
      <c r="B297" s="2"/>
      <c r="C297" s="2"/>
      <c r="D297" s="2"/>
      <c r="E297" s="2"/>
      <c r="F297" s="2"/>
    </row>
    <row r="298" ht="15.75" customHeight="1">
      <c r="A298" s="2"/>
      <c r="B298" s="2"/>
      <c r="C298" s="2"/>
      <c r="D298" s="2"/>
      <c r="E298" s="2"/>
      <c r="F298" s="2"/>
    </row>
    <row r="299" ht="15.75" customHeight="1">
      <c r="A299" s="2"/>
      <c r="B299" s="2"/>
      <c r="C299" s="2"/>
      <c r="D299" s="2"/>
      <c r="E299" s="2"/>
      <c r="F299" s="2"/>
    </row>
    <row r="300" ht="15.75" customHeight="1">
      <c r="A300" s="2"/>
      <c r="B300" s="2"/>
      <c r="C300" s="2"/>
      <c r="D300" s="2"/>
      <c r="E300" s="2"/>
      <c r="F300" s="2"/>
    </row>
    <row r="301" ht="15.75" customHeight="1">
      <c r="A301" s="2"/>
      <c r="B301" s="2"/>
      <c r="C301" s="2"/>
      <c r="D301" s="2"/>
      <c r="E301" s="2"/>
      <c r="F301" s="2"/>
    </row>
    <row r="302" ht="15.75" customHeight="1">
      <c r="A302" s="2"/>
      <c r="B302" s="2"/>
      <c r="C302" s="2"/>
      <c r="D302" s="2"/>
      <c r="E302" s="2"/>
      <c r="F302" s="2"/>
    </row>
    <row r="303" ht="15.75" customHeight="1">
      <c r="A303" s="2"/>
      <c r="B303" s="2"/>
      <c r="C303" s="2"/>
      <c r="D303" s="2"/>
      <c r="E303" s="2"/>
      <c r="F303" s="2"/>
    </row>
    <row r="304" ht="15.75" customHeight="1">
      <c r="A304" s="2"/>
      <c r="B304" s="2"/>
      <c r="C304" s="2"/>
      <c r="D304" s="2"/>
      <c r="E304" s="2"/>
      <c r="F304" s="2"/>
    </row>
    <row r="305" ht="15.75" customHeight="1">
      <c r="A305" s="2"/>
      <c r="B305" s="2"/>
      <c r="C305" s="2"/>
      <c r="D305" s="2"/>
      <c r="E305" s="2"/>
      <c r="F305" s="2"/>
    </row>
    <row r="306" ht="15.75" customHeight="1">
      <c r="A306" s="2"/>
      <c r="B306" s="2"/>
      <c r="C306" s="2"/>
      <c r="D306" s="2"/>
      <c r="E306" s="2"/>
      <c r="F306" s="2"/>
    </row>
    <row r="307" ht="15.75" customHeight="1">
      <c r="A307" s="2"/>
      <c r="B307" s="2"/>
      <c r="C307" s="2"/>
      <c r="D307" s="2"/>
      <c r="E307" s="2"/>
      <c r="F307" s="2"/>
    </row>
    <row r="308" ht="15.75" customHeight="1">
      <c r="A308" s="2"/>
      <c r="B308" s="2"/>
      <c r="C308" s="2"/>
      <c r="D308" s="2"/>
      <c r="E308" s="2"/>
      <c r="F308" s="2"/>
    </row>
    <row r="309" ht="15.75" customHeight="1">
      <c r="A309" s="2"/>
      <c r="B309" s="2"/>
      <c r="C309" s="2"/>
      <c r="D309" s="2"/>
      <c r="E309" s="2"/>
      <c r="F309" s="2"/>
    </row>
    <row r="310" ht="15.75" customHeight="1">
      <c r="A310" s="2"/>
      <c r="B310" s="2"/>
      <c r="C310" s="2"/>
      <c r="D310" s="2"/>
      <c r="E310" s="2"/>
      <c r="F310" s="2"/>
    </row>
    <row r="311" ht="15.75" customHeight="1">
      <c r="A311" s="2"/>
      <c r="B311" s="2"/>
      <c r="C311" s="2"/>
      <c r="D311" s="2"/>
      <c r="E311" s="2"/>
      <c r="F311" s="2"/>
    </row>
    <row r="312" ht="15.75" customHeight="1">
      <c r="A312" s="2"/>
      <c r="B312" s="2"/>
      <c r="C312" s="2"/>
      <c r="D312" s="2"/>
      <c r="E312" s="2"/>
      <c r="F312" s="2"/>
    </row>
    <row r="313" ht="15.75" customHeight="1">
      <c r="A313" s="2"/>
      <c r="B313" s="2"/>
      <c r="C313" s="2"/>
      <c r="D313" s="2"/>
      <c r="E313" s="2"/>
      <c r="F313" s="2"/>
    </row>
    <row r="314" ht="15.75" customHeight="1">
      <c r="A314" s="2"/>
      <c r="B314" s="2"/>
      <c r="C314" s="2"/>
      <c r="D314" s="2"/>
      <c r="E314" s="2"/>
      <c r="F314" s="2"/>
    </row>
    <row r="315" ht="15.75" customHeight="1">
      <c r="A315" s="2"/>
      <c r="B315" s="2"/>
      <c r="C315" s="2"/>
      <c r="D315" s="2"/>
      <c r="E315" s="2"/>
      <c r="F315" s="2"/>
    </row>
    <row r="316" ht="15.75" customHeight="1">
      <c r="A316" s="2"/>
      <c r="B316" s="2"/>
      <c r="C316" s="2"/>
      <c r="D316" s="2"/>
      <c r="E316" s="2"/>
      <c r="F316" s="2"/>
    </row>
    <row r="317" ht="15.75" customHeight="1">
      <c r="A317" s="2"/>
      <c r="B317" s="2"/>
      <c r="C317" s="2"/>
      <c r="D317" s="2"/>
      <c r="E317" s="2"/>
      <c r="F317" s="2"/>
    </row>
    <row r="318" ht="15.75" customHeight="1">
      <c r="A318" s="2"/>
      <c r="B318" s="2"/>
      <c r="C318" s="2"/>
      <c r="D318" s="2"/>
      <c r="E318" s="2"/>
      <c r="F318" s="2"/>
    </row>
    <row r="319" ht="15.75" customHeight="1">
      <c r="A319" s="2"/>
      <c r="B319" s="2"/>
      <c r="C319" s="2"/>
      <c r="D319" s="2"/>
      <c r="E319" s="2"/>
      <c r="F319" s="2"/>
    </row>
    <row r="320" ht="15.75" customHeight="1">
      <c r="A320" s="2"/>
      <c r="B320" s="2"/>
      <c r="C320" s="2"/>
      <c r="D320" s="2"/>
      <c r="E320" s="2"/>
      <c r="F320" s="2"/>
    </row>
    <row r="321" ht="15.75" customHeight="1">
      <c r="A321" s="2"/>
      <c r="B321" s="2"/>
      <c r="C321" s="2"/>
      <c r="D321" s="2"/>
      <c r="E321" s="2"/>
      <c r="F321" s="2"/>
    </row>
    <row r="322" ht="15.75" customHeight="1">
      <c r="A322" s="2"/>
      <c r="B322" s="2"/>
      <c r="C322" s="2"/>
      <c r="D322" s="2"/>
      <c r="E322" s="2"/>
      <c r="F322" s="2"/>
    </row>
    <row r="323" ht="15.75" customHeight="1">
      <c r="A323" s="2"/>
      <c r="B323" s="2"/>
      <c r="C323" s="2"/>
      <c r="D323" s="2"/>
      <c r="E323" s="2"/>
      <c r="F323" s="2"/>
    </row>
    <row r="324" ht="15.75" customHeight="1">
      <c r="A324" s="2"/>
      <c r="B324" s="2"/>
      <c r="C324" s="2"/>
      <c r="D324" s="2"/>
      <c r="E324" s="2"/>
      <c r="F324" s="2"/>
    </row>
    <row r="325" ht="15.75" customHeight="1">
      <c r="A325" s="2"/>
      <c r="B325" s="2"/>
      <c r="C325" s="2"/>
      <c r="D325" s="2"/>
      <c r="E325" s="2"/>
      <c r="F325" s="2"/>
    </row>
    <row r="326" ht="15.75" customHeight="1">
      <c r="A326" s="2"/>
      <c r="B326" s="2"/>
      <c r="C326" s="2"/>
      <c r="D326" s="2"/>
      <c r="E326" s="2"/>
      <c r="F326" s="2"/>
    </row>
    <row r="327" ht="15.75" customHeight="1">
      <c r="A327" s="2"/>
      <c r="B327" s="2"/>
      <c r="C327" s="2"/>
      <c r="D327" s="2"/>
      <c r="E327" s="2"/>
      <c r="F327" s="2"/>
    </row>
    <row r="328" ht="15.75" customHeight="1">
      <c r="A328" s="2"/>
      <c r="B328" s="2"/>
      <c r="C328" s="2"/>
      <c r="D328" s="2"/>
      <c r="E328" s="2"/>
      <c r="F328" s="2"/>
    </row>
    <row r="329" ht="15.75" customHeight="1">
      <c r="A329" s="2"/>
      <c r="B329" s="2"/>
      <c r="C329" s="2"/>
      <c r="D329" s="2"/>
      <c r="E329" s="2"/>
      <c r="F329" s="2"/>
    </row>
    <row r="330" ht="15.75" customHeight="1">
      <c r="A330" s="2"/>
      <c r="B330" s="2"/>
      <c r="C330" s="2"/>
      <c r="D330" s="2"/>
      <c r="E330" s="2"/>
      <c r="F330" s="2"/>
    </row>
    <row r="331" ht="15.75" customHeight="1">
      <c r="A331" s="2"/>
      <c r="B331" s="2"/>
      <c r="C331" s="2"/>
      <c r="D331" s="2"/>
      <c r="E331" s="2"/>
      <c r="F331" s="2"/>
    </row>
    <row r="332" ht="15.75" customHeight="1">
      <c r="A332" s="2"/>
      <c r="B332" s="2"/>
      <c r="C332" s="2"/>
      <c r="D332" s="2"/>
      <c r="E332" s="2"/>
      <c r="F332" s="2"/>
    </row>
    <row r="333" ht="15.75" customHeight="1">
      <c r="A333" s="2"/>
      <c r="B333" s="2"/>
      <c r="C333" s="2"/>
      <c r="D333" s="2"/>
      <c r="E333" s="2"/>
      <c r="F333" s="2"/>
    </row>
    <row r="334" ht="15.75" customHeight="1">
      <c r="A334" s="2"/>
      <c r="B334" s="2"/>
      <c r="C334" s="2"/>
      <c r="D334" s="2"/>
      <c r="E334" s="2"/>
      <c r="F334" s="2"/>
    </row>
    <row r="335" ht="15.75" customHeight="1">
      <c r="A335" s="2"/>
      <c r="B335" s="2"/>
      <c r="C335" s="2"/>
      <c r="D335" s="2"/>
      <c r="E335" s="2"/>
      <c r="F335" s="2"/>
    </row>
    <row r="336" ht="15.75" customHeight="1">
      <c r="A336" s="2"/>
      <c r="B336" s="2"/>
      <c r="C336" s="2"/>
      <c r="D336" s="2"/>
      <c r="E336" s="2"/>
      <c r="F336" s="2"/>
    </row>
    <row r="337" ht="15.75" customHeight="1">
      <c r="A337" s="2"/>
      <c r="B337" s="2"/>
      <c r="C337" s="2"/>
      <c r="D337" s="2"/>
      <c r="E337" s="2"/>
      <c r="F337" s="2"/>
    </row>
    <row r="338" ht="15.75" customHeight="1">
      <c r="A338" s="2"/>
      <c r="B338" s="2"/>
      <c r="C338" s="2"/>
      <c r="D338" s="2"/>
      <c r="E338" s="2"/>
      <c r="F338" s="2"/>
    </row>
    <row r="339" ht="15.75" customHeight="1">
      <c r="A339" s="2"/>
      <c r="B339" s="2"/>
      <c r="C339" s="2"/>
      <c r="D339" s="2"/>
      <c r="E339" s="2"/>
      <c r="F339" s="2"/>
    </row>
    <row r="340" ht="15.75" customHeight="1">
      <c r="A340" s="2"/>
      <c r="B340" s="2"/>
      <c r="C340" s="2"/>
      <c r="D340" s="2"/>
      <c r="E340" s="2"/>
      <c r="F340" s="2"/>
    </row>
    <row r="341" ht="15.75" customHeight="1">
      <c r="A341" s="2"/>
      <c r="B341" s="2"/>
      <c r="C341" s="2"/>
      <c r="D341" s="2"/>
      <c r="E341" s="2"/>
      <c r="F341" s="2"/>
    </row>
    <row r="342" ht="15.75" customHeight="1">
      <c r="A342" s="2"/>
      <c r="B342" s="2"/>
      <c r="C342" s="2"/>
      <c r="D342" s="2"/>
      <c r="E342" s="2"/>
      <c r="F342" s="2"/>
    </row>
    <row r="343" ht="15.75" customHeight="1">
      <c r="A343" s="2"/>
      <c r="B343" s="2"/>
      <c r="C343" s="2"/>
      <c r="D343" s="2"/>
      <c r="E343" s="2"/>
      <c r="F343" s="2"/>
    </row>
    <row r="344" ht="15.75" customHeight="1">
      <c r="A344" s="2"/>
      <c r="B344" s="2"/>
      <c r="C344" s="2"/>
      <c r="D344" s="2"/>
      <c r="E344" s="2"/>
      <c r="F344" s="2"/>
    </row>
    <row r="345" ht="15.75" customHeight="1">
      <c r="A345" s="2"/>
      <c r="B345" s="2"/>
      <c r="C345" s="2"/>
      <c r="D345" s="2"/>
      <c r="E345" s="2"/>
      <c r="F345" s="2"/>
    </row>
    <row r="346" ht="15.75" customHeight="1">
      <c r="A346" s="2"/>
      <c r="B346" s="2"/>
      <c r="C346" s="2"/>
      <c r="D346" s="2"/>
      <c r="E346" s="2"/>
      <c r="F346" s="2"/>
    </row>
    <row r="347" ht="15.75" customHeight="1">
      <c r="A347" s="2"/>
      <c r="B347" s="2"/>
      <c r="C347" s="2"/>
      <c r="D347" s="2"/>
      <c r="E347" s="2"/>
      <c r="F347" s="2"/>
    </row>
    <row r="348" ht="15.75" customHeight="1">
      <c r="A348" s="2"/>
      <c r="B348" s="2"/>
      <c r="C348" s="2"/>
      <c r="D348" s="2"/>
      <c r="E348" s="2"/>
      <c r="F348" s="2"/>
    </row>
    <row r="349" ht="15.75" customHeight="1">
      <c r="A349" s="2"/>
      <c r="B349" s="2"/>
      <c r="C349" s="2"/>
      <c r="D349" s="2"/>
      <c r="E349" s="2"/>
      <c r="F349" s="2"/>
    </row>
    <row r="350" ht="15.75" customHeight="1">
      <c r="A350" s="2"/>
      <c r="B350" s="2"/>
      <c r="C350" s="2"/>
      <c r="D350" s="2"/>
      <c r="E350" s="2"/>
      <c r="F350" s="2"/>
    </row>
    <row r="351" ht="15.75" customHeight="1">
      <c r="A351" s="2"/>
      <c r="B351" s="2"/>
      <c r="C351" s="2"/>
      <c r="D351" s="2"/>
      <c r="E351" s="2"/>
      <c r="F351" s="2"/>
    </row>
    <row r="352" ht="15.75" customHeight="1">
      <c r="A352" s="2"/>
      <c r="B352" s="2"/>
      <c r="C352" s="2"/>
      <c r="D352" s="2"/>
      <c r="E352" s="2"/>
      <c r="F352" s="2"/>
    </row>
    <row r="353" ht="15.75" customHeight="1">
      <c r="A353" s="2"/>
      <c r="B353" s="2"/>
      <c r="C353" s="2"/>
      <c r="D353" s="2"/>
      <c r="E353" s="2"/>
      <c r="F353" s="2"/>
    </row>
    <row r="354" ht="15.75" customHeight="1">
      <c r="A354" s="2"/>
      <c r="B354" s="2"/>
      <c r="C354" s="2"/>
      <c r="D354" s="2"/>
      <c r="E354" s="2"/>
      <c r="F354" s="2"/>
    </row>
    <row r="355" ht="15.75" customHeight="1">
      <c r="A355" s="2"/>
      <c r="B355" s="2"/>
      <c r="C355" s="2"/>
      <c r="D355" s="2"/>
      <c r="E355" s="2"/>
      <c r="F355" s="2"/>
    </row>
    <row r="356" ht="15.75" customHeight="1">
      <c r="A356" s="2"/>
      <c r="B356" s="2"/>
      <c r="C356" s="2"/>
      <c r="D356" s="2"/>
      <c r="E356" s="2"/>
      <c r="F356" s="2"/>
    </row>
    <row r="357" ht="15.75" customHeight="1">
      <c r="A357" s="2"/>
      <c r="B357" s="2"/>
      <c r="C357" s="2"/>
      <c r="D357" s="2"/>
      <c r="E357" s="2"/>
      <c r="F357" s="2"/>
    </row>
    <row r="358" ht="15.75" customHeight="1">
      <c r="A358" s="2"/>
      <c r="B358" s="2"/>
      <c r="C358" s="2"/>
      <c r="D358" s="2"/>
      <c r="E358" s="2"/>
      <c r="F358" s="2"/>
    </row>
    <row r="359" ht="15.75" customHeight="1">
      <c r="A359" s="2"/>
      <c r="B359" s="2"/>
      <c r="C359" s="2"/>
      <c r="D359" s="2"/>
      <c r="E359" s="2"/>
      <c r="F359" s="2"/>
    </row>
    <row r="360" ht="15.75" customHeight="1">
      <c r="A360" s="2"/>
      <c r="B360" s="2"/>
      <c r="C360" s="2"/>
      <c r="D360" s="2"/>
      <c r="E360" s="2"/>
      <c r="F360" s="2"/>
    </row>
    <row r="361" ht="15.75" customHeight="1">
      <c r="A361" s="2"/>
      <c r="B361" s="2"/>
      <c r="C361" s="2"/>
      <c r="D361" s="2"/>
      <c r="E361" s="2"/>
      <c r="F361" s="2"/>
    </row>
    <row r="362" ht="15.75" customHeight="1">
      <c r="A362" s="2"/>
      <c r="B362" s="2"/>
      <c r="C362" s="2"/>
      <c r="D362" s="2"/>
      <c r="E362" s="2"/>
      <c r="F362" s="2"/>
    </row>
    <row r="363" ht="15.75" customHeight="1">
      <c r="A363" s="2"/>
      <c r="B363" s="2"/>
      <c r="C363" s="2"/>
      <c r="D363" s="2"/>
      <c r="E363" s="2"/>
      <c r="F363" s="2"/>
    </row>
    <row r="364" ht="15.75" customHeight="1">
      <c r="A364" s="2"/>
      <c r="B364" s="2"/>
      <c r="C364" s="2"/>
      <c r="D364" s="2"/>
      <c r="E364" s="2"/>
      <c r="F364" s="2"/>
    </row>
    <row r="365" ht="15.75" customHeight="1">
      <c r="A365" s="2"/>
      <c r="B365" s="2"/>
      <c r="C365" s="2"/>
      <c r="D365" s="2"/>
      <c r="E365" s="2"/>
      <c r="F365" s="2"/>
    </row>
    <row r="366" ht="15.75" customHeight="1">
      <c r="A366" s="2"/>
      <c r="B366" s="2"/>
      <c r="C366" s="2"/>
      <c r="D366" s="2"/>
      <c r="E366" s="2"/>
      <c r="F366" s="2"/>
    </row>
    <row r="367" ht="15.75" customHeight="1">
      <c r="A367" s="2"/>
      <c r="B367" s="2"/>
      <c r="C367" s="2"/>
      <c r="D367" s="2"/>
      <c r="E367" s="2"/>
      <c r="F367" s="2"/>
    </row>
    <row r="368" ht="15.75" customHeight="1">
      <c r="A368" s="2"/>
      <c r="B368" s="2"/>
      <c r="C368" s="2"/>
      <c r="D368" s="2"/>
      <c r="E368" s="2"/>
      <c r="F368" s="2"/>
    </row>
    <row r="369" ht="15.75" customHeight="1">
      <c r="A369" s="2"/>
      <c r="B369" s="2"/>
      <c r="C369" s="2"/>
      <c r="D369" s="2"/>
      <c r="E369" s="2"/>
      <c r="F369" s="2"/>
    </row>
    <row r="370" ht="15.75" customHeight="1">
      <c r="A370" s="2"/>
      <c r="B370" s="2"/>
      <c r="C370" s="2"/>
      <c r="D370" s="2"/>
      <c r="E370" s="2"/>
      <c r="F370" s="2"/>
    </row>
    <row r="371" ht="15.75" customHeight="1">
      <c r="A371" s="2"/>
      <c r="B371" s="2"/>
      <c r="C371" s="2"/>
      <c r="D371" s="2"/>
      <c r="E371" s="2"/>
      <c r="F371" s="2"/>
    </row>
    <row r="372" ht="15.75" customHeight="1">
      <c r="A372" s="2"/>
      <c r="B372" s="2"/>
      <c r="C372" s="2"/>
      <c r="D372" s="2"/>
      <c r="E372" s="2"/>
      <c r="F372" s="2"/>
    </row>
    <row r="373" ht="15.75" customHeight="1">
      <c r="A373" s="2"/>
      <c r="B373" s="2"/>
      <c r="C373" s="2"/>
      <c r="D373" s="2"/>
      <c r="E373" s="2"/>
      <c r="F373" s="2"/>
    </row>
    <row r="374" ht="15.75" customHeight="1">
      <c r="A374" s="2"/>
      <c r="B374" s="2"/>
      <c r="C374" s="2"/>
      <c r="D374" s="2"/>
      <c r="E374" s="2"/>
      <c r="F374" s="2"/>
    </row>
    <row r="375" ht="15.75" customHeight="1">
      <c r="A375" s="2"/>
      <c r="B375" s="2"/>
      <c r="C375" s="2"/>
      <c r="D375" s="2"/>
      <c r="E375" s="2"/>
      <c r="F375" s="2"/>
    </row>
    <row r="376" ht="15.75" customHeight="1">
      <c r="A376" s="2"/>
      <c r="B376" s="2"/>
      <c r="C376" s="2"/>
      <c r="D376" s="2"/>
      <c r="E376" s="2"/>
      <c r="F376" s="2"/>
    </row>
    <row r="377" ht="15.75" customHeight="1">
      <c r="A377" s="2"/>
      <c r="B377" s="2"/>
      <c r="C377" s="2"/>
      <c r="D377" s="2"/>
      <c r="E377" s="2"/>
      <c r="F377" s="2"/>
    </row>
    <row r="378" ht="15.75" customHeight="1">
      <c r="A378" s="2"/>
      <c r="B378" s="2"/>
      <c r="C378" s="2"/>
      <c r="D378" s="2"/>
      <c r="E378" s="2"/>
      <c r="F378" s="2"/>
    </row>
    <row r="379" ht="15.75" customHeight="1">
      <c r="A379" s="2"/>
      <c r="B379" s="2"/>
      <c r="C379" s="2"/>
      <c r="D379" s="2"/>
      <c r="E379" s="2"/>
      <c r="F379" s="2"/>
    </row>
    <row r="380" ht="15.75" customHeight="1">
      <c r="A380" s="2"/>
      <c r="B380" s="2"/>
      <c r="C380" s="2"/>
      <c r="D380" s="2"/>
      <c r="E380" s="2"/>
      <c r="F380" s="2"/>
    </row>
    <row r="381" ht="15.75" customHeight="1">
      <c r="A381" s="2"/>
      <c r="B381" s="2"/>
      <c r="C381" s="2"/>
      <c r="D381" s="2"/>
      <c r="E381" s="2"/>
      <c r="F381" s="2"/>
    </row>
    <row r="382" ht="15.75" customHeight="1">
      <c r="A382" s="2"/>
      <c r="B382" s="2"/>
      <c r="C382" s="2"/>
      <c r="D382" s="2"/>
      <c r="E382" s="2"/>
      <c r="F382" s="2"/>
    </row>
    <row r="383" ht="15.75" customHeight="1">
      <c r="A383" s="2"/>
      <c r="B383" s="2"/>
      <c r="C383" s="2"/>
      <c r="D383" s="2"/>
      <c r="E383" s="2"/>
      <c r="F383" s="2"/>
    </row>
    <row r="384" ht="15.75" customHeight="1">
      <c r="A384" s="2"/>
      <c r="B384" s="2"/>
      <c r="C384" s="2"/>
      <c r="D384" s="2"/>
      <c r="E384" s="2"/>
      <c r="F384" s="2"/>
    </row>
    <row r="385" ht="15.75" customHeight="1">
      <c r="A385" s="2"/>
      <c r="B385" s="2"/>
      <c r="C385" s="2"/>
      <c r="D385" s="2"/>
      <c r="E385" s="2"/>
      <c r="F385" s="2"/>
    </row>
    <row r="386" ht="15.75" customHeight="1">
      <c r="A386" s="2"/>
      <c r="B386" s="2"/>
      <c r="C386" s="2"/>
      <c r="D386" s="2"/>
      <c r="E386" s="2"/>
      <c r="F386" s="2"/>
    </row>
    <row r="387" ht="15.75" customHeight="1">
      <c r="A387" s="2"/>
      <c r="B387" s="2"/>
      <c r="C387" s="2"/>
      <c r="D387" s="2"/>
      <c r="E387" s="2"/>
      <c r="F387" s="2"/>
    </row>
    <row r="388" ht="15.75" customHeight="1">
      <c r="A388" s="2"/>
      <c r="B388" s="2"/>
      <c r="C388" s="2"/>
      <c r="D388" s="2"/>
      <c r="E388" s="2"/>
      <c r="F388" s="2"/>
    </row>
    <row r="389" ht="15.75" customHeight="1">
      <c r="A389" s="2"/>
      <c r="B389" s="2"/>
      <c r="C389" s="2"/>
      <c r="D389" s="2"/>
      <c r="E389" s="2"/>
      <c r="F389" s="2"/>
    </row>
    <row r="390" ht="15.75" customHeight="1">
      <c r="A390" s="2"/>
      <c r="B390" s="2"/>
      <c r="C390" s="2"/>
      <c r="D390" s="2"/>
      <c r="E390" s="2"/>
      <c r="F390" s="2"/>
    </row>
    <row r="391" ht="15.75" customHeight="1">
      <c r="A391" s="2"/>
      <c r="B391" s="2"/>
      <c r="C391" s="2"/>
      <c r="D391" s="2"/>
      <c r="E391" s="2"/>
      <c r="F391" s="2"/>
    </row>
    <row r="392" ht="15.75" customHeight="1">
      <c r="A392" s="2"/>
      <c r="B392" s="2"/>
      <c r="C392" s="2"/>
      <c r="D392" s="2"/>
      <c r="E392" s="2"/>
      <c r="F392" s="2"/>
    </row>
    <row r="393" ht="15.75" customHeight="1">
      <c r="A393" s="2"/>
      <c r="B393" s="2"/>
      <c r="C393" s="2"/>
      <c r="D393" s="2"/>
      <c r="E393" s="2"/>
      <c r="F393" s="2"/>
    </row>
    <row r="394" ht="15.75" customHeight="1">
      <c r="A394" s="2"/>
      <c r="B394" s="2"/>
      <c r="C394" s="2"/>
      <c r="D394" s="2"/>
      <c r="E394" s="2"/>
      <c r="F394" s="2"/>
    </row>
    <row r="395" ht="15.75" customHeight="1">
      <c r="A395" s="2"/>
      <c r="B395" s="2"/>
      <c r="C395" s="2"/>
      <c r="D395" s="2"/>
      <c r="E395" s="2"/>
      <c r="F395" s="2"/>
    </row>
    <row r="396" ht="15.75" customHeight="1">
      <c r="A396" s="2"/>
      <c r="B396" s="2"/>
      <c r="C396" s="2"/>
      <c r="D396" s="2"/>
      <c r="E396" s="2"/>
      <c r="F396" s="2"/>
    </row>
    <row r="397" ht="15.75" customHeight="1">
      <c r="A397" s="2"/>
      <c r="B397" s="2"/>
      <c r="C397" s="2"/>
      <c r="D397" s="2"/>
      <c r="E397" s="2"/>
      <c r="F397" s="2"/>
    </row>
    <row r="398" ht="15.75" customHeight="1">
      <c r="A398" s="2"/>
      <c r="B398" s="2"/>
      <c r="C398" s="2"/>
      <c r="D398" s="2"/>
      <c r="E398" s="2"/>
      <c r="F398" s="2"/>
    </row>
    <row r="399" ht="15.75" customHeight="1">
      <c r="A399" s="2"/>
      <c r="B399" s="2"/>
      <c r="C399" s="2"/>
      <c r="D399" s="2"/>
      <c r="E399" s="2"/>
      <c r="F399" s="2"/>
    </row>
    <row r="400" ht="15.75" customHeight="1">
      <c r="A400" s="2"/>
      <c r="B400" s="2"/>
      <c r="C400" s="2"/>
      <c r="D400" s="2"/>
      <c r="E400" s="2"/>
      <c r="F400" s="2"/>
    </row>
    <row r="401" ht="15.75" customHeight="1">
      <c r="A401" s="2"/>
      <c r="B401" s="2"/>
      <c r="C401" s="2"/>
      <c r="D401" s="2"/>
      <c r="E401" s="2"/>
      <c r="F401" s="2"/>
    </row>
    <row r="402" ht="15.75" customHeight="1">
      <c r="A402" s="2"/>
      <c r="B402" s="2"/>
      <c r="C402" s="2"/>
      <c r="D402" s="2"/>
      <c r="E402" s="2"/>
      <c r="F402" s="2"/>
    </row>
    <row r="403" ht="15.75" customHeight="1">
      <c r="A403" s="2"/>
      <c r="B403" s="2"/>
      <c r="C403" s="2"/>
      <c r="D403" s="2"/>
      <c r="E403" s="2"/>
      <c r="F403" s="2"/>
    </row>
    <row r="404" ht="15.75" customHeight="1">
      <c r="A404" s="2"/>
      <c r="B404" s="2"/>
      <c r="C404" s="2"/>
      <c r="D404" s="2"/>
      <c r="E404" s="2"/>
      <c r="F404" s="2"/>
    </row>
    <row r="405" ht="15.75" customHeight="1">
      <c r="A405" s="2"/>
      <c r="B405" s="2"/>
      <c r="C405" s="2"/>
      <c r="D405" s="2"/>
      <c r="E405" s="2"/>
      <c r="F405" s="2"/>
    </row>
    <row r="406" ht="15.75" customHeight="1">
      <c r="A406" s="2"/>
      <c r="B406" s="2"/>
      <c r="C406" s="2"/>
      <c r="D406" s="2"/>
      <c r="E406" s="2"/>
      <c r="F406" s="2"/>
    </row>
    <row r="407" ht="15.75" customHeight="1">
      <c r="A407" s="2"/>
      <c r="B407" s="2"/>
      <c r="C407" s="2"/>
      <c r="D407" s="2"/>
      <c r="E407" s="2"/>
      <c r="F407" s="2"/>
    </row>
    <row r="408" ht="15.75" customHeight="1">
      <c r="A408" s="2"/>
      <c r="B408" s="2"/>
      <c r="C408" s="2"/>
      <c r="D408" s="2"/>
      <c r="E408" s="2"/>
      <c r="F408" s="2"/>
    </row>
    <row r="409" ht="15.75" customHeight="1">
      <c r="A409" s="2"/>
      <c r="B409" s="2"/>
      <c r="C409" s="2"/>
      <c r="D409" s="2"/>
      <c r="E409" s="2"/>
      <c r="F409" s="2"/>
    </row>
    <row r="410" ht="15.75" customHeight="1">
      <c r="A410" s="2"/>
      <c r="B410" s="2"/>
      <c r="C410" s="2"/>
      <c r="D410" s="2"/>
      <c r="E410" s="2"/>
      <c r="F410" s="2"/>
    </row>
    <row r="411" ht="15.75" customHeight="1">
      <c r="A411" s="2"/>
      <c r="B411" s="2"/>
      <c r="C411" s="2"/>
      <c r="D411" s="2"/>
      <c r="E411" s="2"/>
      <c r="F411" s="2"/>
    </row>
    <row r="412" ht="15.75" customHeight="1">
      <c r="A412" s="2"/>
      <c r="B412" s="2"/>
      <c r="C412" s="2"/>
      <c r="D412" s="2"/>
      <c r="E412" s="2"/>
      <c r="F412" s="2"/>
    </row>
    <row r="413" ht="15.75" customHeight="1">
      <c r="A413" s="2"/>
      <c r="B413" s="2"/>
      <c r="C413" s="2"/>
      <c r="D413" s="2"/>
      <c r="E413" s="2"/>
      <c r="F413" s="2"/>
    </row>
    <row r="414" ht="15.75" customHeight="1">
      <c r="A414" s="2"/>
      <c r="B414" s="2"/>
      <c r="C414" s="2"/>
      <c r="D414" s="2"/>
      <c r="E414" s="2"/>
      <c r="F414" s="2"/>
    </row>
    <row r="415" ht="15.75" customHeight="1">
      <c r="A415" s="2"/>
      <c r="B415" s="2"/>
      <c r="C415" s="2"/>
      <c r="D415" s="2"/>
      <c r="E415" s="2"/>
      <c r="F415" s="2"/>
    </row>
    <row r="416" ht="15.75" customHeight="1">
      <c r="A416" s="2"/>
      <c r="B416" s="2"/>
      <c r="C416" s="2"/>
      <c r="D416" s="2"/>
      <c r="E416" s="2"/>
      <c r="F416" s="2"/>
    </row>
    <row r="417" ht="15.75" customHeight="1">
      <c r="A417" s="2"/>
      <c r="B417" s="2"/>
      <c r="C417" s="2"/>
      <c r="D417" s="2"/>
      <c r="E417" s="2"/>
      <c r="F417" s="2"/>
    </row>
    <row r="418" ht="15.75" customHeight="1">
      <c r="A418" s="2"/>
      <c r="B418" s="2"/>
      <c r="C418" s="2"/>
      <c r="D418" s="2"/>
      <c r="E418" s="2"/>
      <c r="F418" s="2"/>
    </row>
    <row r="419" ht="15.75" customHeight="1">
      <c r="A419" s="2"/>
      <c r="B419" s="2"/>
      <c r="C419" s="2"/>
      <c r="D419" s="2"/>
      <c r="E419" s="2"/>
      <c r="F419" s="2"/>
    </row>
    <row r="420" ht="15.75" customHeight="1">
      <c r="A420" s="2"/>
      <c r="B420" s="2"/>
      <c r="C420" s="2"/>
      <c r="D420" s="2"/>
      <c r="E420" s="2"/>
      <c r="F420" s="2"/>
    </row>
    <row r="421" ht="15.75" customHeight="1">
      <c r="A421" s="2"/>
      <c r="B421" s="2"/>
      <c r="C421" s="2"/>
      <c r="D421" s="2"/>
      <c r="E421" s="2"/>
      <c r="F421" s="2"/>
    </row>
    <row r="422" ht="15.75" customHeight="1">
      <c r="A422" s="2"/>
      <c r="B422" s="2"/>
      <c r="C422" s="2"/>
      <c r="D422" s="2"/>
      <c r="E422" s="2"/>
      <c r="F422" s="2"/>
    </row>
    <row r="423" ht="15.75" customHeight="1">
      <c r="A423" s="2"/>
      <c r="B423" s="2"/>
      <c r="C423" s="2"/>
      <c r="D423" s="2"/>
      <c r="E423" s="2"/>
      <c r="F423" s="2"/>
    </row>
    <row r="424" ht="15.75" customHeight="1">
      <c r="A424" s="2"/>
      <c r="B424" s="2"/>
      <c r="C424" s="2"/>
      <c r="D424" s="2"/>
      <c r="E424" s="2"/>
      <c r="F424" s="2"/>
    </row>
    <row r="425" ht="15.75" customHeight="1">
      <c r="A425" s="2"/>
      <c r="B425" s="2"/>
      <c r="C425" s="2"/>
      <c r="D425" s="2"/>
      <c r="E425" s="2"/>
      <c r="F425" s="2"/>
    </row>
    <row r="426" ht="15.75" customHeight="1">
      <c r="A426" s="2"/>
      <c r="B426" s="2"/>
      <c r="C426" s="2"/>
      <c r="D426" s="2"/>
      <c r="E426" s="2"/>
      <c r="F426" s="2"/>
    </row>
    <row r="427" ht="15.75" customHeight="1">
      <c r="A427" s="2"/>
      <c r="B427" s="2"/>
      <c r="C427" s="2"/>
      <c r="D427" s="2"/>
      <c r="E427" s="2"/>
      <c r="F427" s="2"/>
    </row>
    <row r="428" ht="15.75" customHeight="1">
      <c r="A428" s="2"/>
      <c r="B428" s="2"/>
      <c r="C428" s="2"/>
      <c r="D428" s="2"/>
      <c r="E428" s="2"/>
      <c r="F428" s="2"/>
    </row>
    <row r="429" ht="15.75" customHeight="1">
      <c r="A429" s="2"/>
      <c r="B429" s="2"/>
      <c r="C429" s="2"/>
      <c r="D429" s="2"/>
      <c r="E429" s="2"/>
      <c r="F429" s="2"/>
    </row>
    <row r="430" ht="15.75" customHeight="1">
      <c r="A430" s="2"/>
      <c r="B430" s="2"/>
      <c r="C430" s="2"/>
      <c r="D430" s="2"/>
      <c r="E430" s="2"/>
      <c r="F430" s="2"/>
    </row>
    <row r="431" ht="15.75" customHeight="1">
      <c r="A431" s="2"/>
      <c r="B431" s="2"/>
      <c r="C431" s="2"/>
      <c r="D431" s="2"/>
      <c r="E431" s="2"/>
      <c r="F431" s="2"/>
    </row>
    <row r="432" ht="15.75" customHeight="1">
      <c r="A432" s="2"/>
      <c r="B432" s="2"/>
      <c r="C432" s="2"/>
      <c r="D432" s="2"/>
      <c r="E432" s="2"/>
      <c r="F432" s="2"/>
    </row>
    <row r="433" ht="15.75" customHeight="1">
      <c r="A433" s="2"/>
      <c r="B433" s="2"/>
      <c r="C433" s="2"/>
      <c r="D433" s="2"/>
      <c r="E433" s="2"/>
      <c r="F433" s="2"/>
    </row>
    <row r="434" ht="15.75" customHeight="1">
      <c r="A434" s="2"/>
      <c r="B434" s="2"/>
      <c r="C434" s="2"/>
      <c r="D434" s="2"/>
      <c r="E434" s="2"/>
      <c r="F434" s="2"/>
    </row>
    <row r="435" ht="15.75" customHeight="1">
      <c r="A435" s="2"/>
      <c r="B435" s="2"/>
      <c r="C435" s="2"/>
      <c r="D435" s="2"/>
      <c r="E435" s="2"/>
      <c r="F435" s="2"/>
    </row>
    <row r="436" ht="15.75" customHeight="1">
      <c r="A436" s="2"/>
      <c r="B436" s="2"/>
      <c r="C436" s="2"/>
      <c r="D436" s="2"/>
      <c r="E436" s="2"/>
      <c r="F436" s="2"/>
    </row>
    <row r="437" ht="15.75" customHeight="1">
      <c r="A437" s="2"/>
      <c r="B437" s="2"/>
      <c r="C437" s="2"/>
      <c r="D437" s="2"/>
      <c r="E437" s="2"/>
      <c r="F437" s="2"/>
    </row>
    <row r="438" ht="15.75" customHeight="1">
      <c r="A438" s="2"/>
      <c r="B438" s="2"/>
      <c r="C438" s="2"/>
      <c r="D438" s="2"/>
      <c r="E438" s="2"/>
      <c r="F438" s="2"/>
    </row>
    <row r="439" ht="15.75" customHeight="1">
      <c r="A439" s="2"/>
      <c r="B439" s="2"/>
      <c r="C439" s="2"/>
      <c r="D439" s="2"/>
      <c r="E439" s="2"/>
      <c r="F439" s="2"/>
    </row>
    <row r="440" ht="15.75" customHeight="1">
      <c r="A440" s="2"/>
      <c r="B440" s="2"/>
      <c r="C440" s="2"/>
      <c r="D440" s="2"/>
      <c r="E440" s="2"/>
      <c r="F440" s="2"/>
    </row>
    <row r="441" ht="15.75" customHeight="1">
      <c r="A441" s="2"/>
      <c r="B441" s="2"/>
      <c r="C441" s="2"/>
      <c r="D441" s="2"/>
      <c r="E441" s="2"/>
      <c r="F441" s="2"/>
    </row>
    <row r="442" ht="15.75" customHeight="1">
      <c r="A442" s="2"/>
      <c r="B442" s="2"/>
      <c r="C442" s="2"/>
      <c r="D442" s="2"/>
      <c r="E442" s="2"/>
      <c r="F442" s="2"/>
    </row>
    <row r="443" ht="15.75" customHeight="1">
      <c r="A443" s="2"/>
      <c r="B443" s="2"/>
      <c r="C443" s="2"/>
      <c r="D443" s="2"/>
      <c r="E443" s="2"/>
      <c r="F443" s="2"/>
    </row>
    <row r="444" ht="15.75" customHeight="1">
      <c r="A444" s="2"/>
      <c r="B444" s="2"/>
      <c r="C444" s="2"/>
      <c r="D444" s="2"/>
      <c r="E444" s="2"/>
      <c r="F444" s="2"/>
    </row>
    <row r="445" ht="15.75" customHeight="1">
      <c r="A445" s="2"/>
      <c r="B445" s="2"/>
      <c r="C445" s="2"/>
      <c r="D445" s="2"/>
      <c r="E445" s="2"/>
      <c r="F445" s="2"/>
    </row>
    <row r="446" ht="15.75" customHeight="1">
      <c r="A446" s="2"/>
      <c r="B446" s="2"/>
      <c r="C446" s="2"/>
      <c r="D446" s="2"/>
      <c r="E446" s="2"/>
      <c r="F446" s="2"/>
    </row>
    <row r="447" ht="15.75" customHeight="1">
      <c r="A447" s="2"/>
      <c r="B447" s="2"/>
      <c r="C447" s="2"/>
      <c r="D447" s="2"/>
      <c r="E447" s="2"/>
      <c r="F447" s="2"/>
    </row>
    <row r="448" ht="15.75" customHeight="1">
      <c r="A448" s="2"/>
      <c r="B448" s="2"/>
      <c r="C448" s="2"/>
      <c r="D448" s="2"/>
      <c r="E448" s="2"/>
      <c r="F448" s="2"/>
    </row>
    <row r="449" ht="15.75" customHeight="1">
      <c r="A449" s="2"/>
      <c r="B449" s="2"/>
      <c r="C449" s="2"/>
      <c r="D449" s="2"/>
      <c r="E449" s="2"/>
      <c r="F449" s="2"/>
    </row>
    <row r="450" ht="15.75" customHeight="1">
      <c r="A450" s="2"/>
      <c r="B450" s="2"/>
      <c r="C450" s="2"/>
      <c r="D450" s="2"/>
      <c r="E450" s="2"/>
      <c r="F450" s="2"/>
    </row>
    <row r="451" ht="15.75" customHeight="1">
      <c r="A451" s="2"/>
      <c r="B451" s="2"/>
      <c r="C451" s="2"/>
      <c r="D451" s="2"/>
      <c r="E451" s="2"/>
      <c r="F451" s="2"/>
    </row>
    <row r="452" ht="15.75" customHeight="1">
      <c r="A452" s="2"/>
      <c r="B452" s="2"/>
      <c r="C452" s="2"/>
      <c r="D452" s="2"/>
      <c r="E452" s="2"/>
      <c r="F452" s="2"/>
    </row>
    <row r="453" ht="15.75" customHeight="1">
      <c r="A453" s="2"/>
      <c r="B453" s="2"/>
      <c r="C453" s="2"/>
      <c r="D453" s="2"/>
      <c r="E453" s="2"/>
      <c r="F453" s="2"/>
    </row>
    <row r="454" ht="15.75" customHeight="1">
      <c r="A454" s="2"/>
      <c r="B454" s="2"/>
      <c r="C454" s="2"/>
      <c r="D454" s="2"/>
      <c r="E454" s="2"/>
      <c r="F454" s="2"/>
    </row>
    <row r="455" ht="15.75" customHeight="1">
      <c r="A455" s="2"/>
      <c r="B455" s="2"/>
      <c r="C455" s="2"/>
      <c r="D455" s="2"/>
      <c r="E455" s="2"/>
      <c r="F455" s="2"/>
    </row>
    <row r="456" ht="15.75" customHeight="1">
      <c r="A456" s="2"/>
      <c r="B456" s="2"/>
      <c r="C456" s="2"/>
      <c r="D456" s="2"/>
      <c r="E456" s="2"/>
      <c r="F456" s="2"/>
    </row>
    <row r="457" ht="15.75" customHeight="1">
      <c r="A457" s="2"/>
      <c r="B457" s="2"/>
      <c r="C457" s="2"/>
      <c r="D457" s="2"/>
      <c r="E457" s="2"/>
      <c r="F457" s="2"/>
    </row>
    <row r="458" ht="15.75" customHeight="1">
      <c r="A458" s="2"/>
      <c r="B458" s="2"/>
      <c r="C458" s="2"/>
      <c r="D458" s="2"/>
      <c r="E458" s="2"/>
      <c r="F458" s="2"/>
    </row>
    <row r="459" ht="15.75" customHeight="1">
      <c r="A459" s="2"/>
      <c r="B459" s="2"/>
      <c r="C459" s="2"/>
      <c r="D459" s="2"/>
      <c r="E459" s="2"/>
      <c r="F459" s="2"/>
    </row>
    <row r="460" ht="15.75" customHeight="1">
      <c r="A460" s="2"/>
      <c r="B460" s="2"/>
      <c r="C460" s="2"/>
      <c r="D460" s="2"/>
      <c r="E460" s="2"/>
      <c r="F460" s="2"/>
    </row>
    <row r="461" ht="15.75" customHeight="1">
      <c r="A461" s="2"/>
      <c r="B461" s="2"/>
      <c r="C461" s="2"/>
      <c r="D461" s="2"/>
      <c r="E461" s="2"/>
      <c r="F461" s="2"/>
    </row>
    <row r="462" ht="15.75" customHeight="1">
      <c r="A462" s="2"/>
      <c r="B462" s="2"/>
      <c r="C462" s="2"/>
      <c r="D462" s="2"/>
      <c r="E462" s="2"/>
      <c r="F462" s="2"/>
    </row>
    <row r="463" ht="15.75" customHeight="1">
      <c r="A463" s="2"/>
      <c r="B463" s="2"/>
      <c r="C463" s="2"/>
      <c r="D463" s="2"/>
      <c r="E463" s="2"/>
      <c r="F463" s="2"/>
    </row>
    <row r="464" ht="15.75" customHeight="1">
      <c r="A464" s="2"/>
      <c r="B464" s="2"/>
      <c r="C464" s="2"/>
      <c r="D464" s="2"/>
      <c r="E464" s="2"/>
      <c r="F464" s="2"/>
    </row>
    <row r="465" ht="15.75" customHeight="1">
      <c r="A465" s="2"/>
      <c r="B465" s="2"/>
      <c r="C465" s="2"/>
      <c r="D465" s="2"/>
      <c r="E465" s="2"/>
      <c r="F465" s="2"/>
    </row>
    <row r="466" ht="15.75" customHeight="1">
      <c r="A466" s="2"/>
      <c r="B466" s="2"/>
      <c r="C466" s="2"/>
      <c r="D466" s="2"/>
      <c r="E466" s="2"/>
      <c r="F466" s="2"/>
    </row>
    <row r="467" ht="15.75" customHeight="1">
      <c r="A467" s="2"/>
      <c r="B467" s="2"/>
      <c r="C467" s="2"/>
      <c r="D467" s="2"/>
      <c r="E467" s="2"/>
      <c r="F467" s="2"/>
    </row>
    <row r="468" ht="15.75" customHeight="1">
      <c r="A468" s="2"/>
      <c r="B468" s="2"/>
      <c r="C468" s="2"/>
      <c r="D468" s="2"/>
      <c r="E468" s="2"/>
      <c r="F468" s="2"/>
    </row>
    <row r="469" ht="15.75" customHeight="1">
      <c r="A469" s="2"/>
      <c r="B469" s="2"/>
      <c r="C469" s="2"/>
      <c r="D469" s="2"/>
      <c r="E469" s="2"/>
      <c r="F469" s="2"/>
    </row>
    <row r="470" ht="15.75" customHeight="1">
      <c r="A470" s="2"/>
      <c r="B470" s="2"/>
      <c r="C470" s="2"/>
      <c r="D470" s="2"/>
      <c r="E470" s="2"/>
      <c r="F470" s="2"/>
    </row>
    <row r="471" ht="15.75" customHeight="1">
      <c r="A471" s="2"/>
      <c r="B471" s="2"/>
      <c r="C471" s="2"/>
      <c r="D471" s="2"/>
      <c r="E471" s="2"/>
      <c r="F471" s="2"/>
    </row>
    <row r="472" ht="15.75" customHeight="1">
      <c r="A472" s="2"/>
      <c r="B472" s="2"/>
      <c r="C472" s="2"/>
      <c r="D472" s="2"/>
      <c r="E472" s="2"/>
      <c r="F472" s="2"/>
    </row>
    <row r="473" ht="15.75" customHeight="1">
      <c r="A473" s="2"/>
      <c r="B473" s="2"/>
      <c r="C473" s="2"/>
      <c r="D473" s="2"/>
      <c r="E473" s="2"/>
      <c r="F473" s="2"/>
    </row>
    <row r="474" ht="15.75" customHeight="1">
      <c r="A474" s="2"/>
      <c r="B474" s="2"/>
      <c r="C474" s="2"/>
      <c r="D474" s="2"/>
      <c r="E474" s="2"/>
      <c r="F474" s="2"/>
    </row>
    <row r="475" ht="15.75" customHeight="1">
      <c r="A475" s="2"/>
      <c r="B475" s="2"/>
      <c r="C475" s="2"/>
      <c r="D475" s="2"/>
      <c r="E475" s="2"/>
      <c r="F475" s="2"/>
    </row>
    <row r="476" ht="15.75" customHeight="1">
      <c r="A476" s="2"/>
      <c r="B476" s="2"/>
      <c r="C476" s="2"/>
      <c r="D476" s="2"/>
      <c r="E476" s="2"/>
      <c r="F476" s="2"/>
    </row>
    <row r="477" ht="15.75" customHeight="1">
      <c r="A477" s="2"/>
      <c r="B477" s="2"/>
      <c r="C477" s="2"/>
      <c r="D477" s="2"/>
      <c r="E477" s="2"/>
      <c r="F477" s="2"/>
    </row>
    <row r="478" ht="15.75" customHeight="1">
      <c r="A478" s="2"/>
      <c r="B478" s="2"/>
      <c r="C478" s="2"/>
      <c r="D478" s="2"/>
      <c r="E478" s="2"/>
      <c r="F478" s="2"/>
    </row>
    <row r="479" ht="15.75" customHeight="1">
      <c r="A479" s="2"/>
      <c r="B479" s="2"/>
      <c r="C479" s="2"/>
      <c r="D479" s="2"/>
      <c r="E479" s="2"/>
      <c r="F479" s="2"/>
    </row>
    <row r="480" ht="15.75" customHeight="1">
      <c r="A480" s="2"/>
      <c r="B480" s="2"/>
      <c r="C480" s="2"/>
      <c r="D480" s="2"/>
      <c r="E480" s="2"/>
      <c r="F480" s="2"/>
    </row>
    <row r="481" ht="15.75" customHeight="1">
      <c r="A481" s="2"/>
      <c r="B481" s="2"/>
      <c r="C481" s="2"/>
      <c r="D481" s="2"/>
      <c r="E481" s="2"/>
      <c r="F481" s="2"/>
    </row>
    <row r="482" ht="15.75" customHeight="1">
      <c r="A482" s="2"/>
      <c r="B482" s="2"/>
      <c r="C482" s="2"/>
      <c r="D482" s="2"/>
      <c r="E482" s="2"/>
      <c r="F482" s="2"/>
    </row>
    <row r="483" ht="15.75" customHeight="1">
      <c r="A483" s="2"/>
      <c r="B483" s="2"/>
      <c r="C483" s="2"/>
      <c r="D483" s="2"/>
      <c r="E483" s="2"/>
      <c r="F483" s="2"/>
    </row>
    <row r="484" ht="15.75" customHeight="1">
      <c r="A484" s="2"/>
      <c r="B484" s="2"/>
      <c r="C484" s="2"/>
      <c r="D484" s="2"/>
      <c r="E484" s="2"/>
      <c r="F484" s="2"/>
    </row>
    <row r="485" ht="15.75" customHeight="1">
      <c r="A485" s="2"/>
      <c r="B485" s="2"/>
      <c r="C485" s="2"/>
      <c r="D485" s="2"/>
      <c r="E485" s="2"/>
      <c r="F485" s="2"/>
    </row>
    <row r="486" ht="15.75" customHeight="1">
      <c r="A486" s="2"/>
      <c r="B486" s="2"/>
      <c r="C486" s="2"/>
      <c r="D486" s="2"/>
      <c r="E486" s="2"/>
      <c r="F486" s="2"/>
    </row>
    <row r="487" ht="15.75" customHeight="1">
      <c r="A487" s="2"/>
      <c r="B487" s="2"/>
      <c r="C487" s="2"/>
      <c r="D487" s="2"/>
      <c r="E487" s="2"/>
      <c r="F487" s="2"/>
    </row>
    <row r="488" ht="15.75" customHeight="1">
      <c r="A488" s="2"/>
      <c r="B488" s="2"/>
      <c r="C488" s="2"/>
      <c r="D488" s="2"/>
      <c r="E488" s="2"/>
      <c r="F488" s="2"/>
    </row>
    <row r="489" ht="15.75" customHeight="1">
      <c r="A489" s="2"/>
      <c r="B489" s="2"/>
      <c r="C489" s="2"/>
      <c r="D489" s="2"/>
      <c r="E489" s="2"/>
      <c r="F489" s="2"/>
    </row>
    <row r="490" ht="15.75" customHeight="1">
      <c r="A490" s="2"/>
      <c r="B490" s="2"/>
      <c r="C490" s="2"/>
      <c r="D490" s="2"/>
      <c r="E490" s="2"/>
      <c r="F490" s="2"/>
    </row>
    <row r="491" ht="15.75" customHeight="1">
      <c r="A491" s="2"/>
      <c r="B491" s="2"/>
      <c r="C491" s="2"/>
      <c r="D491" s="2"/>
      <c r="E491" s="2"/>
      <c r="F491" s="2"/>
    </row>
    <row r="492" ht="15.75" customHeight="1">
      <c r="A492" s="2"/>
      <c r="B492" s="2"/>
      <c r="C492" s="2"/>
      <c r="D492" s="2"/>
      <c r="E492" s="2"/>
      <c r="F492" s="2"/>
    </row>
    <row r="493" ht="15.75" customHeight="1">
      <c r="A493" s="2"/>
      <c r="B493" s="2"/>
      <c r="C493" s="2"/>
      <c r="D493" s="2"/>
      <c r="E493" s="2"/>
      <c r="F493" s="2"/>
    </row>
    <row r="494" ht="15.75" customHeight="1">
      <c r="A494" s="2"/>
      <c r="B494" s="2"/>
      <c r="C494" s="2"/>
      <c r="D494" s="2"/>
      <c r="E494" s="2"/>
      <c r="F494" s="2"/>
    </row>
    <row r="495" ht="15.75" customHeight="1">
      <c r="A495" s="2"/>
      <c r="B495" s="2"/>
      <c r="C495" s="2"/>
      <c r="D495" s="2"/>
      <c r="E495" s="2"/>
      <c r="F495" s="2"/>
    </row>
    <row r="496" ht="15.75" customHeight="1">
      <c r="A496" s="2"/>
      <c r="B496" s="2"/>
      <c r="C496" s="2"/>
      <c r="D496" s="2"/>
      <c r="E496" s="2"/>
      <c r="F496" s="2"/>
    </row>
    <row r="497" ht="15.75" customHeight="1">
      <c r="A497" s="2"/>
      <c r="B497" s="2"/>
      <c r="C497" s="2"/>
      <c r="D497" s="2"/>
      <c r="E497" s="2"/>
      <c r="F497" s="2"/>
    </row>
    <row r="498" ht="15.75" customHeight="1">
      <c r="A498" s="2"/>
      <c r="B498" s="2"/>
      <c r="C498" s="2"/>
      <c r="D498" s="2"/>
      <c r="E498" s="2"/>
      <c r="F498" s="2"/>
    </row>
    <row r="499" ht="15.75" customHeight="1">
      <c r="A499" s="2"/>
      <c r="B499" s="2"/>
      <c r="C499" s="2"/>
      <c r="D499" s="2"/>
      <c r="E499" s="2"/>
      <c r="F499" s="2"/>
    </row>
    <row r="500" ht="15.75" customHeight="1">
      <c r="A500" s="2"/>
      <c r="B500" s="2"/>
      <c r="C500" s="2"/>
      <c r="D500" s="2"/>
      <c r="E500" s="2"/>
      <c r="F500" s="2"/>
    </row>
    <row r="501" ht="15.75" customHeight="1">
      <c r="A501" s="2"/>
      <c r="B501" s="2"/>
      <c r="C501" s="2"/>
      <c r="D501" s="2"/>
      <c r="E501" s="2"/>
      <c r="F501" s="2"/>
    </row>
    <row r="502" ht="15.75" customHeight="1">
      <c r="A502" s="2"/>
      <c r="B502" s="2"/>
      <c r="C502" s="2"/>
      <c r="D502" s="2"/>
      <c r="E502" s="2"/>
      <c r="F502" s="2"/>
    </row>
    <row r="503" ht="15.75" customHeight="1">
      <c r="A503" s="2"/>
      <c r="B503" s="2"/>
      <c r="C503" s="2"/>
      <c r="D503" s="2"/>
      <c r="E503" s="2"/>
      <c r="F503" s="2"/>
    </row>
    <row r="504" ht="15.75" customHeight="1">
      <c r="A504" s="2"/>
      <c r="B504" s="2"/>
      <c r="C504" s="2"/>
      <c r="D504" s="2"/>
      <c r="E504" s="2"/>
      <c r="F504" s="2"/>
    </row>
    <row r="505" ht="15.75" customHeight="1">
      <c r="A505" s="2"/>
      <c r="B505" s="2"/>
      <c r="C505" s="2"/>
      <c r="D505" s="2"/>
      <c r="E505" s="2"/>
      <c r="F505" s="2"/>
    </row>
    <row r="506" ht="15.75" customHeight="1">
      <c r="A506" s="2"/>
      <c r="B506" s="2"/>
      <c r="C506" s="2"/>
      <c r="D506" s="2"/>
      <c r="E506" s="2"/>
      <c r="F506" s="2"/>
    </row>
    <row r="507" ht="15.75" customHeight="1">
      <c r="A507" s="2"/>
      <c r="B507" s="2"/>
      <c r="C507" s="2"/>
      <c r="D507" s="2"/>
      <c r="E507" s="2"/>
      <c r="F507" s="2"/>
    </row>
    <row r="508" ht="15.75" customHeight="1">
      <c r="A508" s="2"/>
      <c r="B508" s="2"/>
      <c r="C508" s="2"/>
      <c r="D508" s="2"/>
      <c r="E508" s="2"/>
      <c r="F508" s="2"/>
    </row>
    <row r="509" ht="15.75" customHeight="1">
      <c r="A509" s="2"/>
      <c r="B509" s="2"/>
      <c r="C509" s="2"/>
      <c r="D509" s="2"/>
      <c r="E509" s="2"/>
      <c r="F509" s="2"/>
    </row>
    <row r="510" ht="15.75" customHeight="1">
      <c r="A510" s="2"/>
      <c r="B510" s="2"/>
      <c r="C510" s="2"/>
      <c r="D510" s="2"/>
      <c r="E510" s="2"/>
      <c r="F510" s="2"/>
    </row>
    <row r="511" ht="15.75" customHeight="1">
      <c r="A511" s="2"/>
      <c r="B511" s="2"/>
      <c r="C511" s="2"/>
      <c r="D511" s="2"/>
      <c r="E511" s="2"/>
      <c r="F511" s="2"/>
    </row>
    <row r="512" ht="15.75" customHeight="1">
      <c r="A512" s="2"/>
      <c r="B512" s="2"/>
      <c r="C512" s="2"/>
      <c r="D512" s="2"/>
      <c r="E512" s="2"/>
      <c r="F512" s="2"/>
    </row>
    <row r="513" ht="15.75" customHeight="1">
      <c r="A513" s="2"/>
      <c r="B513" s="2"/>
      <c r="C513" s="2"/>
      <c r="D513" s="2"/>
      <c r="E513" s="2"/>
      <c r="F513" s="2"/>
    </row>
    <row r="514" ht="15.75" customHeight="1">
      <c r="A514" s="2"/>
      <c r="B514" s="2"/>
      <c r="C514" s="2"/>
      <c r="D514" s="2"/>
      <c r="E514" s="2"/>
      <c r="F514" s="2"/>
    </row>
    <row r="515" ht="15.75" customHeight="1">
      <c r="A515" s="2"/>
      <c r="B515" s="2"/>
      <c r="C515" s="2"/>
      <c r="D515" s="2"/>
      <c r="E515" s="2"/>
      <c r="F515" s="2"/>
    </row>
    <row r="516" ht="15.75" customHeight="1">
      <c r="A516" s="2"/>
      <c r="B516" s="2"/>
      <c r="C516" s="2"/>
      <c r="D516" s="2"/>
      <c r="E516" s="2"/>
      <c r="F516" s="2"/>
    </row>
    <row r="517" ht="15.75" customHeight="1">
      <c r="A517" s="2"/>
      <c r="B517" s="2"/>
      <c r="C517" s="2"/>
      <c r="D517" s="2"/>
      <c r="E517" s="2"/>
      <c r="F517" s="2"/>
    </row>
    <row r="518" ht="15.75" customHeight="1">
      <c r="A518" s="2"/>
      <c r="B518" s="2"/>
      <c r="C518" s="2"/>
      <c r="D518" s="2"/>
      <c r="E518" s="2"/>
      <c r="F518" s="2"/>
    </row>
    <row r="519" ht="15.75" customHeight="1">
      <c r="A519" s="2"/>
      <c r="B519" s="2"/>
      <c r="C519" s="2"/>
      <c r="D519" s="2"/>
      <c r="E519" s="2"/>
      <c r="F519" s="2"/>
    </row>
    <row r="520" ht="15.75" customHeight="1">
      <c r="A520" s="2"/>
      <c r="B520" s="2"/>
      <c r="C520" s="2"/>
      <c r="D520" s="2"/>
      <c r="E520" s="2"/>
      <c r="F520" s="2"/>
    </row>
    <row r="521" ht="15.75" customHeight="1">
      <c r="A521" s="2"/>
      <c r="B521" s="2"/>
      <c r="C521" s="2"/>
      <c r="D521" s="2"/>
      <c r="E521" s="2"/>
      <c r="F521" s="2"/>
    </row>
    <row r="522" ht="15.75" customHeight="1">
      <c r="A522" s="2"/>
      <c r="B522" s="2"/>
      <c r="C522" s="2"/>
      <c r="D522" s="2"/>
      <c r="E522" s="2"/>
      <c r="F522" s="2"/>
    </row>
    <row r="523" ht="15.75" customHeight="1">
      <c r="A523" s="2"/>
      <c r="B523" s="2"/>
      <c r="C523" s="2"/>
      <c r="D523" s="2"/>
      <c r="E523" s="2"/>
      <c r="F523" s="2"/>
    </row>
    <row r="524" ht="15.75" customHeight="1">
      <c r="A524" s="2"/>
      <c r="B524" s="2"/>
      <c r="C524" s="2"/>
      <c r="D524" s="2"/>
      <c r="E524" s="2"/>
      <c r="F524" s="2"/>
    </row>
    <row r="525" ht="15.75" customHeight="1">
      <c r="A525" s="2"/>
      <c r="B525" s="2"/>
      <c r="C525" s="2"/>
      <c r="D525" s="2"/>
      <c r="E525" s="2"/>
      <c r="F525" s="2"/>
    </row>
    <row r="526" ht="15.75" customHeight="1">
      <c r="A526" s="2"/>
      <c r="B526" s="2"/>
      <c r="C526" s="2"/>
      <c r="D526" s="2"/>
      <c r="E526" s="2"/>
      <c r="F526" s="2"/>
    </row>
    <row r="527" ht="15.75" customHeight="1">
      <c r="A527" s="2"/>
      <c r="B527" s="2"/>
      <c r="C527" s="2"/>
      <c r="D527" s="2"/>
      <c r="E527" s="2"/>
      <c r="F527" s="2"/>
    </row>
    <row r="528" ht="15.75" customHeight="1">
      <c r="A528" s="2"/>
      <c r="B528" s="2"/>
      <c r="C528" s="2"/>
      <c r="D528" s="2"/>
      <c r="E528" s="2"/>
      <c r="F528" s="2"/>
    </row>
    <row r="529" ht="15.75" customHeight="1">
      <c r="A529" s="2"/>
      <c r="B529" s="2"/>
      <c r="C529" s="2"/>
      <c r="D529" s="2"/>
      <c r="E529" s="2"/>
      <c r="F529" s="2"/>
    </row>
    <row r="530" ht="15.75" customHeight="1">
      <c r="A530" s="2"/>
      <c r="B530" s="2"/>
      <c r="C530" s="2"/>
      <c r="D530" s="2"/>
      <c r="E530" s="2"/>
      <c r="F530" s="2"/>
    </row>
    <row r="531" ht="15.75" customHeight="1">
      <c r="A531" s="2"/>
      <c r="B531" s="2"/>
      <c r="C531" s="2"/>
      <c r="D531" s="2"/>
      <c r="E531" s="2"/>
      <c r="F531" s="2"/>
    </row>
    <row r="532" ht="15.75" customHeight="1">
      <c r="A532" s="2"/>
      <c r="B532" s="2"/>
      <c r="C532" s="2"/>
      <c r="D532" s="2"/>
      <c r="E532" s="2"/>
      <c r="F532" s="2"/>
    </row>
    <row r="533" ht="15.75" customHeight="1">
      <c r="A533" s="2"/>
      <c r="B533" s="2"/>
      <c r="C533" s="2"/>
      <c r="D533" s="2"/>
      <c r="E533" s="2"/>
      <c r="F533" s="2"/>
    </row>
    <row r="534" ht="15.75" customHeight="1">
      <c r="A534" s="2"/>
      <c r="B534" s="2"/>
      <c r="C534" s="2"/>
      <c r="D534" s="2"/>
      <c r="E534" s="2"/>
      <c r="F534" s="2"/>
    </row>
    <row r="535" ht="15.75" customHeight="1">
      <c r="A535" s="2"/>
      <c r="B535" s="2"/>
      <c r="C535" s="2"/>
      <c r="D535" s="2"/>
      <c r="E535" s="2"/>
      <c r="F535" s="2"/>
    </row>
    <row r="536" ht="15.75" customHeight="1">
      <c r="A536" s="2"/>
      <c r="B536" s="2"/>
      <c r="C536" s="2"/>
      <c r="D536" s="2"/>
      <c r="E536" s="2"/>
      <c r="F536" s="2"/>
    </row>
    <row r="537" ht="15.75" customHeight="1">
      <c r="A537" s="2"/>
      <c r="B537" s="2"/>
      <c r="C537" s="2"/>
      <c r="D537" s="2"/>
      <c r="E537" s="2"/>
      <c r="F537" s="2"/>
    </row>
    <row r="538" ht="15.75" customHeight="1">
      <c r="A538" s="2"/>
      <c r="B538" s="2"/>
      <c r="C538" s="2"/>
      <c r="D538" s="2"/>
      <c r="E538" s="2"/>
      <c r="F538" s="2"/>
    </row>
    <row r="539" ht="15.75" customHeight="1">
      <c r="A539" s="2"/>
      <c r="B539" s="2"/>
      <c r="C539" s="2"/>
      <c r="D539" s="2"/>
      <c r="E539" s="2"/>
      <c r="F539" s="2"/>
    </row>
    <row r="540" ht="15.75" customHeight="1">
      <c r="A540" s="2"/>
      <c r="B540" s="2"/>
      <c r="C540" s="2"/>
      <c r="D540" s="2"/>
      <c r="E540" s="2"/>
      <c r="F540" s="2"/>
    </row>
    <row r="541" ht="15.75" customHeight="1">
      <c r="A541" s="2"/>
      <c r="B541" s="2"/>
      <c r="C541" s="2"/>
      <c r="D541" s="2"/>
      <c r="E541" s="2"/>
      <c r="F541" s="2"/>
    </row>
    <row r="542" ht="15.75" customHeight="1">
      <c r="A542" s="2"/>
      <c r="B542" s="2"/>
      <c r="C542" s="2"/>
      <c r="D542" s="2"/>
      <c r="E542" s="2"/>
      <c r="F542" s="2"/>
    </row>
    <row r="543" ht="15.75" customHeight="1">
      <c r="A543" s="2"/>
      <c r="B543" s="2"/>
      <c r="C543" s="2"/>
      <c r="D543" s="2"/>
      <c r="E543" s="2"/>
      <c r="F543" s="2"/>
    </row>
    <row r="544" ht="15.75" customHeight="1">
      <c r="A544" s="2"/>
      <c r="B544" s="2"/>
      <c r="C544" s="2"/>
      <c r="D544" s="2"/>
      <c r="E544" s="2"/>
      <c r="F544" s="2"/>
    </row>
    <row r="545" ht="15.75" customHeight="1">
      <c r="A545" s="2"/>
      <c r="B545" s="2"/>
      <c r="C545" s="2"/>
      <c r="D545" s="2"/>
      <c r="E545" s="2"/>
      <c r="F545" s="2"/>
    </row>
    <row r="546" ht="15.75" customHeight="1">
      <c r="A546" s="2"/>
      <c r="B546" s="2"/>
      <c r="C546" s="2"/>
      <c r="D546" s="2"/>
      <c r="E546" s="2"/>
      <c r="F546" s="2"/>
    </row>
    <row r="547" ht="15.75" customHeight="1">
      <c r="A547" s="2"/>
      <c r="B547" s="2"/>
      <c r="C547" s="2"/>
      <c r="D547" s="2"/>
      <c r="E547" s="2"/>
      <c r="F547" s="2"/>
    </row>
    <row r="548" ht="15.75" customHeight="1">
      <c r="A548" s="2"/>
      <c r="B548" s="2"/>
      <c r="C548" s="2"/>
      <c r="D548" s="2"/>
      <c r="E548" s="2"/>
      <c r="F548" s="2"/>
    </row>
    <row r="549" ht="15.75" customHeight="1">
      <c r="A549" s="2"/>
      <c r="B549" s="2"/>
      <c r="C549" s="2"/>
      <c r="D549" s="2"/>
      <c r="E549" s="2"/>
      <c r="F549" s="2"/>
    </row>
    <row r="550" ht="15.75" customHeight="1">
      <c r="A550" s="2"/>
      <c r="B550" s="2"/>
      <c r="C550" s="2"/>
      <c r="D550" s="2"/>
      <c r="E550" s="2"/>
      <c r="F550" s="2"/>
    </row>
    <row r="551" ht="15.75" customHeight="1">
      <c r="A551" s="2"/>
      <c r="B551" s="2"/>
      <c r="C551" s="2"/>
      <c r="D551" s="2"/>
      <c r="E551" s="2"/>
      <c r="F551" s="2"/>
    </row>
    <row r="552" ht="15.75" customHeight="1">
      <c r="A552" s="2"/>
      <c r="B552" s="2"/>
      <c r="C552" s="2"/>
      <c r="D552" s="2"/>
      <c r="E552" s="2"/>
      <c r="F552" s="2"/>
    </row>
    <row r="553" ht="15.75" customHeight="1">
      <c r="A553" s="2"/>
      <c r="B553" s="2"/>
      <c r="C553" s="2"/>
      <c r="D553" s="2"/>
      <c r="E553" s="2"/>
      <c r="F553" s="2"/>
    </row>
    <row r="554" ht="15.75" customHeight="1">
      <c r="A554" s="2"/>
      <c r="B554" s="2"/>
      <c r="C554" s="2"/>
      <c r="D554" s="2"/>
      <c r="E554" s="2"/>
      <c r="F554" s="2"/>
    </row>
    <row r="555" ht="15.75" customHeight="1">
      <c r="A555" s="2"/>
      <c r="B555" s="2"/>
      <c r="C555" s="2"/>
      <c r="D555" s="2"/>
      <c r="E555" s="2"/>
      <c r="F555" s="2"/>
    </row>
    <row r="556" ht="15.75" customHeight="1">
      <c r="A556" s="2"/>
      <c r="B556" s="2"/>
      <c r="C556" s="2"/>
      <c r="D556" s="2"/>
      <c r="E556" s="2"/>
      <c r="F556" s="2"/>
    </row>
    <row r="557" ht="15.75" customHeight="1">
      <c r="A557" s="2"/>
      <c r="B557" s="2"/>
      <c r="C557" s="2"/>
      <c r="D557" s="2"/>
      <c r="E557" s="2"/>
      <c r="F557" s="2"/>
    </row>
    <row r="558" ht="15.75" customHeight="1">
      <c r="A558" s="2"/>
      <c r="B558" s="2"/>
      <c r="C558" s="2"/>
      <c r="D558" s="2"/>
      <c r="E558" s="2"/>
      <c r="F558" s="2"/>
    </row>
    <row r="559" ht="15.75" customHeight="1">
      <c r="A559" s="2"/>
      <c r="B559" s="2"/>
      <c r="C559" s="2"/>
      <c r="D559" s="2"/>
      <c r="E559" s="2"/>
      <c r="F559" s="2"/>
    </row>
    <row r="560" ht="15.75" customHeight="1">
      <c r="A560" s="2"/>
      <c r="B560" s="2"/>
      <c r="C560" s="2"/>
      <c r="D560" s="2"/>
      <c r="E560" s="2"/>
      <c r="F560" s="2"/>
    </row>
    <row r="561" ht="15.75" customHeight="1">
      <c r="A561" s="2"/>
      <c r="B561" s="2"/>
      <c r="C561" s="2"/>
      <c r="D561" s="2"/>
      <c r="E561" s="2"/>
      <c r="F561" s="2"/>
    </row>
    <row r="562" ht="15.75" customHeight="1">
      <c r="A562" s="2"/>
      <c r="B562" s="2"/>
      <c r="C562" s="2"/>
      <c r="D562" s="2"/>
      <c r="E562" s="2"/>
      <c r="F562" s="2"/>
    </row>
    <row r="563" ht="15.75" customHeight="1">
      <c r="A563" s="2"/>
      <c r="B563" s="2"/>
      <c r="C563" s="2"/>
      <c r="D563" s="2"/>
      <c r="E563" s="2"/>
      <c r="F563" s="2"/>
    </row>
    <row r="564" ht="15.75" customHeight="1">
      <c r="A564" s="2"/>
      <c r="B564" s="2"/>
      <c r="C564" s="2"/>
      <c r="D564" s="2"/>
      <c r="E564" s="2"/>
      <c r="F564" s="2"/>
    </row>
    <row r="565" ht="15.75" customHeight="1">
      <c r="A565" s="2"/>
      <c r="B565" s="2"/>
      <c r="C565" s="2"/>
      <c r="D565" s="2"/>
      <c r="E565" s="2"/>
      <c r="F565" s="2"/>
    </row>
    <row r="566" ht="15.75" customHeight="1">
      <c r="A566" s="2"/>
      <c r="B566" s="2"/>
      <c r="C566" s="2"/>
      <c r="D566" s="2"/>
      <c r="E566" s="2"/>
      <c r="F566" s="2"/>
    </row>
    <row r="567" ht="15.75" customHeight="1">
      <c r="A567" s="2"/>
      <c r="B567" s="2"/>
      <c r="C567" s="2"/>
      <c r="D567" s="2"/>
      <c r="E567" s="2"/>
      <c r="F567" s="2"/>
    </row>
    <row r="568" ht="15.75" customHeight="1">
      <c r="A568" s="2"/>
      <c r="B568" s="2"/>
      <c r="C568" s="2"/>
      <c r="D568" s="2"/>
      <c r="E568" s="2"/>
      <c r="F568" s="2"/>
    </row>
    <row r="569" ht="15.75" customHeight="1">
      <c r="A569" s="2"/>
      <c r="B569" s="2"/>
      <c r="C569" s="2"/>
      <c r="D569" s="2"/>
      <c r="E569" s="2"/>
      <c r="F569" s="2"/>
    </row>
    <row r="570" ht="15.75" customHeight="1">
      <c r="A570" s="2"/>
      <c r="B570" s="2"/>
      <c r="C570" s="2"/>
      <c r="D570" s="2"/>
      <c r="E570" s="2"/>
      <c r="F570" s="2"/>
    </row>
    <row r="571" ht="15.75" customHeight="1">
      <c r="A571" s="2"/>
      <c r="B571" s="2"/>
      <c r="C571" s="2"/>
      <c r="D571" s="2"/>
      <c r="E571" s="2"/>
      <c r="F571" s="2"/>
    </row>
    <row r="572" ht="15.75" customHeight="1">
      <c r="A572" s="2"/>
      <c r="B572" s="2"/>
      <c r="C572" s="2"/>
      <c r="D572" s="2"/>
      <c r="E572" s="2"/>
      <c r="F572" s="2"/>
    </row>
    <row r="573" ht="15.75" customHeight="1">
      <c r="A573" s="2"/>
      <c r="B573" s="2"/>
      <c r="C573" s="2"/>
      <c r="D573" s="2"/>
      <c r="E573" s="2"/>
      <c r="F573" s="2"/>
    </row>
    <row r="574" ht="15.75" customHeight="1">
      <c r="A574" s="2"/>
      <c r="B574" s="2"/>
      <c r="C574" s="2"/>
      <c r="D574" s="2"/>
      <c r="E574" s="2"/>
      <c r="F574" s="2"/>
    </row>
    <row r="575" ht="15.75" customHeight="1">
      <c r="A575" s="2"/>
      <c r="B575" s="2"/>
      <c r="C575" s="2"/>
      <c r="D575" s="2"/>
      <c r="E575" s="2"/>
      <c r="F575" s="2"/>
    </row>
    <row r="576" ht="15.75" customHeight="1">
      <c r="A576" s="2"/>
      <c r="B576" s="2"/>
      <c r="C576" s="2"/>
      <c r="D576" s="2"/>
      <c r="E576" s="2"/>
      <c r="F576" s="2"/>
    </row>
    <row r="577" ht="15.75" customHeight="1">
      <c r="A577" s="2"/>
      <c r="B577" s="2"/>
      <c r="C577" s="2"/>
      <c r="D577" s="2"/>
      <c r="E577" s="2"/>
      <c r="F577" s="2"/>
    </row>
    <row r="578" ht="15.75" customHeight="1">
      <c r="A578" s="2"/>
      <c r="B578" s="2"/>
      <c r="C578" s="2"/>
      <c r="D578" s="2"/>
      <c r="E578" s="2"/>
      <c r="F578" s="2"/>
    </row>
    <row r="579" ht="15.75" customHeight="1">
      <c r="A579" s="2"/>
      <c r="B579" s="2"/>
      <c r="C579" s="2"/>
      <c r="D579" s="2"/>
      <c r="E579" s="2"/>
      <c r="F579" s="2"/>
    </row>
    <row r="580" ht="15.75" customHeight="1">
      <c r="A580" s="2"/>
      <c r="B580" s="2"/>
      <c r="C580" s="2"/>
      <c r="D580" s="2"/>
      <c r="E580" s="2"/>
      <c r="F580" s="2"/>
    </row>
    <row r="581" ht="15.75" customHeight="1">
      <c r="A581" s="2"/>
      <c r="B581" s="2"/>
      <c r="C581" s="2"/>
      <c r="D581" s="2"/>
      <c r="E581" s="2"/>
      <c r="F581" s="2"/>
    </row>
    <row r="582" ht="15.75" customHeight="1">
      <c r="A582" s="2"/>
      <c r="B582" s="2"/>
      <c r="C582" s="2"/>
      <c r="D582" s="2"/>
      <c r="E582" s="2"/>
      <c r="F582" s="2"/>
    </row>
    <row r="583" ht="15.75" customHeight="1">
      <c r="A583" s="2"/>
      <c r="B583" s="2"/>
      <c r="C583" s="2"/>
      <c r="D583" s="2"/>
      <c r="E583" s="2"/>
      <c r="F583" s="2"/>
    </row>
    <row r="584" ht="15.75" customHeight="1">
      <c r="A584" s="2"/>
      <c r="B584" s="2"/>
      <c r="C584" s="2"/>
      <c r="D584" s="2"/>
      <c r="E584" s="2"/>
      <c r="F584" s="2"/>
    </row>
    <row r="585" ht="15.75" customHeight="1">
      <c r="A585" s="2"/>
      <c r="B585" s="2"/>
      <c r="C585" s="2"/>
      <c r="D585" s="2"/>
      <c r="E585" s="2"/>
      <c r="F585" s="2"/>
    </row>
    <row r="586" ht="15.75" customHeight="1">
      <c r="A586" s="2"/>
      <c r="B586" s="2"/>
      <c r="C586" s="2"/>
      <c r="D586" s="2"/>
      <c r="E586" s="2"/>
      <c r="F586" s="2"/>
    </row>
    <row r="587" ht="15.75" customHeight="1">
      <c r="A587" s="2"/>
      <c r="B587" s="2"/>
      <c r="C587" s="2"/>
      <c r="D587" s="2"/>
      <c r="E587" s="2"/>
      <c r="F587" s="2"/>
    </row>
    <row r="588" ht="15.75" customHeight="1">
      <c r="A588" s="2"/>
      <c r="B588" s="2"/>
      <c r="C588" s="2"/>
      <c r="D588" s="2"/>
      <c r="E588" s="2"/>
      <c r="F588" s="2"/>
    </row>
    <row r="589" ht="15.75" customHeight="1">
      <c r="A589" s="2"/>
      <c r="B589" s="2"/>
      <c r="C589" s="2"/>
      <c r="D589" s="2"/>
      <c r="E589" s="2"/>
      <c r="F589" s="2"/>
    </row>
    <row r="590" ht="15.75" customHeight="1">
      <c r="A590" s="2"/>
      <c r="B590" s="2"/>
      <c r="C590" s="2"/>
      <c r="D590" s="2"/>
      <c r="E590" s="2"/>
      <c r="F590" s="2"/>
    </row>
    <row r="591" ht="15.75" customHeight="1">
      <c r="A591" s="2"/>
      <c r="B591" s="2"/>
      <c r="C591" s="2"/>
      <c r="D591" s="2"/>
      <c r="E591" s="2"/>
      <c r="F591" s="2"/>
    </row>
    <row r="592" ht="15.75" customHeight="1">
      <c r="A592" s="2"/>
      <c r="B592" s="2"/>
      <c r="C592" s="2"/>
      <c r="D592" s="2"/>
      <c r="E592" s="2"/>
      <c r="F592" s="2"/>
    </row>
    <row r="593" ht="15.75" customHeight="1">
      <c r="A593" s="2"/>
      <c r="B593" s="2"/>
      <c r="C593" s="2"/>
      <c r="D593" s="2"/>
      <c r="E593" s="2"/>
      <c r="F593" s="2"/>
    </row>
    <row r="594" ht="15.75" customHeight="1">
      <c r="A594" s="2"/>
      <c r="B594" s="2"/>
      <c r="C594" s="2"/>
      <c r="D594" s="2"/>
      <c r="E594" s="2"/>
      <c r="F594" s="2"/>
    </row>
    <row r="595" ht="15.75" customHeight="1">
      <c r="A595" s="2"/>
      <c r="B595" s="2"/>
      <c r="C595" s="2"/>
      <c r="D595" s="2"/>
      <c r="E595" s="2"/>
      <c r="F595" s="2"/>
    </row>
    <row r="596" ht="15.75" customHeight="1">
      <c r="A596" s="2"/>
      <c r="B596" s="2"/>
      <c r="C596" s="2"/>
      <c r="D596" s="2"/>
      <c r="E596" s="2"/>
      <c r="F596" s="2"/>
    </row>
    <row r="597" ht="15.75" customHeight="1">
      <c r="A597" s="2"/>
      <c r="B597" s="2"/>
      <c r="C597" s="2"/>
      <c r="D597" s="2"/>
      <c r="E597" s="2"/>
      <c r="F597" s="2"/>
    </row>
    <row r="598" ht="15.75" customHeight="1">
      <c r="A598" s="2"/>
      <c r="B598" s="2"/>
      <c r="C598" s="2"/>
      <c r="D598" s="2"/>
      <c r="E598" s="2"/>
      <c r="F598" s="2"/>
    </row>
    <row r="599" ht="15.75" customHeight="1">
      <c r="A599" s="2"/>
      <c r="B599" s="2"/>
      <c r="C599" s="2"/>
      <c r="D599" s="2"/>
      <c r="E599" s="2"/>
      <c r="F599" s="2"/>
    </row>
    <row r="600" ht="15.75" customHeight="1">
      <c r="A600" s="2"/>
      <c r="B600" s="2"/>
      <c r="C600" s="2"/>
      <c r="D600" s="2"/>
      <c r="E600" s="2"/>
      <c r="F600" s="2"/>
    </row>
    <row r="601" ht="15.75" customHeight="1">
      <c r="A601" s="2"/>
      <c r="B601" s="2"/>
      <c r="C601" s="2"/>
      <c r="D601" s="2"/>
      <c r="E601" s="2"/>
      <c r="F601" s="2"/>
    </row>
    <row r="602" ht="15.75" customHeight="1">
      <c r="A602" s="2"/>
      <c r="B602" s="2"/>
      <c r="C602" s="2"/>
      <c r="D602" s="2"/>
      <c r="E602" s="2"/>
      <c r="F602" s="2"/>
    </row>
    <row r="603" ht="15.75" customHeight="1">
      <c r="A603" s="2"/>
      <c r="B603" s="2"/>
      <c r="C603" s="2"/>
      <c r="D603" s="2"/>
      <c r="E603" s="2"/>
      <c r="F603" s="2"/>
    </row>
    <row r="604" ht="15.75" customHeight="1">
      <c r="A604" s="2"/>
      <c r="B604" s="2"/>
      <c r="C604" s="2"/>
      <c r="D604" s="2"/>
      <c r="E604" s="2"/>
      <c r="F604" s="2"/>
    </row>
    <row r="605" ht="15.75" customHeight="1">
      <c r="A605" s="2"/>
      <c r="B605" s="2"/>
      <c r="C605" s="2"/>
      <c r="D605" s="2"/>
      <c r="E605" s="2"/>
      <c r="F605" s="2"/>
    </row>
    <row r="606" ht="15.75" customHeight="1">
      <c r="A606" s="2"/>
      <c r="B606" s="2"/>
      <c r="C606" s="2"/>
      <c r="D606" s="2"/>
      <c r="E606" s="2"/>
      <c r="F606" s="2"/>
    </row>
    <row r="607" ht="15.75" customHeight="1">
      <c r="A607" s="2"/>
      <c r="B607" s="2"/>
      <c r="C607" s="2"/>
      <c r="D607" s="2"/>
      <c r="E607" s="2"/>
      <c r="F607" s="2"/>
    </row>
    <row r="608" ht="15.75" customHeight="1">
      <c r="A608" s="2"/>
      <c r="B608" s="2"/>
      <c r="C608" s="2"/>
      <c r="D608" s="2"/>
      <c r="E608" s="2"/>
      <c r="F608" s="2"/>
    </row>
    <row r="609" ht="15.75" customHeight="1">
      <c r="A609" s="2"/>
      <c r="B609" s="2"/>
      <c r="C609" s="2"/>
      <c r="D609" s="2"/>
      <c r="E609" s="2"/>
      <c r="F609" s="2"/>
    </row>
    <row r="610" ht="15.75" customHeight="1">
      <c r="A610" s="2"/>
      <c r="B610" s="2"/>
      <c r="C610" s="2"/>
      <c r="D610" s="2"/>
      <c r="E610" s="2"/>
      <c r="F610" s="2"/>
    </row>
    <row r="611" ht="15.75" customHeight="1">
      <c r="A611" s="2"/>
      <c r="B611" s="2"/>
      <c r="C611" s="2"/>
      <c r="D611" s="2"/>
      <c r="E611" s="2"/>
      <c r="F611" s="2"/>
    </row>
    <row r="612" ht="15.75" customHeight="1">
      <c r="A612" s="2"/>
      <c r="B612" s="2"/>
      <c r="C612" s="2"/>
      <c r="D612" s="2"/>
      <c r="E612" s="2"/>
      <c r="F612" s="2"/>
    </row>
    <row r="613" ht="15.75" customHeight="1">
      <c r="A613" s="2"/>
      <c r="B613" s="2"/>
      <c r="C613" s="2"/>
      <c r="D613" s="2"/>
      <c r="E613" s="2"/>
      <c r="F613" s="2"/>
    </row>
    <row r="614" ht="15.75" customHeight="1">
      <c r="A614" s="2"/>
      <c r="B614" s="2"/>
      <c r="C614" s="2"/>
      <c r="D614" s="2"/>
      <c r="E614" s="2"/>
      <c r="F614" s="2"/>
    </row>
    <row r="615" ht="15.75" customHeight="1">
      <c r="A615" s="2"/>
      <c r="B615" s="2"/>
      <c r="C615" s="2"/>
      <c r="D615" s="2"/>
      <c r="E615" s="2"/>
      <c r="F615" s="2"/>
    </row>
    <row r="616" ht="15.75" customHeight="1">
      <c r="A616" s="2"/>
      <c r="B616" s="2"/>
      <c r="C616" s="2"/>
      <c r="D616" s="2"/>
      <c r="E616" s="2"/>
      <c r="F616" s="2"/>
    </row>
    <row r="617" ht="15.75" customHeight="1">
      <c r="A617" s="2"/>
      <c r="B617" s="2"/>
      <c r="C617" s="2"/>
      <c r="D617" s="2"/>
      <c r="E617" s="2"/>
      <c r="F617" s="2"/>
    </row>
    <row r="618" ht="15.75" customHeight="1">
      <c r="A618" s="2"/>
      <c r="B618" s="2"/>
      <c r="C618" s="2"/>
      <c r="D618" s="2"/>
      <c r="E618" s="2"/>
      <c r="F618" s="2"/>
    </row>
    <row r="619" ht="15.75" customHeight="1">
      <c r="A619" s="2"/>
      <c r="B619" s="2"/>
      <c r="C619" s="2"/>
      <c r="D619" s="2"/>
      <c r="E619" s="2"/>
      <c r="F619" s="2"/>
    </row>
    <row r="620" ht="15.75" customHeight="1">
      <c r="A620" s="2"/>
      <c r="B620" s="2"/>
      <c r="C620" s="2"/>
      <c r="D620" s="2"/>
      <c r="E620" s="2"/>
      <c r="F620" s="2"/>
    </row>
    <row r="621" ht="15.75" customHeight="1">
      <c r="A621" s="2"/>
      <c r="B621" s="2"/>
      <c r="C621" s="2"/>
      <c r="D621" s="2"/>
      <c r="E621" s="2"/>
      <c r="F621" s="2"/>
    </row>
    <row r="622" ht="15.75" customHeight="1">
      <c r="A622" s="2"/>
      <c r="B622" s="2"/>
      <c r="C622" s="2"/>
      <c r="D622" s="2"/>
      <c r="E622" s="2"/>
      <c r="F622" s="2"/>
    </row>
    <row r="623" ht="15.75" customHeight="1">
      <c r="A623" s="2"/>
      <c r="B623" s="2"/>
      <c r="C623" s="2"/>
      <c r="D623" s="2"/>
      <c r="E623" s="2"/>
      <c r="F623" s="2"/>
    </row>
    <row r="624" ht="15.75" customHeight="1">
      <c r="A624" s="2"/>
      <c r="B624" s="2"/>
      <c r="C624" s="2"/>
      <c r="D624" s="2"/>
      <c r="E624" s="2"/>
      <c r="F624" s="2"/>
    </row>
    <row r="625" ht="15.75" customHeight="1">
      <c r="A625" s="2"/>
      <c r="B625" s="2"/>
      <c r="C625" s="2"/>
      <c r="D625" s="2"/>
      <c r="E625" s="2"/>
      <c r="F625" s="2"/>
    </row>
    <row r="626" ht="15.75" customHeight="1">
      <c r="A626" s="2"/>
      <c r="B626" s="2"/>
      <c r="C626" s="2"/>
      <c r="D626" s="2"/>
      <c r="E626" s="2"/>
      <c r="F626" s="2"/>
    </row>
    <row r="627" ht="15.75" customHeight="1">
      <c r="A627" s="2"/>
      <c r="B627" s="2"/>
      <c r="C627" s="2"/>
      <c r="D627" s="2"/>
      <c r="E627" s="2"/>
      <c r="F627" s="2"/>
    </row>
    <row r="628" ht="15.75" customHeight="1">
      <c r="A628" s="2"/>
      <c r="B628" s="2"/>
      <c r="C628" s="2"/>
      <c r="D628" s="2"/>
      <c r="E628" s="2"/>
      <c r="F628" s="2"/>
    </row>
    <row r="629" ht="15.75" customHeight="1">
      <c r="A629" s="2"/>
      <c r="B629" s="2"/>
      <c r="C629" s="2"/>
      <c r="D629" s="2"/>
      <c r="E629" s="2"/>
      <c r="F629" s="2"/>
    </row>
    <row r="630" ht="15.75" customHeight="1">
      <c r="A630" s="2"/>
      <c r="B630" s="2"/>
      <c r="C630" s="2"/>
      <c r="D630" s="2"/>
      <c r="E630" s="2"/>
      <c r="F630" s="2"/>
    </row>
    <row r="631" ht="15.75" customHeight="1">
      <c r="A631" s="2"/>
      <c r="B631" s="2"/>
      <c r="C631" s="2"/>
      <c r="D631" s="2"/>
      <c r="E631" s="2"/>
      <c r="F631" s="2"/>
    </row>
    <row r="632" ht="15.75" customHeight="1">
      <c r="A632" s="2"/>
      <c r="B632" s="2"/>
      <c r="C632" s="2"/>
      <c r="D632" s="2"/>
      <c r="E632" s="2"/>
      <c r="F632" s="2"/>
    </row>
    <row r="633" ht="15.75" customHeight="1">
      <c r="A633" s="2"/>
      <c r="B633" s="2"/>
      <c r="C633" s="2"/>
      <c r="D633" s="2"/>
      <c r="E633" s="2"/>
      <c r="F633" s="2"/>
    </row>
    <row r="634" ht="15.75" customHeight="1">
      <c r="A634" s="2"/>
      <c r="B634" s="2"/>
      <c r="C634" s="2"/>
      <c r="D634" s="2"/>
      <c r="E634" s="2"/>
      <c r="F634" s="2"/>
    </row>
    <row r="635" ht="15.75" customHeight="1">
      <c r="A635" s="2"/>
      <c r="B635" s="2"/>
      <c r="C635" s="2"/>
      <c r="D635" s="2"/>
      <c r="E635" s="2"/>
      <c r="F635" s="2"/>
    </row>
    <row r="636" ht="15.75" customHeight="1">
      <c r="A636" s="2"/>
      <c r="B636" s="2"/>
      <c r="C636" s="2"/>
      <c r="D636" s="2"/>
      <c r="E636" s="2"/>
      <c r="F636" s="2"/>
    </row>
    <row r="637" ht="15.75" customHeight="1">
      <c r="A637" s="2"/>
      <c r="B637" s="2"/>
      <c r="C637" s="2"/>
      <c r="D637" s="2"/>
      <c r="E637" s="2"/>
      <c r="F637" s="2"/>
    </row>
    <row r="638" ht="15.75" customHeight="1">
      <c r="A638" s="2"/>
      <c r="B638" s="2"/>
      <c r="C638" s="2"/>
      <c r="D638" s="2"/>
      <c r="E638" s="2"/>
      <c r="F638" s="2"/>
    </row>
    <row r="639" ht="15.75" customHeight="1">
      <c r="A639" s="2"/>
      <c r="B639" s="2"/>
      <c r="C639" s="2"/>
      <c r="D639" s="2"/>
      <c r="E639" s="2"/>
      <c r="F639" s="2"/>
    </row>
    <row r="640" ht="15.75" customHeight="1">
      <c r="A640" s="2"/>
      <c r="B640" s="2"/>
      <c r="C640" s="2"/>
      <c r="D640" s="2"/>
      <c r="E640" s="2"/>
      <c r="F640" s="2"/>
    </row>
    <row r="641" ht="15.75" customHeight="1">
      <c r="A641" s="2"/>
      <c r="B641" s="2"/>
      <c r="C641" s="2"/>
      <c r="D641" s="2"/>
      <c r="E641" s="2"/>
      <c r="F641" s="2"/>
    </row>
    <row r="642" ht="15.75" customHeight="1">
      <c r="A642" s="2"/>
      <c r="B642" s="2"/>
      <c r="C642" s="2"/>
      <c r="D642" s="2"/>
      <c r="E642" s="2"/>
      <c r="F642" s="2"/>
    </row>
    <row r="643" ht="15.75" customHeight="1">
      <c r="A643" s="2"/>
      <c r="B643" s="2"/>
      <c r="C643" s="2"/>
      <c r="D643" s="2"/>
      <c r="E643" s="2"/>
      <c r="F643" s="2"/>
    </row>
    <row r="644" ht="15.75" customHeight="1">
      <c r="A644" s="2"/>
      <c r="B644" s="2"/>
      <c r="C644" s="2"/>
      <c r="D644" s="2"/>
      <c r="E644" s="2"/>
      <c r="F644" s="2"/>
    </row>
    <row r="645" ht="15.75" customHeight="1">
      <c r="A645" s="2"/>
      <c r="B645" s="2"/>
      <c r="C645" s="2"/>
      <c r="D645" s="2"/>
      <c r="E645" s="2"/>
      <c r="F645" s="2"/>
    </row>
    <row r="646" ht="15.75" customHeight="1">
      <c r="A646" s="2"/>
      <c r="B646" s="2"/>
      <c r="C646" s="2"/>
      <c r="D646" s="2"/>
      <c r="E646" s="2"/>
      <c r="F646" s="2"/>
    </row>
    <row r="647" ht="15.75" customHeight="1">
      <c r="A647" s="2"/>
      <c r="B647" s="2"/>
      <c r="C647" s="2"/>
      <c r="D647" s="2"/>
      <c r="E647" s="2"/>
      <c r="F647" s="2"/>
    </row>
    <row r="648" ht="15.75" customHeight="1">
      <c r="A648" s="2"/>
      <c r="B648" s="2"/>
      <c r="C648" s="2"/>
      <c r="D648" s="2"/>
      <c r="E648" s="2"/>
      <c r="F648" s="2"/>
    </row>
    <row r="649" ht="15.75" customHeight="1">
      <c r="A649" s="2"/>
      <c r="B649" s="2"/>
      <c r="C649" s="2"/>
      <c r="D649" s="2"/>
      <c r="E649" s="2"/>
      <c r="F649" s="2"/>
    </row>
    <row r="650" ht="15.75" customHeight="1">
      <c r="A650" s="2"/>
      <c r="B650" s="2"/>
      <c r="C650" s="2"/>
      <c r="D650" s="2"/>
      <c r="E650" s="2"/>
      <c r="F650" s="2"/>
    </row>
    <row r="651" ht="15.75" customHeight="1">
      <c r="A651" s="2"/>
      <c r="B651" s="2"/>
      <c r="C651" s="2"/>
      <c r="D651" s="2"/>
      <c r="E651" s="2"/>
      <c r="F651" s="2"/>
    </row>
    <row r="652" ht="15.75" customHeight="1">
      <c r="A652" s="2"/>
      <c r="B652" s="2"/>
      <c r="C652" s="2"/>
      <c r="D652" s="2"/>
      <c r="E652" s="2"/>
      <c r="F652" s="2"/>
    </row>
    <row r="653" ht="15.75" customHeight="1">
      <c r="A653" s="2"/>
      <c r="B653" s="2"/>
      <c r="C653" s="2"/>
      <c r="D653" s="2"/>
      <c r="E653" s="2"/>
      <c r="F653" s="2"/>
    </row>
    <row r="654" ht="15.75" customHeight="1">
      <c r="A654" s="2"/>
      <c r="B654" s="2"/>
      <c r="C654" s="2"/>
      <c r="D654" s="2"/>
      <c r="E654" s="2"/>
      <c r="F654" s="2"/>
    </row>
    <row r="655" ht="15.75" customHeight="1">
      <c r="A655" s="2"/>
      <c r="B655" s="2"/>
      <c r="C655" s="2"/>
      <c r="D655" s="2"/>
      <c r="E655" s="2"/>
      <c r="F655" s="2"/>
    </row>
    <row r="656" ht="15.75" customHeight="1">
      <c r="A656" s="2"/>
      <c r="B656" s="2"/>
      <c r="C656" s="2"/>
      <c r="D656" s="2"/>
      <c r="E656" s="2"/>
      <c r="F656" s="2"/>
    </row>
    <row r="657" ht="15.75" customHeight="1">
      <c r="A657" s="2"/>
      <c r="B657" s="2"/>
      <c r="C657" s="2"/>
      <c r="D657" s="2"/>
      <c r="E657" s="2"/>
      <c r="F657" s="2"/>
    </row>
    <row r="658" ht="15.75" customHeight="1">
      <c r="A658" s="2"/>
      <c r="B658" s="2"/>
      <c r="C658" s="2"/>
      <c r="D658" s="2"/>
      <c r="E658" s="2"/>
      <c r="F658" s="2"/>
    </row>
    <row r="659" ht="15.75" customHeight="1">
      <c r="A659" s="2"/>
      <c r="B659" s="2"/>
      <c r="C659" s="2"/>
      <c r="D659" s="2"/>
      <c r="E659" s="2"/>
      <c r="F659" s="2"/>
    </row>
    <row r="660" ht="15.75" customHeight="1">
      <c r="A660" s="2"/>
      <c r="B660" s="2"/>
      <c r="C660" s="2"/>
      <c r="D660" s="2"/>
      <c r="E660" s="2"/>
      <c r="F660" s="2"/>
    </row>
    <row r="661" ht="15.75" customHeight="1">
      <c r="A661" s="2"/>
      <c r="B661" s="2"/>
      <c r="C661" s="2"/>
      <c r="D661" s="2"/>
      <c r="E661" s="2"/>
      <c r="F661" s="2"/>
    </row>
    <row r="662" ht="15.75" customHeight="1">
      <c r="A662" s="2"/>
      <c r="B662" s="2"/>
      <c r="C662" s="2"/>
      <c r="D662" s="2"/>
      <c r="E662" s="2"/>
      <c r="F662" s="2"/>
    </row>
    <row r="663" ht="15.75" customHeight="1">
      <c r="A663" s="2"/>
      <c r="B663" s="2"/>
      <c r="C663" s="2"/>
      <c r="D663" s="2"/>
      <c r="E663" s="2"/>
      <c r="F663" s="2"/>
    </row>
    <row r="664" ht="15.75" customHeight="1">
      <c r="A664" s="2"/>
      <c r="B664" s="2"/>
      <c r="C664" s="2"/>
      <c r="D664" s="2"/>
      <c r="E664" s="2"/>
      <c r="F664" s="2"/>
    </row>
    <row r="665" ht="15.75" customHeight="1">
      <c r="A665" s="2"/>
      <c r="B665" s="2"/>
      <c r="C665" s="2"/>
      <c r="D665" s="2"/>
      <c r="E665" s="2"/>
      <c r="F665" s="2"/>
    </row>
    <row r="666" ht="15.75" customHeight="1">
      <c r="A666" s="2"/>
      <c r="B666" s="2"/>
      <c r="C666" s="2"/>
      <c r="D666" s="2"/>
      <c r="E666" s="2"/>
      <c r="F666" s="2"/>
    </row>
    <row r="667" ht="15.75" customHeight="1">
      <c r="A667" s="2"/>
      <c r="B667" s="2"/>
      <c r="C667" s="2"/>
      <c r="D667" s="2"/>
      <c r="E667" s="2"/>
      <c r="F667" s="2"/>
    </row>
    <row r="668" ht="15.75" customHeight="1">
      <c r="A668" s="2"/>
      <c r="B668" s="2"/>
      <c r="C668" s="2"/>
      <c r="D668" s="2"/>
      <c r="E668" s="2"/>
      <c r="F668" s="2"/>
    </row>
    <row r="669" ht="15.75" customHeight="1">
      <c r="A669" s="2"/>
      <c r="B669" s="2"/>
      <c r="C669" s="2"/>
      <c r="D669" s="2"/>
      <c r="E669" s="2"/>
      <c r="F669" s="2"/>
    </row>
    <row r="670" ht="15.75" customHeight="1">
      <c r="A670" s="2"/>
      <c r="B670" s="2"/>
      <c r="C670" s="2"/>
      <c r="D670" s="2"/>
      <c r="E670" s="2"/>
      <c r="F670" s="2"/>
    </row>
    <row r="671" ht="15.75" customHeight="1">
      <c r="A671" s="2"/>
      <c r="B671" s="2"/>
      <c r="C671" s="2"/>
      <c r="D671" s="2"/>
      <c r="E671" s="2"/>
      <c r="F671" s="2"/>
    </row>
    <row r="672" ht="15.75" customHeight="1">
      <c r="A672" s="2"/>
      <c r="B672" s="2"/>
      <c r="C672" s="2"/>
      <c r="D672" s="2"/>
      <c r="E672" s="2"/>
      <c r="F672" s="2"/>
    </row>
    <row r="673" ht="15.75" customHeight="1">
      <c r="A673" s="2"/>
      <c r="B673" s="2"/>
      <c r="C673" s="2"/>
      <c r="D673" s="2"/>
      <c r="E673" s="2"/>
      <c r="F673" s="2"/>
    </row>
    <row r="674" ht="15.75" customHeight="1">
      <c r="A674" s="2"/>
      <c r="B674" s="2"/>
      <c r="C674" s="2"/>
      <c r="D674" s="2"/>
      <c r="E674" s="2"/>
      <c r="F674" s="2"/>
    </row>
    <row r="675" ht="15.75" customHeight="1">
      <c r="A675" s="2"/>
      <c r="B675" s="2"/>
      <c r="C675" s="2"/>
      <c r="D675" s="2"/>
      <c r="E675" s="2"/>
      <c r="F675" s="2"/>
    </row>
    <row r="676" ht="15.75" customHeight="1">
      <c r="A676" s="2"/>
      <c r="B676" s="2"/>
      <c r="C676" s="2"/>
      <c r="D676" s="2"/>
      <c r="E676" s="2"/>
      <c r="F676" s="2"/>
    </row>
    <row r="677" ht="15.75" customHeight="1">
      <c r="A677" s="2"/>
      <c r="B677" s="2"/>
      <c r="C677" s="2"/>
      <c r="D677" s="2"/>
      <c r="E677" s="2"/>
      <c r="F677" s="2"/>
    </row>
    <row r="678" ht="15.75" customHeight="1">
      <c r="A678" s="2"/>
      <c r="B678" s="2"/>
      <c r="C678" s="2"/>
      <c r="D678" s="2"/>
      <c r="E678" s="2"/>
      <c r="F678" s="2"/>
    </row>
    <row r="679" ht="15.75" customHeight="1">
      <c r="A679" s="2"/>
      <c r="B679" s="2"/>
      <c r="C679" s="2"/>
      <c r="D679" s="2"/>
      <c r="E679" s="2"/>
      <c r="F679" s="2"/>
    </row>
    <row r="680" ht="15.75" customHeight="1">
      <c r="A680" s="2"/>
      <c r="B680" s="2"/>
      <c r="C680" s="2"/>
      <c r="D680" s="2"/>
      <c r="E680" s="2"/>
      <c r="F680" s="2"/>
    </row>
    <row r="681" ht="15.75" customHeight="1">
      <c r="A681" s="2"/>
      <c r="B681" s="2"/>
      <c r="C681" s="2"/>
      <c r="D681" s="2"/>
      <c r="E681" s="2"/>
      <c r="F681" s="2"/>
    </row>
    <row r="682" ht="15.75" customHeight="1">
      <c r="A682" s="2"/>
      <c r="B682" s="2"/>
      <c r="C682" s="2"/>
      <c r="D682" s="2"/>
      <c r="E682" s="2"/>
      <c r="F682" s="2"/>
    </row>
    <row r="683" ht="15.75" customHeight="1">
      <c r="A683" s="2"/>
      <c r="B683" s="2"/>
      <c r="C683" s="2"/>
      <c r="D683" s="2"/>
      <c r="E683" s="2"/>
      <c r="F683" s="2"/>
    </row>
    <row r="684" ht="15.75" customHeight="1">
      <c r="A684" s="2"/>
      <c r="B684" s="2"/>
      <c r="C684" s="2"/>
      <c r="D684" s="2"/>
      <c r="E684" s="2"/>
      <c r="F684" s="2"/>
    </row>
    <row r="685" ht="15.75" customHeight="1">
      <c r="A685" s="2"/>
      <c r="B685" s="2"/>
      <c r="C685" s="2"/>
      <c r="D685" s="2"/>
      <c r="E685" s="2"/>
      <c r="F685" s="2"/>
    </row>
    <row r="686" ht="15.75" customHeight="1">
      <c r="A686" s="2"/>
      <c r="B686" s="2"/>
      <c r="C686" s="2"/>
      <c r="D686" s="2"/>
      <c r="E686" s="2"/>
      <c r="F686" s="2"/>
    </row>
    <row r="687" ht="15.75" customHeight="1">
      <c r="A687" s="2"/>
      <c r="B687" s="2"/>
      <c r="C687" s="2"/>
      <c r="D687" s="2"/>
      <c r="E687" s="2"/>
      <c r="F687" s="2"/>
    </row>
    <row r="688" ht="15.75" customHeight="1">
      <c r="A688" s="2"/>
      <c r="B688" s="2"/>
      <c r="C688" s="2"/>
      <c r="D688" s="2"/>
      <c r="E688" s="2"/>
      <c r="F688" s="2"/>
    </row>
    <row r="689" ht="15.75" customHeight="1">
      <c r="A689" s="2"/>
      <c r="B689" s="2"/>
      <c r="C689" s="2"/>
      <c r="D689" s="2"/>
      <c r="E689" s="2"/>
      <c r="F689" s="2"/>
    </row>
    <row r="690" ht="15.75" customHeight="1">
      <c r="A690" s="2"/>
      <c r="B690" s="2"/>
      <c r="C690" s="2"/>
      <c r="D690" s="2"/>
      <c r="E690" s="2"/>
      <c r="F690" s="2"/>
    </row>
    <row r="691" ht="15.75" customHeight="1">
      <c r="A691" s="2"/>
      <c r="B691" s="2"/>
      <c r="C691" s="2"/>
      <c r="D691" s="2"/>
      <c r="E691" s="2"/>
      <c r="F691" s="2"/>
    </row>
    <row r="692" ht="15.75" customHeight="1">
      <c r="A692" s="2"/>
      <c r="B692" s="2"/>
      <c r="C692" s="2"/>
      <c r="D692" s="2"/>
      <c r="E692" s="2"/>
      <c r="F692" s="2"/>
    </row>
    <row r="693" ht="15.75" customHeight="1">
      <c r="A693" s="2"/>
      <c r="B693" s="2"/>
      <c r="C693" s="2"/>
      <c r="D693" s="2"/>
      <c r="E693" s="2"/>
      <c r="F693" s="2"/>
    </row>
    <row r="694" ht="15.75" customHeight="1">
      <c r="A694" s="2"/>
      <c r="B694" s="2"/>
      <c r="C694" s="2"/>
      <c r="D694" s="2"/>
      <c r="E694" s="2"/>
      <c r="F694" s="2"/>
    </row>
    <row r="695" ht="15.75" customHeight="1">
      <c r="A695" s="2"/>
      <c r="B695" s="2"/>
      <c r="C695" s="2"/>
      <c r="D695" s="2"/>
      <c r="E695" s="2"/>
      <c r="F695" s="2"/>
    </row>
    <row r="696" ht="15.75" customHeight="1">
      <c r="A696" s="2"/>
      <c r="B696" s="2"/>
      <c r="C696" s="2"/>
      <c r="D696" s="2"/>
      <c r="E696" s="2"/>
      <c r="F696" s="2"/>
    </row>
    <row r="697" ht="15.75" customHeight="1">
      <c r="A697" s="2"/>
      <c r="B697" s="2"/>
      <c r="C697" s="2"/>
      <c r="D697" s="2"/>
      <c r="E697" s="2"/>
      <c r="F697" s="2"/>
    </row>
    <row r="698" ht="15.75" customHeight="1">
      <c r="A698" s="2"/>
      <c r="B698" s="2"/>
      <c r="C698" s="2"/>
      <c r="D698" s="2"/>
      <c r="E698" s="2"/>
      <c r="F698" s="2"/>
    </row>
    <row r="699" ht="15.75" customHeight="1">
      <c r="A699" s="2"/>
      <c r="B699" s="2"/>
      <c r="C699" s="2"/>
      <c r="D699" s="2"/>
      <c r="E699" s="2"/>
      <c r="F699" s="2"/>
    </row>
    <row r="700" ht="15.75" customHeight="1">
      <c r="A700" s="2"/>
      <c r="B700" s="2"/>
      <c r="C700" s="2"/>
      <c r="D700" s="2"/>
      <c r="E700" s="2"/>
      <c r="F700" s="2"/>
    </row>
    <row r="701" ht="15.75" customHeight="1">
      <c r="A701" s="2"/>
      <c r="B701" s="2"/>
      <c r="C701" s="2"/>
      <c r="D701" s="2"/>
      <c r="E701" s="2"/>
      <c r="F701" s="2"/>
    </row>
    <row r="702" ht="15.75" customHeight="1">
      <c r="A702" s="2"/>
      <c r="B702" s="2"/>
      <c r="C702" s="2"/>
      <c r="D702" s="2"/>
      <c r="E702" s="2"/>
      <c r="F702" s="2"/>
    </row>
    <row r="703" ht="15.75" customHeight="1">
      <c r="A703" s="2"/>
      <c r="B703" s="2"/>
      <c r="C703" s="2"/>
      <c r="D703" s="2"/>
      <c r="E703" s="2"/>
      <c r="F703" s="2"/>
    </row>
    <row r="704" ht="15.75" customHeight="1">
      <c r="A704" s="2"/>
      <c r="B704" s="2"/>
      <c r="C704" s="2"/>
      <c r="D704" s="2"/>
      <c r="E704" s="2"/>
      <c r="F704" s="2"/>
    </row>
    <row r="705" ht="15.75" customHeight="1">
      <c r="A705" s="2"/>
      <c r="B705" s="2"/>
      <c r="C705" s="2"/>
      <c r="D705" s="2"/>
      <c r="E705" s="2"/>
      <c r="F705" s="2"/>
    </row>
    <row r="706" ht="15.75" customHeight="1">
      <c r="A706" s="2"/>
      <c r="B706" s="2"/>
      <c r="C706" s="2"/>
      <c r="D706" s="2"/>
      <c r="E706" s="2"/>
      <c r="F706" s="2"/>
    </row>
    <row r="707" ht="15.75" customHeight="1">
      <c r="A707" s="2"/>
      <c r="B707" s="2"/>
      <c r="C707" s="2"/>
      <c r="D707" s="2"/>
      <c r="E707" s="2"/>
      <c r="F707" s="2"/>
    </row>
    <row r="708" ht="15.75" customHeight="1">
      <c r="A708" s="2"/>
      <c r="B708" s="2"/>
      <c r="C708" s="2"/>
      <c r="D708" s="2"/>
      <c r="E708" s="2"/>
      <c r="F708" s="2"/>
    </row>
    <row r="709" ht="15.75" customHeight="1">
      <c r="A709" s="2"/>
      <c r="B709" s="2"/>
      <c r="C709" s="2"/>
      <c r="D709" s="2"/>
      <c r="E709" s="2"/>
      <c r="F709" s="2"/>
    </row>
    <row r="710" ht="15.75" customHeight="1">
      <c r="A710" s="2"/>
      <c r="B710" s="2"/>
      <c r="C710" s="2"/>
      <c r="D710" s="2"/>
      <c r="E710" s="2"/>
      <c r="F710" s="2"/>
    </row>
    <row r="711" ht="15.75" customHeight="1">
      <c r="A711" s="2"/>
      <c r="B711" s="2"/>
      <c r="C711" s="2"/>
      <c r="D711" s="2"/>
      <c r="E711" s="2"/>
      <c r="F711" s="2"/>
    </row>
    <row r="712" ht="15.75" customHeight="1">
      <c r="A712" s="2"/>
      <c r="B712" s="2"/>
      <c r="C712" s="2"/>
      <c r="D712" s="2"/>
      <c r="E712" s="2"/>
      <c r="F712" s="2"/>
    </row>
    <row r="713" ht="15.75" customHeight="1">
      <c r="A713" s="2"/>
      <c r="B713" s="2"/>
      <c r="C713" s="2"/>
      <c r="D713" s="2"/>
      <c r="E713" s="2"/>
      <c r="F713" s="2"/>
    </row>
    <row r="714" ht="15.75" customHeight="1">
      <c r="A714" s="2"/>
      <c r="B714" s="2"/>
      <c r="C714" s="2"/>
      <c r="D714" s="2"/>
      <c r="E714" s="2"/>
      <c r="F714" s="2"/>
    </row>
    <row r="715" ht="15.75" customHeight="1">
      <c r="A715" s="2"/>
      <c r="B715" s="2"/>
      <c r="C715" s="2"/>
      <c r="D715" s="2"/>
      <c r="E715" s="2"/>
      <c r="F715" s="2"/>
    </row>
    <row r="716" ht="15.75" customHeight="1">
      <c r="A716" s="2"/>
      <c r="B716" s="2"/>
      <c r="C716" s="2"/>
      <c r="D716" s="2"/>
      <c r="E716" s="2"/>
      <c r="F716" s="2"/>
    </row>
    <row r="717" ht="15.75" customHeight="1">
      <c r="A717" s="2"/>
      <c r="B717" s="2"/>
      <c r="C717" s="2"/>
      <c r="D717" s="2"/>
      <c r="E717" s="2"/>
      <c r="F717" s="2"/>
    </row>
    <row r="718" ht="15.75" customHeight="1">
      <c r="A718" s="2"/>
      <c r="B718" s="2"/>
      <c r="C718" s="2"/>
      <c r="D718" s="2"/>
      <c r="E718" s="2"/>
      <c r="F718" s="2"/>
    </row>
    <row r="719" ht="15.75" customHeight="1">
      <c r="A719" s="2"/>
      <c r="B719" s="2"/>
      <c r="C719" s="2"/>
      <c r="D719" s="2"/>
      <c r="E719" s="2"/>
      <c r="F719" s="2"/>
    </row>
    <row r="720" ht="15.75" customHeight="1">
      <c r="A720" s="2"/>
      <c r="B720" s="2"/>
      <c r="C720" s="2"/>
      <c r="D720" s="2"/>
      <c r="E720" s="2"/>
      <c r="F720" s="2"/>
    </row>
    <row r="721" ht="15.75" customHeight="1">
      <c r="A721" s="2"/>
      <c r="B721" s="2"/>
      <c r="C721" s="2"/>
      <c r="D721" s="2"/>
      <c r="E721" s="2"/>
      <c r="F721" s="2"/>
    </row>
    <row r="722" ht="15.75" customHeight="1">
      <c r="A722" s="2"/>
      <c r="B722" s="2"/>
      <c r="C722" s="2"/>
      <c r="D722" s="2"/>
      <c r="E722" s="2"/>
      <c r="F722" s="2"/>
    </row>
    <row r="723" ht="15.75" customHeight="1">
      <c r="A723" s="2"/>
      <c r="B723" s="2"/>
      <c r="C723" s="2"/>
      <c r="D723" s="2"/>
      <c r="E723" s="2"/>
      <c r="F723" s="2"/>
    </row>
    <row r="724" ht="15.75" customHeight="1">
      <c r="A724" s="2"/>
      <c r="B724" s="2"/>
      <c r="C724" s="2"/>
      <c r="D724" s="2"/>
      <c r="E724" s="2"/>
      <c r="F724" s="2"/>
    </row>
    <row r="725" ht="15.75" customHeight="1">
      <c r="A725" s="2"/>
      <c r="B725" s="2"/>
      <c r="C725" s="2"/>
      <c r="D725" s="2"/>
      <c r="E725" s="2"/>
      <c r="F725" s="2"/>
    </row>
    <row r="726" ht="15.75" customHeight="1">
      <c r="A726" s="2"/>
      <c r="B726" s="2"/>
      <c r="C726" s="2"/>
      <c r="D726" s="2"/>
      <c r="E726" s="2"/>
      <c r="F726" s="2"/>
    </row>
    <row r="727" ht="15.75" customHeight="1">
      <c r="A727" s="2"/>
      <c r="B727" s="2"/>
      <c r="C727" s="2"/>
      <c r="D727" s="2"/>
      <c r="E727" s="2"/>
      <c r="F727" s="2"/>
    </row>
    <row r="728" ht="15.75" customHeight="1">
      <c r="A728" s="2"/>
      <c r="B728" s="2"/>
      <c r="C728" s="2"/>
      <c r="D728" s="2"/>
      <c r="E728" s="2"/>
      <c r="F728" s="2"/>
    </row>
    <row r="729" ht="15.75" customHeight="1">
      <c r="A729" s="2"/>
      <c r="B729" s="2"/>
      <c r="C729" s="2"/>
      <c r="D729" s="2"/>
      <c r="E729" s="2"/>
      <c r="F729" s="2"/>
    </row>
    <row r="730" ht="15.75" customHeight="1">
      <c r="A730" s="2"/>
      <c r="B730" s="2"/>
      <c r="C730" s="2"/>
      <c r="D730" s="2"/>
      <c r="E730" s="2"/>
      <c r="F730" s="2"/>
    </row>
    <row r="731" ht="15.75" customHeight="1">
      <c r="A731" s="2"/>
      <c r="B731" s="2"/>
      <c r="C731" s="2"/>
      <c r="D731" s="2"/>
      <c r="E731" s="2"/>
      <c r="F731" s="2"/>
    </row>
    <row r="732" ht="15.75" customHeight="1">
      <c r="A732" s="2"/>
      <c r="B732" s="2"/>
      <c r="C732" s="2"/>
      <c r="D732" s="2"/>
      <c r="E732" s="2"/>
      <c r="F732" s="2"/>
    </row>
    <row r="733" ht="15.75" customHeight="1">
      <c r="A733" s="2"/>
      <c r="B733" s="2"/>
      <c r="C733" s="2"/>
      <c r="D733" s="2"/>
      <c r="E733" s="2"/>
      <c r="F733" s="2"/>
    </row>
    <row r="734" ht="15.75" customHeight="1">
      <c r="A734" s="2"/>
      <c r="B734" s="2"/>
      <c r="C734" s="2"/>
      <c r="D734" s="2"/>
      <c r="E734" s="2"/>
      <c r="F734" s="2"/>
    </row>
    <row r="735" ht="15.75" customHeight="1">
      <c r="A735" s="2"/>
      <c r="B735" s="2"/>
      <c r="C735" s="2"/>
      <c r="D735" s="2"/>
      <c r="E735" s="2"/>
      <c r="F735" s="2"/>
    </row>
    <row r="736" ht="15.75" customHeight="1">
      <c r="A736" s="2"/>
      <c r="B736" s="2"/>
      <c r="C736" s="2"/>
      <c r="D736" s="2"/>
      <c r="E736" s="2"/>
      <c r="F736" s="2"/>
    </row>
    <row r="737" ht="15.75" customHeight="1">
      <c r="A737" s="2"/>
      <c r="B737" s="2"/>
      <c r="C737" s="2"/>
      <c r="D737" s="2"/>
      <c r="E737" s="2"/>
      <c r="F737" s="2"/>
    </row>
    <row r="738" ht="15.75" customHeight="1">
      <c r="A738" s="2"/>
      <c r="B738" s="2"/>
      <c r="C738" s="2"/>
      <c r="D738" s="2"/>
      <c r="E738" s="2"/>
      <c r="F738" s="2"/>
    </row>
    <row r="739" ht="15.75" customHeight="1">
      <c r="A739" s="2"/>
      <c r="B739" s="2"/>
      <c r="C739" s="2"/>
      <c r="D739" s="2"/>
      <c r="E739" s="2"/>
      <c r="F739" s="2"/>
    </row>
    <row r="740" ht="15.75" customHeight="1">
      <c r="A740" s="2"/>
      <c r="B740" s="2"/>
      <c r="C740" s="2"/>
      <c r="D740" s="2"/>
      <c r="E740" s="2"/>
      <c r="F740" s="2"/>
    </row>
    <row r="741" ht="15.75" customHeight="1">
      <c r="A741" s="2"/>
      <c r="B741" s="2"/>
      <c r="C741" s="2"/>
      <c r="D741" s="2"/>
      <c r="E741" s="2"/>
      <c r="F741" s="2"/>
    </row>
    <row r="742" ht="15.75" customHeight="1">
      <c r="A742" s="2"/>
      <c r="B742" s="2"/>
      <c r="C742" s="2"/>
      <c r="D742" s="2"/>
      <c r="E742" s="2"/>
      <c r="F742" s="2"/>
    </row>
    <row r="743" ht="15.75" customHeight="1">
      <c r="A743" s="2"/>
      <c r="B743" s="2"/>
      <c r="C743" s="2"/>
      <c r="D743" s="2"/>
      <c r="E743" s="2"/>
      <c r="F743" s="2"/>
    </row>
    <row r="744" ht="15.75" customHeight="1">
      <c r="A744" s="2"/>
      <c r="B744" s="2"/>
      <c r="C744" s="2"/>
      <c r="D744" s="2"/>
      <c r="E744" s="2"/>
      <c r="F744" s="2"/>
    </row>
    <row r="745" ht="15.75" customHeight="1">
      <c r="A745" s="2"/>
      <c r="B745" s="2"/>
      <c r="C745" s="2"/>
      <c r="D745" s="2"/>
      <c r="E745" s="2"/>
      <c r="F745" s="2"/>
    </row>
    <row r="746" ht="15.75" customHeight="1">
      <c r="A746" s="2"/>
      <c r="B746" s="2"/>
      <c r="C746" s="2"/>
      <c r="D746" s="2"/>
      <c r="E746" s="2"/>
      <c r="F746" s="2"/>
    </row>
    <row r="747" ht="15.75" customHeight="1">
      <c r="A747" s="2"/>
      <c r="B747" s="2"/>
      <c r="C747" s="2"/>
      <c r="D747" s="2"/>
      <c r="E747" s="2"/>
      <c r="F747" s="2"/>
    </row>
    <row r="748" ht="15.75" customHeight="1">
      <c r="A748" s="2"/>
      <c r="B748" s="2"/>
      <c r="C748" s="2"/>
      <c r="D748" s="2"/>
      <c r="E748" s="2"/>
      <c r="F748" s="2"/>
    </row>
    <row r="749" ht="15.75" customHeight="1">
      <c r="A749" s="2"/>
      <c r="B749" s="2"/>
      <c r="C749" s="2"/>
      <c r="D749" s="2"/>
      <c r="E749" s="2"/>
      <c r="F749" s="2"/>
    </row>
    <row r="750" ht="15.75" customHeight="1">
      <c r="A750" s="2"/>
      <c r="B750" s="2"/>
      <c r="C750" s="2"/>
      <c r="D750" s="2"/>
      <c r="E750" s="2"/>
      <c r="F750" s="2"/>
    </row>
    <row r="751" ht="15.75" customHeight="1">
      <c r="A751" s="2"/>
      <c r="B751" s="2"/>
      <c r="C751" s="2"/>
      <c r="D751" s="2"/>
      <c r="E751" s="2"/>
      <c r="F751" s="2"/>
    </row>
    <row r="752" ht="15.75" customHeight="1">
      <c r="A752" s="2"/>
      <c r="B752" s="2"/>
      <c r="C752" s="2"/>
      <c r="D752" s="2"/>
      <c r="E752" s="2"/>
      <c r="F752" s="2"/>
    </row>
    <row r="753" ht="15.75" customHeight="1">
      <c r="A753" s="2"/>
      <c r="B753" s="2"/>
      <c r="C753" s="2"/>
      <c r="D753" s="2"/>
      <c r="E753" s="2"/>
      <c r="F753" s="2"/>
    </row>
    <row r="754" ht="15.75" customHeight="1">
      <c r="A754" s="2"/>
      <c r="B754" s="2"/>
      <c r="C754" s="2"/>
      <c r="D754" s="2"/>
      <c r="E754" s="2"/>
      <c r="F754" s="2"/>
    </row>
    <row r="755" ht="15.75" customHeight="1">
      <c r="A755" s="2"/>
      <c r="B755" s="2"/>
      <c r="C755" s="2"/>
      <c r="D755" s="2"/>
      <c r="E755" s="2"/>
      <c r="F755" s="2"/>
    </row>
    <row r="756" ht="15.75" customHeight="1">
      <c r="A756" s="2"/>
      <c r="B756" s="2"/>
      <c r="C756" s="2"/>
      <c r="D756" s="2"/>
      <c r="E756" s="2"/>
      <c r="F756" s="2"/>
    </row>
    <row r="757" ht="15.75" customHeight="1">
      <c r="A757" s="2"/>
      <c r="B757" s="2"/>
      <c r="C757" s="2"/>
      <c r="D757" s="2"/>
      <c r="E757" s="2"/>
      <c r="F757" s="2"/>
    </row>
    <row r="758" ht="15.75" customHeight="1">
      <c r="A758" s="2"/>
      <c r="B758" s="2"/>
      <c r="C758" s="2"/>
      <c r="D758" s="2"/>
      <c r="E758" s="2"/>
      <c r="F758" s="2"/>
    </row>
    <row r="759" ht="15.75" customHeight="1">
      <c r="A759" s="2"/>
      <c r="B759" s="2"/>
      <c r="C759" s="2"/>
      <c r="D759" s="2"/>
      <c r="E759" s="2"/>
      <c r="F759" s="2"/>
    </row>
    <row r="760" ht="15.75" customHeight="1">
      <c r="A760" s="2"/>
      <c r="B760" s="2"/>
      <c r="C760" s="2"/>
      <c r="D760" s="2"/>
      <c r="E760" s="2"/>
      <c r="F760" s="2"/>
    </row>
    <row r="761" ht="15.75" customHeight="1">
      <c r="A761" s="2"/>
      <c r="B761" s="2"/>
      <c r="C761" s="2"/>
      <c r="D761" s="2"/>
      <c r="E761" s="2"/>
      <c r="F761" s="2"/>
    </row>
    <row r="762" ht="15.75" customHeight="1">
      <c r="A762" s="2"/>
      <c r="B762" s="2"/>
      <c r="C762" s="2"/>
      <c r="D762" s="2"/>
      <c r="E762" s="2"/>
      <c r="F762" s="2"/>
    </row>
    <row r="763" ht="15.75" customHeight="1">
      <c r="A763" s="2"/>
      <c r="B763" s="2"/>
      <c r="C763" s="2"/>
      <c r="D763" s="2"/>
      <c r="E763" s="2"/>
      <c r="F763" s="2"/>
    </row>
    <row r="764" ht="15.75" customHeight="1">
      <c r="A764" s="2"/>
      <c r="B764" s="2"/>
      <c r="C764" s="2"/>
      <c r="D764" s="2"/>
      <c r="E764" s="2"/>
      <c r="F764" s="2"/>
    </row>
    <row r="765" ht="15.75" customHeight="1">
      <c r="A765" s="2"/>
      <c r="B765" s="2"/>
      <c r="C765" s="2"/>
      <c r="D765" s="2"/>
      <c r="E765" s="2"/>
      <c r="F765" s="2"/>
    </row>
    <row r="766" ht="15.75" customHeight="1">
      <c r="A766" s="2"/>
      <c r="B766" s="2"/>
      <c r="C766" s="2"/>
      <c r="D766" s="2"/>
      <c r="E766" s="2"/>
      <c r="F766" s="2"/>
    </row>
    <row r="767" ht="15.75" customHeight="1">
      <c r="A767" s="2"/>
      <c r="B767" s="2"/>
      <c r="C767" s="2"/>
      <c r="D767" s="2"/>
      <c r="E767" s="2"/>
      <c r="F767" s="2"/>
    </row>
    <row r="768" ht="15.75" customHeight="1">
      <c r="A768" s="2"/>
      <c r="B768" s="2"/>
      <c r="C768" s="2"/>
      <c r="D768" s="2"/>
      <c r="E768" s="2"/>
      <c r="F768" s="2"/>
    </row>
    <row r="769" ht="15.75" customHeight="1">
      <c r="A769" s="2"/>
      <c r="B769" s="2"/>
      <c r="C769" s="2"/>
      <c r="D769" s="2"/>
      <c r="E769" s="2"/>
      <c r="F769" s="2"/>
    </row>
    <row r="770" ht="15.75" customHeight="1">
      <c r="A770" s="2"/>
      <c r="B770" s="2"/>
      <c r="C770" s="2"/>
      <c r="D770" s="2"/>
      <c r="E770" s="2"/>
      <c r="F770" s="2"/>
    </row>
    <row r="771" ht="15.75" customHeight="1">
      <c r="A771" s="2"/>
      <c r="B771" s="2"/>
      <c r="C771" s="2"/>
      <c r="D771" s="2"/>
      <c r="E771" s="2"/>
      <c r="F771" s="2"/>
    </row>
    <row r="772" ht="15.75" customHeight="1">
      <c r="A772" s="2"/>
      <c r="B772" s="2"/>
      <c r="C772" s="2"/>
      <c r="D772" s="2"/>
      <c r="E772" s="2"/>
      <c r="F772" s="2"/>
    </row>
    <row r="773" ht="15.75" customHeight="1">
      <c r="A773" s="2"/>
      <c r="B773" s="2"/>
      <c r="C773" s="2"/>
      <c r="D773" s="2"/>
      <c r="E773" s="2"/>
      <c r="F773" s="2"/>
    </row>
    <row r="774" ht="15.75" customHeight="1">
      <c r="A774" s="2"/>
      <c r="B774" s="2"/>
      <c r="C774" s="2"/>
      <c r="D774" s="2"/>
      <c r="E774" s="2"/>
      <c r="F774" s="2"/>
    </row>
    <row r="775" ht="15.75" customHeight="1">
      <c r="A775" s="2"/>
      <c r="B775" s="2"/>
      <c r="C775" s="2"/>
      <c r="D775" s="2"/>
      <c r="E775" s="2"/>
      <c r="F775" s="2"/>
    </row>
    <row r="776" ht="15.75" customHeight="1">
      <c r="A776" s="2"/>
      <c r="B776" s="2"/>
      <c r="C776" s="2"/>
      <c r="D776" s="2"/>
      <c r="E776" s="2"/>
      <c r="F776" s="2"/>
    </row>
    <row r="777" ht="15.75" customHeight="1">
      <c r="A777" s="2"/>
      <c r="B777" s="2"/>
      <c r="C777" s="2"/>
      <c r="D777" s="2"/>
      <c r="E777" s="2"/>
      <c r="F777" s="2"/>
    </row>
    <row r="778" ht="15.75" customHeight="1">
      <c r="A778" s="2"/>
      <c r="B778" s="2"/>
      <c r="C778" s="2"/>
      <c r="D778" s="2"/>
      <c r="E778" s="2"/>
      <c r="F778" s="2"/>
    </row>
    <row r="779" ht="15.75" customHeight="1">
      <c r="A779" s="2"/>
      <c r="B779" s="2"/>
      <c r="C779" s="2"/>
      <c r="D779" s="2"/>
      <c r="E779" s="2"/>
      <c r="F779" s="2"/>
    </row>
    <row r="780" ht="15.75" customHeight="1">
      <c r="A780" s="2"/>
      <c r="B780" s="2"/>
      <c r="C780" s="2"/>
      <c r="D780" s="2"/>
      <c r="E780" s="2"/>
      <c r="F780" s="2"/>
    </row>
    <row r="781" ht="15.75" customHeight="1">
      <c r="A781" s="2"/>
      <c r="B781" s="2"/>
      <c r="C781" s="2"/>
      <c r="D781" s="2"/>
      <c r="E781" s="2"/>
      <c r="F781" s="2"/>
    </row>
    <row r="782" ht="15.75" customHeight="1">
      <c r="A782" s="2"/>
      <c r="B782" s="2"/>
      <c r="C782" s="2"/>
      <c r="D782" s="2"/>
      <c r="E782" s="2"/>
      <c r="F782" s="2"/>
    </row>
    <row r="783" ht="15.75" customHeight="1">
      <c r="A783" s="2"/>
      <c r="B783" s="2"/>
      <c r="C783" s="2"/>
      <c r="D783" s="2"/>
      <c r="E783" s="2"/>
      <c r="F783" s="2"/>
    </row>
    <row r="784" ht="15.75" customHeight="1">
      <c r="A784" s="2"/>
      <c r="B784" s="2"/>
      <c r="C784" s="2"/>
      <c r="D784" s="2"/>
      <c r="E784" s="2"/>
      <c r="F784" s="2"/>
    </row>
    <row r="785" ht="15.75" customHeight="1">
      <c r="A785" s="2"/>
      <c r="B785" s="2"/>
      <c r="C785" s="2"/>
      <c r="D785" s="2"/>
      <c r="E785" s="2"/>
      <c r="F785" s="2"/>
    </row>
    <row r="786" ht="15.75" customHeight="1">
      <c r="A786" s="2"/>
      <c r="B786" s="2"/>
      <c r="C786" s="2"/>
      <c r="D786" s="2"/>
      <c r="E786" s="2"/>
      <c r="F786" s="2"/>
    </row>
    <row r="787" ht="15.75" customHeight="1">
      <c r="A787" s="2"/>
      <c r="B787" s="2"/>
      <c r="C787" s="2"/>
      <c r="D787" s="2"/>
      <c r="E787" s="2"/>
      <c r="F787" s="2"/>
    </row>
    <row r="788" ht="15.75" customHeight="1">
      <c r="A788" s="2"/>
      <c r="B788" s="2"/>
      <c r="C788" s="2"/>
      <c r="D788" s="2"/>
      <c r="E788" s="2"/>
      <c r="F788" s="2"/>
    </row>
    <row r="789" ht="15.75" customHeight="1">
      <c r="A789" s="2"/>
      <c r="B789" s="2"/>
      <c r="C789" s="2"/>
      <c r="D789" s="2"/>
      <c r="E789" s="2"/>
      <c r="F789" s="2"/>
    </row>
    <row r="790" ht="15.75" customHeight="1">
      <c r="A790" s="2"/>
      <c r="B790" s="2"/>
      <c r="C790" s="2"/>
      <c r="D790" s="2"/>
      <c r="E790" s="2"/>
      <c r="F790" s="2"/>
    </row>
    <row r="791" ht="15.75" customHeight="1">
      <c r="A791" s="2"/>
      <c r="B791" s="2"/>
      <c r="C791" s="2"/>
      <c r="D791" s="2"/>
      <c r="E791" s="2"/>
      <c r="F791" s="2"/>
    </row>
    <row r="792" ht="15.75" customHeight="1">
      <c r="A792" s="2"/>
      <c r="B792" s="2"/>
      <c r="C792" s="2"/>
      <c r="D792" s="2"/>
      <c r="E792" s="2"/>
      <c r="F792" s="2"/>
    </row>
    <row r="793" ht="15.75" customHeight="1">
      <c r="A793" s="2"/>
      <c r="B793" s="2"/>
      <c r="C793" s="2"/>
      <c r="D793" s="2"/>
      <c r="E793" s="2"/>
      <c r="F793" s="2"/>
    </row>
    <row r="794" ht="15.75" customHeight="1">
      <c r="A794" s="2"/>
      <c r="B794" s="2"/>
      <c r="C794" s="2"/>
      <c r="D794" s="2"/>
      <c r="E794" s="2"/>
      <c r="F794" s="2"/>
    </row>
    <row r="795" ht="15.75" customHeight="1">
      <c r="A795" s="2"/>
      <c r="B795" s="2"/>
      <c r="C795" s="2"/>
      <c r="D795" s="2"/>
      <c r="E795" s="2"/>
      <c r="F795" s="2"/>
    </row>
    <row r="796" ht="15.75" customHeight="1">
      <c r="A796" s="2"/>
      <c r="B796" s="2"/>
      <c r="C796" s="2"/>
      <c r="D796" s="2"/>
      <c r="E796" s="2"/>
      <c r="F796" s="2"/>
    </row>
    <row r="797" ht="15.75" customHeight="1">
      <c r="A797" s="2"/>
      <c r="B797" s="2"/>
      <c r="C797" s="2"/>
      <c r="D797" s="2"/>
      <c r="E797" s="2"/>
      <c r="F797" s="2"/>
    </row>
    <row r="798" ht="15.75" customHeight="1">
      <c r="A798" s="2"/>
      <c r="B798" s="2"/>
      <c r="C798" s="2"/>
      <c r="D798" s="2"/>
      <c r="E798" s="2"/>
      <c r="F798" s="2"/>
    </row>
    <row r="799" ht="15.75" customHeight="1">
      <c r="A799" s="2"/>
      <c r="B799" s="2"/>
      <c r="C799" s="2"/>
      <c r="D799" s="2"/>
      <c r="E799" s="2"/>
      <c r="F799" s="2"/>
    </row>
    <row r="800" ht="15.75" customHeight="1">
      <c r="A800" s="2"/>
      <c r="B800" s="2"/>
      <c r="C800" s="2"/>
      <c r="D800" s="2"/>
      <c r="E800" s="2"/>
      <c r="F800" s="2"/>
    </row>
    <row r="801" ht="15.75" customHeight="1">
      <c r="A801" s="2"/>
      <c r="B801" s="2"/>
      <c r="C801" s="2"/>
      <c r="D801" s="2"/>
      <c r="E801" s="2"/>
      <c r="F801" s="2"/>
    </row>
    <row r="802" ht="15.75" customHeight="1">
      <c r="A802" s="2"/>
      <c r="B802" s="2"/>
      <c r="C802" s="2"/>
      <c r="D802" s="2"/>
      <c r="E802" s="2"/>
      <c r="F802" s="2"/>
    </row>
    <row r="803" ht="15.75" customHeight="1">
      <c r="A803" s="2"/>
      <c r="B803" s="2"/>
      <c r="C803" s="2"/>
      <c r="D803" s="2"/>
      <c r="E803" s="2"/>
      <c r="F803" s="2"/>
    </row>
    <row r="804" ht="15.75" customHeight="1">
      <c r="A804" s="2"/>
      <c r="B804" s="2"/>
      <c r="C804" s="2"/>
      <c r="D804" s="2"/>
      <c r="E804" s="2"/>
      <c r="F804" s="2"/>
    </row>
    <row r="805" ht="15.75" customHeight="1">
      <c r="A805" s="2"/>
      <c r="B805" s="2"/>
      <c r="C805" s="2"/>
      <c r="D805" s="2"/>
      <c r="E805" s="2"/>
      <c r="F805" s="2"/>
    </row>
    <row r="806" ht="15.75" customHeight="1">
      <c r="A806" s="2"/>
      <c r="B806" s="2"/>
      <c r="C806" s="2"/>
      <c r="D806" s="2"/>
      <c r="E806" s="2"/>
      <c r="F806" s="2"/>
    </row>
    <row r="807" ht="15.75" customHeight="1">
      <c r="A807" s="2"/>
      <c r="B807" s="2"/>
      <c r="C807" s="2"/>
      <c r="D807" s="2"/>
      <c r="E807" s="2"/>
      <c r="F807" s="2"/>
    </row>
    <row r="808" ht="15.75" customHeight="1">
      <c r="A808" s="2"/>
      <c r="B808" s="2"/>
      <c r="C808" s="2"/>
      <c r="D808" s="2"/>
      <c r="E808" s="2"/>
      <c r="F808" s="2"/>
    </row>
    <row r="809" ht="15.75" customHeight="1">
      <c r="A809" s="2"/>
      <c r="B809" s="2"/>
      <c r="C809" s="2"/>
      <c r="D809" s="2"/>
      <c r="E809" s="2"/>
      <c r="F809" s="2"/>
    </row>
    <row r="810" ht="15.75" customHeight="1">
      <c r="A810" s="2"/>
      <c r="B810" s="2"/>
      <c r="C810" s="2"/>
      <c r="D810" s="2"/>
      <c r="E810" s="2"/>
      <c r="F810" s="2"/>
    </row>
    <row r="811" ht="15.75" customHeight="1">
      <c r="A811" s="2"/>
      <c r="B811" s="2"/>
      <c r="C811" s="2"/>
      <c r="D811" s="2"/>
      <c r="E811" s="2"/>
      <c r="F811" s="2"/>
    </row>
    <row r="812" ht="15.75" customHeight="1">
      <c r="A812" s="2"/>
      <c r="B812" s="2"/>
      <c r="C812" s="2"/>
      <c r="D812" s="2"/>
      <c r="E812" s="2"/>
      <c r="F812" s="2"/>
    </row>
    <row r="813" ht="15.75" customHeight="1">
      <c r="A813" s="2"/>
      <c r="B813" s="2"/>
      <c r="C813" s="2"/>
      <c r="D813" s="2"/>
      <c r="E813" s="2"/>
      <c r="F813" s="2"/>
    </row>
    <row r="814" ht="15.75" customHeight="1">
      <c r="A814" s="2"/>
      <c r="B814" s="2"/>
      <c r="C814" s="2"/>
      <c r="D814" s="2"/>
      <c r="E814" s="2"/>
      <c r="F814" s="2"/>
    </row>
    <row r="815" ht="15.75" customHeight="1">
      <c r="A815" s="2"/>
      <c r="B815" s="2"/>
      <c r="C815" s="2"/>
      <c r="D815" s="2"/>
      <c r="E815" s="2"/>
      <c r="F815" s="2"/>
    </row>
    <row r="816" ht="15.75" customHeight="1">
      <c r="A816" s="2"/>
      <c r="B816" s="2"/>
      <c r="C816" s="2"/>
      <c r="D816" s="2"/>
      <c r="E816" s="2"/>
      <c r="F816" s="2"/>
    </row>
    <row r="817" ht="15.75" customHeight="1">
      <c r="A817" s="2"/>
      <c r="B817" s="2"/>
      <c r="C817" s="2"/>
      <c r="D817" s="2"/>
      <c r="E817" s="2"/>
      <c r="F817" s="2"/>
    </row>
    <row r="818" ht="15.75" customHeight="1">
      <c r="A818" s="2"/>
      <c r="B818" s="2"/>
      <c r="C818" s="2"/>
      <c r="D818" s="2"/>
      <c r="E818" s="2"/>
      <c r="F818" s="2"/>
    </row>
    <row r="819" ht="15.75" customHeight="1">
      <c r="A819" s="2"/>
      <c r="B819" s="2"/>
      <c r="C819" s="2"/>
      <c r="D819" s="2"/>
      <c r="E819" s="2"/>
      <c r="F819" s="2"/>
    </row>
    <row r="820" ht="15.75" customHeight="1">
      <c r="A820" s="2"/>
      <c r="B820" s="2"/>
      <c r="C820" s="2"/>
      <c r="D820" s="2"/>
      <c r="E820" s="2"/>
      <c r="F820" s="2"/>
    </row>
    <row r="821" ht="15.75" customHeight="1">
      <c r="A821" s="2"/>
      <c r="B821" s="2"/>
      <c r="C821" s="2"/>
      <c r="D821" s="2"/>
      <c r="E821" s="2"/>
      <c r="F821" s="2"/>
    </row>
    <row r="822" ht="15.75" customHeight="1">
      <c r="A822" s="2"/>
      <c r="B822" s="2"/>
      <c r="C822" s="2"/>
      <c r="D822" s="2"/>
      <c r="E822" s="2"/>
      <c r="F822" s="2"/>
    </row>
    <row r="823" ht="15.75" customHeight="1">
      <c r="A823" s="2"/>
      <c r="B823" s="2"/>
      <c r="C823" s="2"/>
      <c r="D823" s="2"/>
      <c r="E823" s="2"/>
      <c r="F823" s="2"/>
    </row>
    <row r="824" ht="15.75" customHeight="1">
      <c r="A824" s="2"/>
      <c r="B824" s="2"/>
      <c r="C824" s="2"/>
      <c r="D824" s="2"/>
      <c r="E824" s="2"/>
      <c r="F824" s="2"/>
    </row>
    <row r="825" ht="15.75" customHeight="1">
      <c r="A825" s="2"/>
      <c r="B825" s="2"/>
      <c r="C825" s="2"/>
      <c r="D825" s="2"/>
      <c r="E825" s="2"/>
      <c r="F825" s="2"/>
    </row>
    <row r="826" ht="15.75" customHeight="1">
      <c r="A826" s="2"/>
      <c r="B826" s="2"/>
      <c r="C826" s="2"/>
      <c r="D826" s="2"/>
      <c r="E826" s="2"/>
      <c r="F826" s="2"/>
    </row>
    <row r="827" ht="15.75" customHeight="1">
      <c r="A827" s="2"/>
      <c r="B827" s="2"/>
      <c r="C827" s="2"/>
      <c r="D827" s="2"/>
      <c r="E827" s="2"/>
      <c r="F827" s="2"/>
    </row>
    <row r="828" ht="15.75" customHeight="1">
      <c r="A828" s="2"/>
      <c r="B828" s="2"/>
      <c r="C828" s="2"/>
      <c r="D828" s="2"/>
      <c r="E828" s="2"/>
      <c r="F828" s="2"/>
    </row>
    <row r="829" ht="15.75" customHeight="1">
      <c r="A829" s="2"/>
      <c r="B829" s="2"/>
      <c r="C829" s="2"/>
      <c r="D829" s="2"/>
      <c r="E829" s="2"/>
      <c r="F829" s="2"/>
    </row>
    <row r="830" ht="15.75" customHeight="1">
      <c r="A830" s="2"/>
      <c r="B830" s="2"/>
      <c r="C830" s="2"/>
      <c r="D830" s="2"/>
      <c r="E830" s="2"/>
      <c r="F830" s="2"/>
    </row>
    <row r="831" ht="15.75" customHeight="1">
      <c r="A831" s="2"/>
      <c r="B831" s="2"/>
      <c r="C831" s="2"/>
      <c r="D831" s="2"/>
      <c r="E831" s="2"/>
      <c r="F831" s="2"/>
    </row>
    <row r="832" ht="15.75" customHeight="1">
      <c r="A832" s="2"/>
      <c r="B832" s="2"/>
      <c r="C832" s="2"/>
      <c r="D832" s="2"/>
      <c r="E832" s="2"/>
      <c r="F832" s="2"/>
    </row>
    <row r="833" ht="15.75" customHeight="1">
      <c r="A833" s="2"/>
      <c r="B833" s="2"/>
      <c r="C833" s="2"/>
      <c r="D833" s="2"/>
      <c r="E833" s="2"/>
      <c r="F833" s="2"/>
    </row>
    <row r="834" ht="15.75" customHeight="1">
      <c r="A834" s="2"/>
      <c r="B834" s="2"/>
      <c r="C834" s="2"/>
      <c r="D834" s="2"/>
      <c r="E834" s="2"/>
      <c r="F834" s="2"/>
    </row>
    <row r="835" ht="15.75" customHeight="1">
      <c r="A835" s="2"/>
      <c r="B835" s="2"/>
      <c r="C835" s="2"/>
      <c r="D835" s="2"/>
      <c r="E835" s="2"/>
      <c r="F835" s="2"/>
    </row>
    <row r="836" ht="15.75" customHeight="1">
      <c r="A836" s="2"/>
      <c r="B836" s="2"/>
      <c r="C836" s="2"/>
      <c r="D836" s="2"/>
      <c r="E836" s="2"/>
      <c r="F836" s="2"/>
    </row>
    <row r="837" ht="15.75" customHeight="1">
      <c r="A837" s="2"/>
      <c r="B837" s="2"/>
      <c r="C837" s="2"/>
      <c r="D837" s="2"/>
      <c r="E837" s="2"/>
      <c r="F837" s="2"/>
    </row>
    <row r="838" ht="15.75" customHeight="1">
      <c r="A838" s="2"/>
      <c r="B838" s="2"/>
      <c r="C838" s="2"/>
      <c r="D838" s="2"/>
      <c r="E838" s="2"/>
      <c r="F838" s="2"/>
    </row>
    <row r="839" ht="15.75" customHeight="1">
      <c r="A839" s="2"/>
      <c r="B839" s="2"/>
      <c r="C839" s="2"/>
      <c r="D839" s="2"/>
      <c r="E839" s="2"/>
      <c r="F839" s="2"/>
    </row>
    <row r="840" ht="15.75" customHeight="1">
      <c r="A840" s="2"/>
      <c r="B840" s="2"/>
      <c r="C840" s="2"/>
      <c r="D840" s="2"/>
      <c r="E840" s="2"/>
      <c r="F840" s="2"/>
    </row>
    <row r="841" ht="15.75" customHeight="1">
      <c r="A841" s="2"/>
      <c r="B841" s="2"/>
      <c r="C841" s="2"/>
      <c r="D841" s="2"/>
      <c r="E841" s="2"/>
      <c r="F841" s="2"/>
    </row>
    <row r="842" ht="15.75" customHeight="1">
      <c r="A842" s="2"/>
      <c r="B842" s="2"/>
      <c r="C842" s="2"/>
      <c r="D842" s="2"/>
      <c r="E842" s="2"/>
      <c r="F842" s="2"/>
    </row>
    <row r="843" ht="15.75" customHeight="1">
      <c r="A843" s="2"/>
      <c r="B843" s="2"/>
      <c r="C843" s="2"/>
      <c r="D843" s="2"/>
      <c r="E843" s="2"/>
      <c r="F843" s="2"/>
    </row>
    <row r="844" ht="15.75" customHeight="1">
      <c r="A844" s="2"/>
      <c r="B844" s="2"/>
      <c r="C844" s="2"/>
      <c r="D844" s="2"/>
      <c r="E844" s="2"/>
      <c r="F844" s="2"/>
    </row>
    <row r="845" ht="15.75" customHeight="1">
      <c r="A845" s="2"/>
      <c r="B845" s="2"/>
      <c r="C845" s="2"/>
      <c r="D845" s="2"/>
      <c r="E845" s="2"/>
      <c r="F845" s="2"/>
    </row>
    <row r="846" ht="15.75" customHeight="1">
      <c r="A846" s="2"/>
      <c r="B846" s="2"/>
      <c r="C846" s="2"/>
      <c r="D846" s="2"/>
      <c r="E846" s="2"/>
      <c r="F846" s="2"/>
    </row>
    <row r="847" ht="15.75" customHeight="1">
      <c r="A847" s="2"/>
      <c r="B847" s="2"/>
      <c r="C847" s="2"/>
      <c r="D847" s="2"/>
      <c r="E847" s="2"/>
      <c r="F847" s="2"/>
    </row>
    <row r="848" ht="15.75" customHeight="1">
      <c r="A848" s="2"/>
      <c r="B848" s="2"/>
      <c r="C848" s="2"/>
      <c r="D848" s="2"/>
      <c r="E848" s="2"/>
      <c r="F848" s="2"/>
    </row>
    <row r="849" ht="15.75" customHeight="1">
      <c r="A849" s="2"/>
      <c r="B849" s="2"/>
      <c r="C849" s="2"/>
      <c r="D849" s="2"/>
      <c r="E849" s="2"/>
      <c r="F849" s="2"/>
    </row>
    <row r="850" ht="15.75" customHeight="1">
      <c r="A850" s="2"/>
      <c r="B850" s="2"/>
      <c r="C850" s="2"/>
      <c r="D850" s="2"/>
      <c r="E850" s="2"/>
      <c r="F850" s="2"/>
    </row>
    <row r="851" ht="15.75" customHeight="1">
      <c r="A851" s="2"/>
      <c r="B851" s="2"/>
      <c r="C851" s="2"/>
      <c r="D851" s="2"/>
      <c r="E851" s="2"/>
      <c r="F851" s="2"/>
    </row>
    <row r="852" ht="15.75" customHeight="1">
      <c r="A852" s="2"/>
      <c r="B852" s="2"/>
      <c r="C852" s="2"/>
      <c r="D852" s="2"/>
      <c r="E852" s="2"/>
      <c r="F852" s="2"/>
    </row>
    <row r="853" ht="15.75" customHeight="1">
      <c r="A853" s="2"/>
      <c r="B853" s="2"/>
      <c r="C853" s="2"/>
      <c r="D853" s="2"/>
      <c r="E853" s="2"/>
      <c r="F853" s="2"/>
    </row>
    <row r="854" ht="15.75" customHeight="1">
      <c r="A854" s="2"/>
      <c r="B854" s="2"/>
      <c r="C854" s="2"/>
      <c r="D854" s="2"/>
      <c r="E854" s="2"/>
      <c r="F854" s="2"/>
    </row>
    <row r="855" ht="15.75" customHeight="1">
      <c r="A855" s="2"/>
      <c r="B855" s="2"/>
      <c r="C855" s="2"/>
      <c r="D855" s="2"/>
      <c r="E855" s="2"/>
      <c r="F855" s="2"/>
    </row>
    <row r="856" ht="15.75" customHeight="1">
      <c r="A856" s="2"/>
      <c r="B856" s="2"/>
      <c r="C856" s="2"/>
      <c r="D856" s="2"/>
      <c r="E856" s="2"/>
      <c r="F856" s="2"/>
    </row>
    <row r="857" ht="15.75" customHeight="1">
      <c r="A857" s="2"/>
      <c r="B857" s="2"/>
      <c r="C857" s="2"/>
      <c r="D857" s="2"/>
      <c r="E857" s="2"/>
      <c r="F857" s="2"/>
    </row>
    <row r="858" ht="15.75" customHeight="1">
      <c r="A858" s="2"/>
      <c r="B858" s="2"/>
      <c r="C858" s="2"/>
      <c r="D858" s="2"/>
      <c r="E858" s="2"/>
      <c r="F858" s="2"/>
    </row>
    <row r="859" ht="15.75" customHeight="1">
      <c r="A859" s="2"/>
      <c r="B859" s="2"/>
      <c r="C859" s="2"/>
      <c r="D859" s="2"/>
      <c r="E859" s="2"/>
      <c r="F859" s="2"/>
    </row>
    <row r="860" ht="15.75" customHeight="1">
      <c r="A860" s="2"/>
      <c r="B860" s="2"/>
      <c r="C860" s="2"/>
      <c r="D860" s="2"/>
      <c r="E860" s="2"/>
      <c r="F860" s="2"/>
    </row>
    <row r="861" ht="15.75" customHeight="1">
      <c r="A861" s="2"/>
      <c r="B861" s="2"/>
      <c r="C861" s="2"/>
      <c r="D861" s="2"/>
      <c r="E861" s="2"/>
      <c r="F861" s="2"/>
    </row>
    <row r="862" ht="15.75" customHeight="1">
      <c r="A862" s="2"/>
      <c r="B862" s="2"/>
      <c r="C862" s="2"/>
      <c r="D862" s="2"/>
      <c r="E862" s="2"/>
      <c r="F862" s="2"/>
    </row>
    <row r="863" ht="15.75" customHeight="1">
      <c r="A863" s="2"/>
      <c r="B863" s="2"/>
      <c r="C863" s="2"/>
      <c r="D863" s="2"/>
      <c r="E863" s="2"/>
      <c r="F863" s="2"/>
    </row>
    <row r="864" ht="15.75" customHeight="1">
      <c r="A864" s="2"/>
      <c r="B864" s="2"/>
      <c r="C864" s="2"/>
      <c r="D864" s="2"/>
      <c r="E864" s="2"/>
      <c r="F864" s="2"/>
    </row>
    <row r="865" ht="15.75" customHeight="1">
      <c r="A865" s="2"/>
      <c r="B865" s="2"/>
      <c r="C865" s="2"/>
      <c r="D865" s="2"/>
      <c r="E865" s="2"/>
      <c r="F865" s="2"/>
    </row>
    <row r="866" ht="15.75" customHeight="1">
      <c r="A866" s="2"/>
      <c r="B866" s="2"/>
      <c r="C866" s="2"/>
      <c r="D866" s="2"/>
      <c r="E866" s="2"/>
      <c r="F866" s="2"/>
    </row>
    <row r="867" ht="15.75" customHeight="1">
      <c r="A867" s="2"/>
      <c r="B867" s="2"/>
      <c r="C867" s="2"/>
      <c r="D867" s="2"/>
      <c r="E867" s="2"/>
      <c r="F867" s="2"/>
    </row>
    <row r="868" ht="15.75" customHeight="1">
      <c r="A868" s="2"/>
      <c r="B868" s="2"/>
      <c r="C868" s="2"/>
      <c r="D868" s="2"/>
      <c r="E868" s="2"/>
      <c r="F868" s="2"/>
    </row>
    <row r="869" ht="15.75" customHeight="1">
      <c r="A869" s="2"/>
      <c r="B869" s="2"/>
      <c r="C869" s="2"/>
      <c r="D869" s="2"/>
      <c r="E869" s="2"/>
      <c r="F869" s="2"/>
    </row>
    <row r="870" ht="15.75" customHeight="1">
      <c r="A870" s="2"/>
      <c r="B870" s="2"/>
      <c r="C870" s="2"/>
      <c r="D870" s="2"/>
      <c r="E870" s="2"/>
      <c r="F870" s="2"/>
    </row>
    <row r="871" ht="15.75" customHeight="1">
      <c r="A871" s="2"/>
      <c r="B871" s="2"/>
      <c r="C871" s="2"/>
      <c r="D871" s="2"/>
      <c r="E871" s="2"/>
      <c r="F871" s="2"/>
    </row>
    <row r="872" ht="15.75" customHeight="1">
      <c r="A872" s="2"/>
      <c r="B872" s="2"/>
      <c r="C872" s="2"/>
      <c r="D872" s="2"/>
      <c r="E872" s="2"/>
      <c r="F872" s="2"/>
    </row>
    <row r="873" ht="15.75" customHeight="1">
      <c r="A873" s="2"/>
      <c r="B873" s="2"/>
      <c r="C873" s="2"/>
      <c r="D873" s="2"/>
      <c r="E873" s="2"/>
      <c r="F873" s="2"/>
    </row>
    <row r="874" ht="15.75" customHeight="1">
      <c r="A874" s="2"/>
      <c r="B874" s="2"/>
      <c r="C874" s="2"/>
      <c r="D874" s="2"/>
      <c r="E874" s="2"/>
      <c r="F874" s="2"/>
    </row>
    <row r="875" ht="15.75" customHeight="1">
      <c r="A875" s="2"/>
      <c r="B875" s="2"/>
      <c r="C875" s="2"/>
      <c r="D875" s="2"/>
      <c r="E875" s="2"/>
      <c r="F875" s="2"/>
    </row>
    <row r="876" ht="15.75" customHeight="1">
      <c r="A876" s="2"/>
      <c r="B876" s="2"/>
      <c r="C876" s="2"/>
      <c r="D876" s="2"/>
      <c r="E876" s="2"/>
      <c r="F876" s="2"/>
    </row>
    <row r="877" ht="15.75" customHeight="1">
      <c r="A877" s="2"/>
      <c r="B877" s="2"/>
      <c r="C877" s="2"/>
      <c r="D877" s="2"/>
      <c r="E877" s="2"/>
      <c r="F877" s="2"/>
    </row>
    <row r="878" ht="15.75" customHeight="1">
      <c r="A878" s="2"/>
      <c r="B878" s="2"/>
      <c r="C878" s="2"/>
      <c r="D878" s="2"/>
      <c r="E878" s="2"/>
      <c r="F878" s="2"/>
    </row>
    <row r="879" ht="15.75" customHeight="1">
      <c r="A879" s="2"/>
      <c r="B879" s="2"/>
      <c r="C879" s="2"/>
      <c r="D879" s="2"/>
      <c r="E879" s="2"/>
      <c r="F879" s="2"/>
    </row>
    <row r="880" ht="15.75" customHeight="1">
      <c r="A880" s="2"/>
      <c r="B880" s="2"/>
      <c r="C880" s="2"/>
      <c r="D880" s="2"/>
      <c r="E880" s="2"/>
      <c r="F880" s="2"/>
    </row>
    <row r="881" ht="15.75" customHeight="1">
      <c r="A881" s="2"/>
      <c r="B881" s="2"/>
      <c r="C881" s="2"/>
      <c r="D881" s="2"/>
      <c r="E881" s="2"/>
      <c r="F881" s="2"/>
    </row>
    <row r="882" ht="15.75" customHeight="1">
      <c r="A882" s="2"/>
      <c r="B882" s="2"/>
      <c r="C882" s="2"/>
      <c r="D882" s="2"/>
      <c r="E882" s="2"/>
      <c r="F882" s="2"/>
    </row>
    <row r="883" ht="15.75" customHeight="1">
      <c r="A883" s="2"/>
      <c r="B883" s="2"/>
      <c r="C883" s="2"/>
      <c r="D883" s="2"/>
      <c r="E883" s="2"/>
      <c r="F883" s="2"/>
    </row>
    <row r="884" ht="15.75" customHeight="1">
      <c r="A884" s="2"/>
      <c r="B884" s="2"/>
      <c r="C884" s="2"/>
      <c r="D884" s="2"/>
      <c r="E884" s="2"/>
      <c r="F884" s="2"/>
    </row>
    <row r="885" ht="15.75" customHeight="1">
      <c r="A885" s="2"/>
      <c r="B885" s="2"/>
      <c r="C885" s="2"/>
      <c r="D885" s="2"/>
      <c r="E885" s="2"/>
      <c r="F885" s="2"/>
    </row>
    <row r="886" ht="15.75" customHeight="1">
      <c r="A886" s="2"/>
      <c r="B886" s="2"/>
      <c r="C886" s="2"/>
      <c r="D886" s="2"/>
      <c r="E886" s="2"/>
      <c r="F886" s="2"/>
    </row>
    <row r="887" ht="15.75" customHeight="1">
      <c r="A887" s="2"/>
      <c r="B887" s="2"/>
      <c r="C887" s="2"/>
      <c r="D887" s="2"/>
      <c r="E887" s="2"/>
      <c r="F887" s="2"/>
    </row>
    <row r="888" ht="15.75" customHeight="1">
      <c r="A888" s="2"/>
      <c r="B888" s="2"/>
      <c r="C888" s="2"/>
      <c r="D888" s="2"/>
      <c r="E888" s="2"/>
      <c r="F888" s="2"/>
    </row>
    <row r="889" ht="15.75" customHeight="1">
      <c r="A889" s="2"/>
      <c r="B889" s="2"/>
      <c r="C889" s="2"/>
      <c r="D889" s="2"/>
      <c r="E889" s="2"/>
      <c r="F889" s="2"/>
    </row>
    <row r="890" ht="15.75" customHeight="1">
      <c r="A890" s="2"/>
      <c r="B890" s="2"/>
      <c r="C890" s="2"/>
      <c r="D890" s="2"/>
      <c r="E890" s="2"/>
      <c r="F890" s="2"/>
    </row>
    <row r="891" ht="15.75" customHeight="1">
      <c r="A891" s="2"/>
      <c r="B891" s="2"/>
      <c r="C891" s="2"/>
      <c r="D891" s="2"/>
      <c r="E891" s="2"/>
      <c r="F891" s="2"/>
    </row>
    <row r="892" ht="15.75" customHeight="1">
      <c r="A892" s="2"/>
      <c r="B892" s="2"/>
      <c r="C892" s="2"/>
      <c r="D892" s="2"/>
      <c r="E892" s="2"/>
      <c r="F892" s="2"/>
    </row>
    <row r="893" ht="15.75" customHeight="1">
      <c r="A893" s="2"/>
      <c r="B893" s="2"/>
      <c r="C893" s="2"/>
      <c r="D893" s="2"/>
      <c r="E893" s="2"/>
      <c r="F893" s="2"/>
    </row>
    <row r="894" ht="15.75" customHeight="1">
      <c r="A894" s="2"/>
      <c r="B894" s="2"/>
      <c r="C894" s="2"/>
      <c r="D894" s="2"/>
      <c r="E894" s="2"/>
      <c r="F894" s="2"/>
    </row>
    <row r="895" ht="15.75" customHeight="1">
      <c r="A895" s="2"/>
      <c r="B895" s="2"/>
      <c r="C895" s="2"/>
      <c r="D895" s="2"/>
      <c r="E895" s="2"/>
      <c r="F895" s="2"/>
    </row>
    <row r="896" ht="15.75" customHeight="1">
      <c r="A896" s="2"/>
      <c r="B896" s="2"/>
      <c r="C896" s="2"/>
      <c r="D896" s="2"/>
      <c r="E896" s="2"/>
      <c r="F896" s="2"/>
    </row>
    <row r="897" ht="15.75" customHeight="1">
      <c r="A897" s="2"/>
      <c r="B897" s="2"/>
      <c r="C897" s="2"/>
      <c r="D897" s="2"/>
      <c r="E897" s="2"/>
      <c r="F897" s="2"/>
    </row>
    <row r="898" ht="15.75" customHeight="1">
      <c r="A898" s="2"/>
      <c r="B898" s="2"/>
      <c r="C898" s="2"/>
      <c r="D898" s="2"/>
      <c r="E898" s="2"/>
      <c r="F898" s="2"/>
    </row>
    <row r="899" ht="15.75" customHeight="1">
      <c r="A899" s="2"/>
      <c r="B899" s="2"/>
      <c r="C899" s="2"/>
      <c r="D899" s="2"/>
      <c r="E899" s="2"/>
      <c r="F899" s="2"/>
    </row>
    <row r="900" ht="15.75" customHeight="1">
      <c r="A900" s="2"/>
      <c r="B900" s="2"/>
      <c r="C900" s="2"/>
      <c r="D900" s="2"/>
      <c r="E900" s="2"/>
      <c r="F900" s="2"/>
    </row>
    <row r="901" ht="15.75" customHeight="1">
      <c r="A901" s="2"/>
      <c r="B901" s="2"/>
      <c r="C901" s="2"/>
      <c r="D901" s="2"/>
      <c r="E901" s="2"/>
      <c r="F901" s="2"/>
    </row>
    <row r="902" ht="15.75" customHeight="1">
      <c r="A902" s="2"/>
      <c r="B902" s="2"/>
      <c r="C902" s="2"/>
      <c r="D902" s="2"/>
      <c r="E902" s="2"/>
      <c r="F902" s="2"/>
    </row>
    <row r="903" ht="15.75" customHeight="1">
      <c r="A903" s="2"/>
      <c r="B903" s="2"/>
      <c r="C903" s="2"/>
      <c r="D903" s="2"/>
      <c r="E903" s="2"/>
      <c r="F903" s="2"/>
    </row>
    <row r="904" ht="15.75" customHeight="1">
      <c r="A904" s="2"/>
      <c r="B904" s="2"/>
      <c r="C904" s="2"/>
      <c r="D904" s="2"/>
      <c r="E904" s="2"/>
      <c r="F904" s="2"/>
    </row>
    <row r="905" ht="15.75" customHeight="1">
      <c r="A905" s="2"/>
      <c r="B905" s="2"/>
      <c r="C905" s="2"/>
      <c r="D905" s="2"/>
      <c r="E905" s="2"/>
      <c r="F905" s="2"/>
    </row>
    <row r="906" ht="15.75" customHeight="1">
      <c r="A906" s="2"/>
      <c r="B906" s="2"/>
      <c r="C906" s="2"/>
      <c r="D906" s="2"/>
      <c r="E906" s="2"/>
      <c r="F906" s="2"/>
    </row>
    <row r="907" ht="15.75" customHeight="1">
      <c r="A907" s="2"/>
      <c r="B907" s="2"/>
      <c r="C907" s="2"/>
      <c r="D907" s="2"/>
      <c r="E907" s="2"/>
      <c r="F907" s="2"/>
    </row>
    <row r="908" ht="15.75" customHeight="1">
      <c r="A908" s="2"/>
      <c r="B908" s="2"/>
      <c r="C908" s="2"/>
      <c r="D908" s="2"/>
      <c r="E908" s="2"/>
      <c r="F908" s="2"/>
    </row>
    <row r="909" ht="15.75" customHeight="1">
      <c r="A909" s="2"/>
      <c r="B909" s="2"/>
      <c r="C909" s="2"/>
      <c r="D909" s="2"/>
      <c r="E909" s="2"/>
      <c r="F909" s="2"/>
    </row>
    <row r="910" ht="15.75" customHeight="1">
      <c r="A910" s="2"/>
      <c r="B910" s="2"/>
      <c r="C910" s="2"/>
      <c r="D910" s="2"/>
      <c r="E910" s="2"/>
      <c r="F910" s="2"/>
    </row>
    <row r="911" ht="15.75" customHeight="1">
      <c r="A911" s="2"/>
      <c r="B911" s="2"/>
      <c r="C911" s="2"/>
      <c r="D911" s="2"/>
      <c r="E911" s="2"/>
      <c r="F911" s="2"/>
    </row>
    <row r="912" ht="15.75" customHeight="1">
      <c r="A912" s="2"/>
      <c r="B912" s="2"/>
      <c r="C912" s="2"/>
      <c r="D912" s="2"/>
      <c r="E912" s="2"/>
      <c r="F912" s="2"/>
    </row>
    <row r="913" ht="15.75" customHeight="1">
      <c r="A913" s="2"/>
      <c r="B913" s="2"/>
      <c r="C913" s="2"/>
      <c r="D913" s="2"/>
      <c r="E913" s="2"/>
      <c r="F913" s="2"/>
    </row>
    <row r="914" ht="15.75" customHeight="1">
      <c r="A914" s="2"/>
      <c r="B914" s="2"/>
      <c r="C914" s="2"/>
      <c r="D914" s="2"/>
      <c r="E914" s="2"/>
      <c r="F914" s="2"/>
    </row>
    <row r="915" ht="15.75" customHeight="1">
      <c r="A915" s="2"/>
      <c r="B915" s="2"/>
      <c r="C915" s="2"/>
      <c r="D915" s="2"/>
      <c r="E915" s="2"/>
      <c r="F915" s="2"/>
    </row>
    <row r="916" ht="15.75" customHeight="1">
      <c r="A916" s="2"/>
      <c r="B916" s="2"/>
      <c r="C916" s="2"/>
      <c r="D916" s="2"/>
      <c r="E916" s="2"/>
      <c r="F916" s="2"/>
    </row>
    <row r="917" ht="15.75" customHeight="1">
      <c r="A917" s="2"/>
      <c r="B917" s="2"/>
      <c r="C917" s="2"/>
      <c r="D917" s="2"/>
      <c r="E917" s="2"/>
      <c r="F917" s="2"/>
    </row>
    <row r="918" ht="15.75" customHeight="1">
      <c r="A918" s="2"/>
      <c r="B918" s="2"/>
      <c r="C918" s="2"/>
      <c r="D918" s="2"/>
      <c r="E918" s="2"/>
      <c r="F918" s="2"/>
    </row>
    <row r="919" ht="15.75" customHeight="1">
      <c r="A919" s="2"/>
      <c r="B919" s="2"/>
      <c r="C919" s="2"/>
      <c r="D919" s="2"/>
      <c r="E919" s="2"/>
      <c r="F919" s="2"/>
    </row>
    <row r="920" ht="15.75" customHeight="1">
      <c r="A920" s="2"/>
      <c r="B920" s="2"/>
      <c r="C920" s="2"/>
      <c r="D920" s="2"/>
      <c r="E920" s="2"/>
      <c r="F920" s="2"/>
    </row>
    <row r="921" ht="15.75" customHeight="1">
      <c r="A921" s="2"/>
      <c r="B921" s="2"/>
      <c r="C921" s="2"/>
      <c r="D921" s="2"/>
      <c r="E921" s="2"/>
      <c r="F921" s="2"/>
    </row>
    <row r="922" ht="15.75" customHeight="1">
      <c r="A922" s="2"/>
      <c r="B922" s="2"/>
      <c r="C922" s="2"/>
      <c r="D922" s="2"/>
      <c r="E922" s="2"/>
      <c r="F922" s="2"/>
    </row>
    <row r="923" ht="15.75" customHeight="1">
      <c r="A923" s="2"/>
      <c r="B923" s="2"/>
      <c r="C923" s="2"/>
      <c r="D923" s="2"/>
      <c r="E923" s="2"/>
      <c r="F923" s="2"/>
    </row>
    <row r="924" ht="15.75" customHeight="1">
      <c r="A924" s="2"/>
      <c r="B924" s="2"/>
      <c r="C924" s="2"/>
      <c r="D924" s="2"/>
      <c r="E924" s="2"/>
      <c r="F924" s="2"/>
    </row>
    <row r="925" ht="15.75" customHeight="1">
      <c r="A925" s="2"/>
      <c r="B925" s="2"/>
      <c r="C925" s="2"/>
      <c r="D925" s="2"/>
      <c r="E925" s="2"/>
      <c r="F925" s="2"/>
    </row>
    <row r="926" ht="15.75" customHeight="1">
      <c r="A926" s="2"/>
      <c r="B926" s="2"/>
      <c r="C926" s="2"/>
      <c r="D926" s="2"/>
      <c r="E926" s="2"/>
      <c r="F926" s="2"/>
    </row>
    <row r="927" ht="15.75" customHeight="1">
      <c r="A927" s="2"/>
      <c r="B927" s="2"/>
      <c r="C927" s="2"/>
      <c r="D927" s="2"/>
      <c r="E927" s="2"/>
      <c r="F927" s="2"/>
    </row>
    <row r="928" ht="15.75" customHeight="1">
      <c r="A928" s="2"/>
      <c r="B928" s="2"/>
      <c r="C928" s="2"/>
      <c r="D928" s="2"/>
      <c r="E928" s="2"/>
      <c r="F928" s="2"/>
    </row>
    <row r="929" ht="15.75" customHeight="1">
      <c r="A929" s="2"/>
      <c r="B929" s="2"/>
      <c r="C929" s="2"/>
      <c r="D929" s="2"/>
      <c r="E929" s="2"/>
      <c r="F929" s="2"/>
    </row>
    <row r="930" ht="15.75" customHeight="1">
      <c r="A930" s="2"/>
      <c r="B930" s="2"/>
      <c r="C930" s="2"/>
      <c r="D930" s="2"/>
      <c r="E930" s="2"/>
      <c r="F930" s="2"/>
    </row>
    <row r="931" ht="15.75" customHeight="1">
      <c r="A931" s="2"/>
      <c r="B931" s="2"/>
      <c r="C931" s="2"/>
      <c r="D931" s="2"/>
      <c r="E931" s="2"/>
      <c r="F931" s="2"/>
    </row>
    <row r="932" ht="15.75" customHeight="1">
      <c r="A932" s="2"/>
      <c r="B932" s="2"/>
      <c r="C932" s="2"/>
      <c r="D932" s="2"/>
      <c r="E932" s="2"/>
      <c r="F932" s="2"/>
    </row>
    <row r="933" ht="15.75" customHeight="1">
      <c r="A933" s="2"/>
      <c r="B933" s="2"/>
      <c r="C933" s="2"/>
      <c r="D933" s="2"/>
      <c r="E933" s="2"/>
      <c r="F933" s="2"/>
    </row>
    <row r="934" ht="15.75" customHeight="1">
      <c r="A934" s="2"/>
      <c r="B934" s="2"/>
      <c r="C934" s="2"/>
      <c r="D934" s="2"/>
      <c r="E934" s="2"/>
      <c r="F934" s="2"/>
    </row>
    <row r="935" ht="15.75" customHeight="1">
      <c r="A935" s="2"/>
      <c r="B935" s="2"/>
      <c r="C935" s="2"/>
      <c r="D935" s="2"/>
      <c r="E935" s="2"/>
      <c r="F935" s="2"/>
    </row>
    <row r="936" ht="15.75" customHeight="1">
      <c r="A936" s="2"/>
      <c r="B936" s="2"/>
      <c r="C936" s="2"/>
      <c r="D936" s="2"/>
      <c r="E936" s="2"/>
      <c r="F936" s="2"/>
    </row>
    <row r="937" ht="15.75" customHeight="1">
      <c r="A937" s="2"/>
      <c r="B937" s="2"/>
      <c r="C937" s="2"/>
      <c r="D937" s="2"/>
      <c r="E937" s="2"/>
      <c r="F937" s="2"/>
    </row>
    <row r="938" ht="15.75" customHeight="1">
      <c r="A938" s="2"/>
      <c r="B938" s="2"/>
      <c r="C938" s="2"/>
      <c r="D938" s="2"/>
      <c r="E938" s="2"/>
      <c r="F938" s="2"/>
    </row>
    <row r="939" ht="15.75" customHeight="1">
      <c r="A939" s="2"/>
      <c r="B939" s="2"/>
      <c r="C939" s="2"/>
      <c r="D939" s="2"/>
      <c r="E939" s="2"/>
      <c r="F939" s="2"/>
    </row>
    <row r="940" ht="15.75" customHeight="1">
      <c r="A940" s="2"/>
      <c r="B940" s="2"/>
      <c r="C940" s="2"/>
      <c r="D940" s="2"/>
      <c r="E940" s="2"/>
      <c r="F940" s="2"/>
    </row>
    <row r="941" ht="15.75" customHeight="1">
      <c r="A941" s="2"/>
      <c r="B941" s="2"/>
      <c r="C941" s="2"/>
      <c r="D941" s="2"/>
      <c r="E941" s="2"/>
      <c r="F941" s="2"/>
    </row>
    <row r="942" ht="15.75" customHeight="1">
      <c r="A942" s="2"/>
      <c r="B942" s="2"/>
      <c r="C942" s="2"/>
      <c r="D942" s="2"/>
      <c r="E942" s="2"/>
      <c r="F942" s="2"/>
    </row>
    <row r="943" ht="15.75" customHeight="1">
      <c r="A943" s="2"/>
      <c r="B943" s="2"/>
      <c r="C943" s="2"/>
      <c r="D943" s="2"/>
      <c r="E943" s="2"/>
      <c r="F943" s="2"/>
    </row>
    <row r="944" ht="15.75" customHeight="1">
      <c r="A944" s="2"/>
      <c r="B944" s="2"/>
      <c r="C944" s="2"/>
      <c r="D944" s="2"/>
      <c r="E944" s="2"/>
      <c r="F944" s="2"/>
    </row>
    <row r="945" ht="15.75" customHeight="1">
      <c r="A945" s="2"/>
      <c r="B945" s="2"/>
      <c r="C945" s="2"/>
      <c r="D945" s="2"/>
      <c r="E945" s="2"/>
      <c r="F945" s="2"/>
    </row>
    <row r="946" ht="15.75" customHeight="1">
      <c r="A946" s="2"/>
      <c r="B946" s="2"/>
      <c r="C946" s="2"/>
      <c r="D946" s="2"/>
      <c r="E946" s="2"/>
      <c r="F946" s="2"/>
    </row>
    <row r="947" ht="15.75" customHeight="1">
      <c r="A947" s="2"/>
      <c r="B947" s="2"/>
      <c r="C947" s="2"/>
      <c r="D947" s="2"/>
      <c r="E947" s="2"/>
      <c r="F947" s="2"/>
    </row>
    <row r="948" ht="15.75" customHeight="1">
      <c r="A948" s="2"/>
      <c r="B948" s="2"/>
      <c r="C948" s="2"/>
      <c r="D948" s="2"/>
      <c r="E948" s="2"/>
      <c r="F948" s="2"/>
    </row>
    <row r="949" ht="15.75" customHeight="1">
      <c r="A949" s="2"/>
      <c r="B949" s="2"/>
      <c r="C949" s="2"/>
      <c r="D949" s="2"/>
      <c r="E949" s="2"/>
      <c r="F949" s="2"/>
    </row>
    <row r="950" ht="15.75" customHeight="1">
      <c r="A950" s="2"/>
      <c r="B950" s="2"/>
      <c r="C950" s="2"/>
      <c r="D950" s="2"/>
      <c r="E950" s="2"/>
      <c r="F950" s="2"/>
    </row>
    <row r="951" ht="15.75" customHeight="1">
      <c r="A951" s="2"/>
      <c r="B951" s="2"/>
      <c r="C951" s="2"/>
      <c r="D951" s="2"/>
      <c r="E951" s="2"/>
      <c r="F951" s="2"/>
    </row>
    <row r="952" ht="15.75" customHeight="1">
      <c r="A952" s="2"/>
      <c r="B952" s="2"/>
      <c r="C952" s="2"/>
      <c r="D952" s="2"/>
      <c r="E952" s="2"/>
      <c r="F952" s="2"/>
    </row>
    <row r="953" ht="15.75" customHeight="1">
      <c r="A953" s="2"/>
      <c r="B953" s="2"/>
      <c r="C953" s="2"/>
      <c r="D953" s="2"/>
      <c r="E953" s="2"/>
      <c r="F953" s="2"/>
    </row>
    <row r="954" ht="15.75" customHeight="1">
      <c r="A954" s="2"/>
      <c r="B954" s="2"/>
      <c r="C954" s="2"/>
      <c r="D954" s="2"/>
      <c r="E954" s="2"/>
      <c r="F954" s="2"/>
    </row>
    <row r="955" ht="15.75" customHeight="1">
      <c r="A955" s="2"/>
      <c r="B955" s="2"/>
      <c r="C955" s="2"/>
      <c r="D955" s="2"/>
      <c r="E955" s="2"/>
      <c r="F955" s="2"/>
    </row>
    <row r="956" ht="15.75" customHeight="1">
      <c r="A956" s="2"/>
      <c r="B956" s="2"/>
      <c r="C956" s="2"/>
      <c r="D956" s="2"/>
      <c r="E956" s="2"/>
      <c r="F956" s="2"/>
    </row>
    <row r="957" ht="15.75" customHeight="1">
      <c r="A957" s="2"/>
      <c r="B957" s="2"/>
      <c r="C957" s="2"/>
      <c r="D957" s="2"/>
      <c r="E957" s="2"/>
      <c r="F957" s="2"/>
    </row>
    <row r="958" ht="15.75" customHeight="1">
      <c r="A958" s="2"/>
      <c r="B958" s="2"/>
      <c r="C958" s="2"/>
      <c r="D958" s="2"/>
      <c r="E958" s="2"/>
      <c r="F958" s="2"/>
    </row>
    <row r="959" ht="15.75" customHeight="1">
      <c r="A959" s="2"/>
      <c r="B959" s="2"/>
      <c r="C959" s="2"/>
      <c r="D959" s="2"/>
      <c r="E959" s="2"/>
      <c r="F959" s="2"/>
    </row>
    <row r="960" ht="15.75" customHeight="1">
      <c r="A960" s="2"/>
      <c r="B960" s="2"/>
      <c r="C960" s="2"/>
      <c r="D960" s="2"/>
      <c r="E960" s="2"/>
      <c r="F960" s="2"/>
    </row>
    <row r="961" ht="15.75" customHeight="1">
      <c r="A961" s="2"/>
      <c r="B961" s="2"/>
      <c r="C961" s="2"/>
      <c r="D961" s="2"/>
      <c r="E961" s="2"/>
      <c r="F961" s="2"/>
    </row>
    <row r="962" ht="15.75" customHeight="1">
      <c r="A962" s="2"/>
      <c r="B962" s="2"/>
      <c r="C962" s="2"/>
      <c r="D962" s="2"/>
      <c r="E962" s="2"/>
      <c r="F962" s="2"/>
    </row>
    <row r="963" ht="15.75" customHeight="1">
      <c r="A963" s="2"/>
      <c r="B963" s="2"/>
      <c r="C963" s="2"/>
      <c r="D963" s="2"/>
      <c r="E963" s="2"/>
      <c r="F963" s="2"/>
    </row>
    <row r="964" ht="15.75" customHeight="1">
      <c r="A964" s="2"/>
      <c r="B964" s="2"/>
      <c r="C964" s="2"/>
      <c r="D964" s="2"/>
      <c r="E964" s="2"/>
      <c r="F964" s="2"/>
    </row>
    <row r="965" ht="15.75" customHeight="1">
      <c r="A965" s="2"/>
      <c r="B965" s="2"/>
      <c r="C965" s="2"/>
      <c r="D965" s="2"/>
      <c r="E965" s="2"/>
      <c r="F965" s="2"/>
    </row>
    <row r="966" ht="15.75" customHeight="1">
      <c r="A966" s="2"/>
      <c r="B966" s="2"/>
      <c r="C966" s="2"/>
      <c r="D966" s="2"/>
      <c r="E966" s="2"/>
      <c r="F966" s="2"/>
    </row>
    <row r="967" ht="15.75" customHeight="1">
      <c r="A967" s="2"/>
      <c r="B967" s="2"/>
      <c r="C967" s="2"/>
      <c r="D967" s="2"/>
      <c r="E967" s="2"/>
      <c r="F967" s="2"/>
    </row>
    <row r="968" ht="15.75" customHeight="1">
      <c r="A968" s="2"/>
      <c r="B968" s="2"/>
      <c r="C968" s="2"/>
      <c r="D968" s="2"/>
      <c r="E968" s="2"/>
      <c r="F968" s="2"/>
    </row>
    <row r="969" ht="15.75" customHeight="1">
      <c r="A969" s="2"/>
      <c r="B969" s="2"/>
      <c r="C969" s="2"/>
      <c r="D969" s="2"/>
      <c r="E969" s="2"/>
      <c r="F969" s="2"/>
    </row>
    <row r="970" ht="15.75" customHeight="1">
      <c r="A970" s="2"/>
      <c r="B970" s="2"/>
      <c r="C970" s="2"/>
      <c r="D970" s="2"/>
      <c r="E970" s="2"/>
      <c r="F970" s="2"/>
    </row>
    <row r="971" ht="15.75" customHeight="1">
      <c r="A971" s="2"/>
      <c r="B971" s="2"/>
      <c r="C971" s="2"/>
      <c r="D971" s="2"/>
      <c r="E971" s="2"/>
      <c r="F971" s="2"/>
    </row>
    <row r="972" ht="15.75" customHeight="1">
      <c r="A972" s="2"/>
      <c r="B972" s="2"/>
      <c r="C972" s="2"/>
      <c r="D972" s="2"/>
      <c r="E972" s="2"/>
      <c r="F972" s="2"/>
    </row>
    <row r="973" ht="15.75" customHeight="1">
      <c r="A973" s="2"/>
      <c r="B973" s="2"/>
      <c r="C973" s="2"/>
      <c r="D973" s="2"/>
      <c r="E973" s="2"/>
      <c r="F973" s="2"/>
    </row>
    <row r="974" ht="15.75" customHeight="1">
      <c r="A974" s="2"/>
      <c r="B974" s="2"/>
      <c r="C974" s="2"/>
      <c r="D974" s="2"/>
      <c r="E974" s="2"/>
      <c r="F974" s="2"/>
    </row>
    <row r="975" ht="15.75" customHeight="1">
      <c r="A975" s="2"/>
      <c r="B975" s="2"/>
      <c r="C975" s="2"/>
      <c r="D975" s="2"/>
      <c r="E975" s="2"/>
      <c r="F975" s="2"/>
    </row>
    <row r="976" ht="15.75" customHeight="1">
      <c r="A976" s="2"/>
      <c r="B976" s="2"/>
      <c r="C976" s="2"/>
      <c r="D976" s="2"/>
      <c r="E976" s="2"/>
      <c r="F976" s="2"/>
    </row>
    <row r="977" ht="15.75" customHeight="1">
      <c r="A977" s="2"/>
      <c r="B977" s="2"/>
      <c r="C977" s="2"/>
      <c r="D977" s="2"/>
      <c r="E977" s="2"/>
      <c r="F977" s="2"/>
    </row>
    <row r="978" ht="15.75" customHeight="1">
      <c r="A978" s="2"/>
      <c r="B978" s="2"/>
      <c r="C978" s="2"/>
      <c r="D978" s="2"/>
      <c r="E978" s="2"/>
      <c r="F978" s="2"/>
    </row>
    <row r="979" ht="15.75" customHeight="1">
      <c r="A979" s="2"/>
      <c r="B979" s="2"/>
      <c r="C979" s="2"/>
      <c r="D979" s="2"/>
      <c r="E979" s="2"/>
      <c r="F979" s="2"/>
    </row>
    <row r="980" ht="15.75" customHeight="1">
      <c r="A980" s="2"/>
      <c r="B980" s="2"/>
      <c r="C980" s="2"/>
      <c r="D980" s="2"/>
      <c r="E980" s="2"/>
      <c r="F980" s="2"/>
    </row>
    <row r="981" ht="15.75" customHeight="1">
      <c r="A981" s="2"/>
      <c r="B981" s="2"/>
      <c r="C981" s="2"/>
      <c r="D981" s="2"/>
      <c r="E981" s="2"/>
      <c r="F981" s="2"/>
    </row>
    <row r="982" ht="15.75" customHeight="1">
      <c r="A982" s="2"/>
      <c r="B982" s="2"/>
      <c r="C982" s="2"/>
      <c r="D982" s="2"/>
      <c r="E982" s="2"/>
      <c r="F982" s="2"/>
    </row>
    <row r="983" ht="15.75" customHeight="1">
      <c r="A983" s="2"/>
      <c r="B983" s="2"/>
      <c r="C983" s="2"/>
      <c r="D983" s="2"/>
      <c r="E983" s="2"/>
      <c r="F983" s="2"/>
    </row>
    <row r="984" ht="15.75" customHeight="1">
      <c r="A984" s="2"/>
      <c r="B984" s="2"/>
      <c r="C984" s="2"/>
      <c r="D984" s="2"/>
      <c r="E984" s="2"/>
      <c r="F984" s="2"/>
    </row>
    <row r="985" ht="15.75" customHeight="1">
      <c r="A985" s="2"/>
      <c r="B985" s="2"/>
      <c r="C985" s="2"/>
      <c r="D985" s="2"/>
      <c r="E985" s="2"/>
      <c r="F985" s="2"/>
    </row>
    <row r="986" ht="15.75" customHeight="1">
      <c r="A986" s="2"/>
      <c r="B986" s="2"/>
      <c r="C986" s="2"/>
      <c r="D986" s="2"/>
      <c r="E986" s="2"/>
      <c r="F986" s="2"/>
    </row>
    <row r="987" ht="15.75" customHeight="1">
      <c r="A987" s="2"/>
      <c r="B987" s="2"/>
      <c r="C987" s="2"/>
      <c r="D987" s="2"/>
      <c r="E987" s="2"/>
      <c r="F987" s="2"/>
    </row>
    <row r="988" ht="15.75" customHeight="1">
      <c r="A988" s="2"/>
      <c r="B988" s="2"/>
      <c r="C988" s="2"/>
      <c r="D988" s="2"/>
      <c r="E988" s="2"/>
      <c r="F988" s="2"/>
    </row>
    <row r="989" ht="15.75" customHeight="1">
      <c r="A989" s="2"/>
      <c r="B989" s="2"/>
      <c r="C989" s="2"/>
      <c r="D989" s="2"/>
      <c r="E989" s="2"/>
      <c r="F989" s="2"/>
    </row>
    <row r="990" ht="15.75" customHeight="1">
      <c r="A990" s="2"/>
      <c r="B990" s="2"/>
      <c r="C990" s="2"/>
      <c r="D990" s="2"/>
      <c r="E990" s="2"/>
      <c r="F990" s="2"/>
    </row>
    <row r="991" ht="15.75" customHeight="1">
      <c r="A991" s="2"/>
      <c r="B991" s="2"/>
      <c r="C991" s="2"/>
      <c r="D991" s="2"/>
      <c r="E991" s="2"/>
      <c r="F991" s="2"/>
    </row>
    <row r="992" ht="15.75" customHeight="1">
      <c r="A992" s="2"/>
      <c r="B992" s="2"/>
      <c r="C992" s="2"/>
      <c r="D992" s="2"/>
      <c r="E992" s="2"/>
      <c r="F992" s="2"/>
    </row>
    <row r="993" ht="15.75" customHeight="1">
      <c r="A993" s="2"/>
      <c r="B993" s="2"/>
      <c r="C993" s="2"/>
      <c r="D993" s="2"/>
      <c r="E993" s="2"/>
      <c r="F993" s="2"/>
    </row>
    <row r="994" ht="15.75" customHeight="1">
      <c r="A994" s="2"/>
      <c r="B994" s="2"/>
      <c r="C994" s="2"/>
      <c r="D994" s="2"/>
      <c r="E994" s="2"/>
      <c r="F994" s="2"/>
    </row>
    <row r="995" ht="15.75" customHeight="1">
      <c r="A995" s="2"/>
      <c r="B995" s="2"/>
      <c r="C995" s="2"/>
      <c r="D995" s="2"/>
      <c r="E995" s="2"/>
      <c r="F995" s="2"/>
    </row>
    <row r="996" ht="15.75" customHeight="1">
      <c r="A996" s="2"/>
      <c r="B996" s="2"/>
      <c r="C996" s="2"/>
      <c r="D996" s="2"/>
      <c r="E996" s="2"/>
      <c r="F996" s="2"/>
    </row>
    <row r="997" ht="15.75" customHeight="1">
      <c r="A997" s="2"/>
      <c r="B997" s="2"/>
      <c r="C997" s="2"/>
      <c r="D997" s="2"/>
      <c r="E997" s="2"/>
      <c r="F997" s="2"/>
    </row>
    <row r="998" ht="15.75" customHeight="1">
      <c r="A998" s="2"/>
      <c r="B998" s="2"/>
      <c r="C998" s="2"/>
      <c r="D998" s="2"/>
      <c r="E998" s="2"/>
      <c r="F998" s="2"/>
    </row>
    <row r="999" ht="15.75" customHeight="1">
      <c r="A999" s="2"/>
      <c r="B999" s="2"/>
      <c r="C999" s="2"/>
      <c r="D999" s="2"/>
      <c r="E999" s="2"/>
      <c r="F999" s="2"/>
    </row>
    <row r="1000" ht="15.75" customHeight="1">
      <c r="A1000" s="2"/>
      <c r="B1000" s="2"/>
      <c r="C1000" s="2"/>
      <c r="D1000" s="2"/>
      <c r="E1000" s="2"/>
      <c r="F1000" s="2"/>
    </row>
  </sheetData>
  <printOptions/>
  <pageMargins bottom="0.75" footer="0.0" header="0.0" left="0.7" right="0.7" top="0.75"/>
  <pageSetup orientation="landscape"/>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4.13"/>
    <col customWidth="1" min="2" max="2" width="14.38"/>
    <col customWidth="1" min="3" max="3" width="10.0"/>
    <col customWidth="1" min="4" max="26" width="7.63"/>
  </cols>
  <sheetData>
    <row r="1">
      <c r="A1" s="73" t="s">
        <v>376</v>
      </c>
      <c r="B1" s="101"/>
      <c r="C1" s="74"/>
    </row>
    <row r="2" ht="15.0" customHeight="1">
      <c r="A2" s="120" t="s">
        <v>377</v>
      </c>
      <c r="B2" s="120" t="s">
        <v>378</v>
      </c>
      <c r="C2" s="120" t="s">
        <v>379</v>
      </c>
    </row>
    <row r="3">
      <c r="A3" s="121"/>
      <c r="B3" s="121"/>
      <c r="C3" s="121"/>
      <c r="D3" s="2"/>
      <c r="E3" s="2"/>
      <c r="F3" s="2"/>
      <c r="G3" s="2"/>
      <c r="H3" s="2"/>
      <c r="I3" s="2"/>
      <c r="J3" s="2"/>
      <c r="K3" s="2"/>
      <c r="L3" s="2"/>
      <c r="M3" s="2"/>
      <c r="N3" s="2"/>
      <c r="O3" s="2"/>
      <c r="P3" s="2"/>
      <c r="Q3" s="2"/>
      <c r="R3" s="2"/>
      <c r="S3" s="2"/>
      <c r="T3" s="2"/>
      <c r="U3" s="2"/>
      <c r="V3" s="2"/>
      <c r="W3" s="2"/>
      <c r="X3" s="2"/>
      <c r="Y3" s="2"/>
      <c r="Z3" s="2"/>
    </row>
    <row r="4">
      <c r="A4" s="118"/>
      <c r="B4" s="118"/>
      <c r="C4" s="118"/>
      <c r="D4" s="2"/>
      <c r="E4" s="2"/>
      <c r="F4" s="2"/>
      <c r="G4" s="2"/>
      <c r="H4" s="2"/>
      <c r="I4" s="2"/>
      <c r="J4" s="2"/>
      <c r="K4" s="2"/>
      <c r="L4" s="2"/>
      <c r="M4" s="2"/>
      <c r="N4" s="2"/>
      <c r="O4" s="2"/>
      <c r="P4" s="2"/>
      <c r="Q4" s="2"/>
      <c r="R4" s="2"/>
      <c r="S4" s="2"/>
      <c r="T4" s="2"/>
      <c r="U4" s="2"/>
      <c r="V4" s="2"/>
      <c r="W4" s="2"/>
      <c r="X4" s="2"/>
      <c r="Y4" s="2"/>
      <c r="Z4" s="2"/>
    </row>
    <row r="5">
      <c r="A5" s="24" t="s">
        <v>321</v>
      </c>
      <c r="B5" s="24">
        <v>2.0</v>
      </c>
      <c r="C5" s="24">
        <v>0.9</v>
      </c>
    </row>
    <row r="6">
      <c r="A6" s="24" t="s">
        <v>380</v>
      </c>
      <c r="B6" s="24">
        <v>1.75</v>
      </c>
      <c r="C6" s="122">
        <v>0.85</v>
      </c>
    </row>
    <row r="7">
      <c r="A7" s="24" t="s">
        <v>308</v>
      </c>
      <c r="B7" s="24">
        <v>1.5</v>
      </c>
      <c r="C7" s="24">
        <v>0.8</v>
      </c>
    </row>
    <row r="8">
      <c r="A8" s="24" t="s">
        <v>339</v>
      </c>
      <c r="B8" s="24">
        <v>1.25</v>
      </c>
      <c r="C8" s="24">
        <v>0.7</v>
      </c>
    </row>
    <row r="9">
      <c r="A9" s="24" t="s">
        <v>381</v>
      </c>
      <c r="B9" s="24">
        <v>1.0</v>
      </c>
      <c r="C9" s="24"/>
    </row>
    <row r="10">
      <c r="A10" s="123" t="s">
        <v>382</v>
      </c>
      <c r="B10" s="124"/>
      <c r="C10" s="125"/>
    </row>
    <row r="11">
      <c r="A11" s="126"/>
      <c r="B11" s="116"/>
      <c r="C11" s="127"/>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A1:C1"/>
    <mergeCell ref="A2:A4"/>
    <mergeCell ref="B2:B4"/>
    <mergeCell ref="C2:C4"/>
    <mergeCell ref="A10:C11"/>
  </mergeCells>
  <printOptions/>
  <pageMargins bottom="0.75" footer="0.0" header="0.0" left="0.7" right="0.7" top="0.75"/>
  <pageSetup orientation="portrait"/>
  <drawing r:id="rId1"/>
</worksheet>
</file>

<file path=xl/worksheets/sheet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0.25"/>
    <col customWidth="1" min="2" max="2" width="8.0"/>
    <col customWidth="1" min="3" max="3" width="12.88"/>
    <col customWidth="1" min="4" max="4" width="10.75"/>
    <col customWidth="1" min="5" max="5" width="8.0"/>
    <col customWidth="1" min="6" max="6" width="11.38"/>
    <col customWidth="1" min="7" max="7" width="9.63"/>
    <col customWidth="1" min="8" max="8" width="12.25"/>
    <col customWidth="1" min="9" max="9" width="11.0"/>
    <col customWidth="1" min="10" max="10" width="8.0"/>
    <col customWidth="1" min="11" max="11" width="10.88"/>
    <col customWidth="1" min="12" max="12" width="8.0"/>
    <col customWidth="1" min="13" max="13" width="13.13"/>
    <col customWidth="1" min="14" max="14" width="9.5"/>
    <col customWidth="1" min="15" max="15" width="9.0"/>
    <col customWidth="1" min="16" max="16" width="9.5"/>
    <col customWidth="1" min="17" max="17" width="10.25"/>
    <col customWidth="1" min="18" max="18" width="22.13"/>
    <col customWidth="1" min="19" max="19" width="11.25"/>
    <col customWidth="1" min="20" max="26" width="8.0"/>
  </cols>
  <sheetData>
    <row r="1" ht="15.75" customHeight="1">
      <c r="A1" s="128" t="s">
        <v>383</v>
      </c>
      <c r="T1" s="2"/>
      <c r="U1" s="2"/>
      <c r="V1" s="2"/>
      <c r="W1" s="2"/>
      <c r="X1" s="2"/>
      <c r="Y1" s="2"/>
      <c r="Z1" s="2"/>
    </row>
    <row r="2" ht="15.75" customHeight="1">
      <c r="A2" s="129" t="s">
        <v>384</v>
      </c>
      <c r="T2" s="2"/>
      <c r="U2" s="2"/>
      <c r="V2" s="2"/>
      <c r="W2" s="2"/>
      <c r="X2" s="2"/>
      <c r="Y2" s="2"/>
      <c r="Z2" s="2"/>
    </row>
    <row r="3" ht="15.75" customHeight="1">
      <c r="A3" s="129" t="s">
        <v>385</v>
      </c>
      <c r="T3" s="2"/>
      <c r="U3" s="2"/>
      <c r="V3" s="2"/>
      <c r="W3" s="2"/>
      <c r="X3" s="2"/>
      <c r="Y3" s="2"/>
      <c r="Z3" s="2"/>
    </row>
    <row r="4" ht="15.75" customHeight="1">
      <c r="A4" s="129" t="s">
        <v>386</v>
      </c>
      <c r="T4" s="2"/>
      <c r="U4" s="2"/>
      <c r="V4" s="2"/>
      <c r="W4" s="2"/>
      <c r="X4" s="2"/>
      <c r="Y4" s="2"/>
      <c r="Z4" s="2"/>
    </row>
    <row r="5">
      <c r="A5" s="130" t="s">
        <v>387</v>
      </c>
      <c r="T5" s="2"/>
      <c r="U5" s="2"/>
      <c r="V5" s="2"/>
      <c r="W5" s="2"/>
      <c r="X5" s="2"/>
      <c r="Y5" s="2"/>
      <c r="Z5" s="2"/>
    </row>
    <row r="6">
      <c r="A6" s="131"/>
      <c r="B6" s="131"/>
      <c r="C6" s="131"/>
      <c r="D6" s="131"/>
      <c r="E6" s="131"/>
      <c r="F6" s="131"/>
      <c r="G6" s="131"/>
      <c r="H6" s="131"/>
      <c r="I6" s="131"/>
      <c r="J6" s="2"/>
      <c r="K6" s="2"/>
      <c r="L6" s="2"/>
      <c r="M6" s="2"/>
      <c r="N6" s="2"/>
      <c r="O6" s="2"/>
      <c r="P6" s="2"/>
      <c r="Q6" s="2"/>
      <c r="R6" s="2"/>
      <c r="S6" s="2"/>
      <c r="T6" s="2"/>
      <c r="U6" s="2"/>
      <c r="V6" s="2"/>
      <c r="W6" s="2"/>
      <c r="X6" s="2"/>
      <c r="Y6" s="2"/>
      <c r="Z6" s="2"/>
    </row>
    <row r="7">
      <c r="A7" s="132" t="s">
        <v>300</v>
      </c>
      <c r="B7" s="101"/>
      <c r="C7" s="101"/>
      <c r="D7" s="101"/>
      <c r="E7" s="101"/>
      <c r="F7" s="101"/>
      <c r="G7" s="101"/>
      <c r="H7" s="101"/>
      <c r="I7" s="74"/>
      <c r="J7" s="2"/>
      <c r="K7" s="132" t="s">
        <v>388</v>
      </c>
      <c r="L7" s="101"/>
      <c r="M7" s="101"/>
      <c r="N7" s="101"/>
      <c r="O7" s="101"/>
      <c r="P7" s="101"/>
      <c r="Q7" s="101"/>
      <c r="R7" s="101"/>
      <c r="S7" s="74"/>
      <c r="T7" s="2"/>
      <c r="U7" s="2"/>
      <c r="V7" s="2"/>
      <c r="W7" s="2"/>
      <c r="X7" s="2"/>
      <c r="Y7" s="2"/>
      <c r="Z7" s="2"/>
    </row>
    <row r="8">
      <c r="A8" s="133" t="s">
        <v>289</v>
      </c>
      <c r="B8" s="134" t="s">
        <v>389</v>
      </c>
      <c r="C8" s="135"/>
      <c r="D8" s="133" t="s">
        <v>343</v>
      </c>
      <c r="E8" s="133" t="s">
        <v>390</v>
      </c>
      <c r="F8" s="133" t="s">
        <v>391</v>
      </c>
      <c r="G8" s="133" t="s">
        <v>392</v>
      </c>
      <c r="H8" s="136" t="s">
        <v>393</v>
      </c>
      <c r="I8" s="137" t="s">
        <v>394</v>
      </c>
      <c r="J8" s="2"/>
      <c r="K8" s="133" t="s">
        <v>289</v>
      </c>
      <c r="L8" s="134" t="s">
        <v>389</v>
      </c>
      <c r="M8" s="135"/>
      <c r="N8" s="133" t="s">
        <v>343</v>
      </c>
      <c r="O8" s="133" t="s">
        <v>390</v>
      </c>
      <c r="P8" s="133" t="s">
        <v>391</v>
      </c>
      <c r="Q8" s="133" t="s">
        <v>392</v>
      </c>
      <c r="R8" s="133" t="s">
        <v>393</v>
      </c>
      <c r="S8" s="133" t="s">
        <v>394</v>
      </c>
      <c r="T8" s="2"/>
      <c r="U8" s="2"/>
      <c r="V8" s="2"/>
      <c r="W8" s="2"/>
      <c r="X8" s="2"/>
      <c r="Y8" s="2"/>
      <c r="Z8" s="2"/>
    </row>
    <row r="9">
      <c r="A9" s="138" t="s">
        <v>395</v>
      </c>
      <c r="B9" s="139" t="s">
        <v>396</v>
      </c>
      <c r="C9" s="125"/>
      <c r="D9" s="140">
        <v>137699.0</v>
      </c>
      <c r="E9" s="141" t="s">
        <v>397</v>
      </c>
      <c r="F9" s="142">
        <v>661926.0</v>
      </c>
      <c r="G9" s="138">
        <v>20.8</v>
      </c>
      <c r="H9" s="143"/>
      <c r="I9" s="144" t="s">
        <v>398</v>
      </c>
      <c r="J9" s="2"/>
      <c r="K9" s="138" t="s">
        <v>399</v>
      </c>
      <c r="L9" s="139" t="s">
        <v>400</v>
      </c>
      <c r="M9" s="125"/>
      <c r="N9" s="140">
        <v>1133065.0</v>
      </c>
      <c r="O9" s="141" t="s">
        <v>397</v>
      </c>
      <c r="P9" s="140">
        <v>8000000.0</v>
      </c>
      <c r="Q9" s="138">
        <v>14.2</v>
      </c>
      <c r="R9" s="138"/>
      <c r="S9" s="144" t="s">
        <v>398</v>
      </c>
      <c r="T9" s="2"/>
      <c r="U9" s="2"/>
      <c r="V9" s="2"/>
      <c r="W9" s="2"/>
      <c r="X9" s="2"/>
      <c r="Y9" s="2"/>
      <c r="Z9" s="2"/>
    </row>
    <row r="10" ht="15.75" customHeight="1">
      <c r="A10" s="138">
        <v>2018.0</v>
      </c>
      <c r="B10" s="145"/>
      <c r="C10" s="146"/>
      <c r="D10" s="140">
        <v>338865.0</v>
      </c>
      <c r="E10" s="121"/>
      <c r="F10" s="142">
        <v>661926.0</v>
      </c>
      <c r="G10" s="138">
        <v>51.2</v>
      </c>
      <c r="H10" s="143"/>
      <c r="I10" s="144" t="s">
        <v>398</v>
      </c>
      <c r="J10" s="2"/>
      <c r="K10" s="138" t="s">
        <v>401</v>
      </c>
      <c r="L10" s="145"/>
      <c r="M10" s="146"/>
      <c r="N10" s="140">
        <v>2469918.0</v>
      </c>
      <c r="O10" s="121"/>
      <c r="P10" s="140">
        <v>8900000.0</v>
      </c>
      <c r="Q10" s="138">
        <v>27.8</v>
      </c>
      <c r="R10" s="138"/>
      <c r="S10" s="144" t="s">
        <v>398</v>
      </c>
      <c r="T10" s="2"/>
      <c r="U10" s="2"/>
      <c r="V10" s="2"/>
      <c r="W10" s="2"/>
      <c r="X10" s="2"/>
      <c r="Y10" s="2"/>
      <c r="Z10" s="2"/>
    </row>
    <row r="11" ht="15.75" customHeight="1">
      <c r="A11" s="147">
        <v>2017.0</v>
      </c>
      <c r="B11" s="145"/>
      <c r="C11" s="146"/>
      <c r="D11" s="142">
        <v>136301.0</v>
      </c>
      <c r="E11" s="121"/>
      <c r="F11" s="142">
        <v>661926.0</v>
      </c>
      <c r="G11" s="148">
        <v>20.6</v>
      </c>
      <c r="H11" s="149"/>
      <c r="I11" s="144" t="s">
        <v>398</v>
      </c>
      <c r="J11" s="2"/>
      <c r="K11" s="144" t="s">
        <v>402</v>
      </c>
      <c r="L11" s="145"/>
      <c r="M11" s="146"/>
      <c r="N11" s="142">
        <v>1959393.0</v>
      </c>
      <c r="O11" s="121"/>
      <c r="P11" s="142">
        <v>9900000.0</v>
      </c>
      <c r="Q11" s="148">
        <v>19.8</v>
      </c>
      <c r="R11" s="150"/>
      <c r="S11" s="144" t="s">
        <v>403</v>
      </c>
      <c r="T11" s="2"/>
      <c r="U11" s="2"/>
      <c r="V11" s="2"/>
      <c r="W11" s="2"/>
      <c r="X11" s="2"/>
      <c r="Y11" s="2"/>
      <c r="Z11" s="2"/>
    </row>
    <row r="12">
      <c r="A12" s="147">
        <v>2016.0</v>
      </c>
      <c r="B12" s="145"/>
      <c r="C12" s="146"/>
      <c r="D12" s="142">
        <v>27591.0</v>
      </c>
      <c r="E12" s="121"/>
      <c r="F12" s="142">
        <v>661926.0</v>
      </c>
      <c r="G12" s="148">
        <v>4.2</v>
      </c>
      <c r="H12" s="149"/>
      <c r="I12" s="144" t="s">
        <v>398</v>
      </c>
      <c r="J12" s="2"/>
      <c r="K12" s="144" t="s">
        <v>404</v>
      </c>
      <c r="L12" s="145"/>
      <c r="M12" s="146"/>
      <c r="N12" s="142">
        <v>2191324.0</v>
      </c>
      <c r="O12" s="121"/>
      <c r="P12" s="142">
        <v>6580000.0</v>
      </c>
      <c r="Q12" s="148">
        <v>33.3</v>
      </c>
      <c r="R12" s="150"/>
      <c r="S12" s="144" t="s">
        <v>403</v>
      </c>
      <c r="T12" s="2"/>
      <c r="U12" s="2"/>
      <c r="V12" s="2"/>
      <c r="W12" s="2"/>
      <c r="X12" s="2"/>
      <c r="Y12" s="2"/>
      <c r="Z12" s="2"/>
    </row>
    <row r="13">
      <c r="A13" s="147">
        <v>2015.0</v>
      </c>
      <c r="B13" s="145"/>
      <c r="C13" s="146"/>
      <c r="D13" s="142">
        <v>225861.0</v>
      </c>
      <c r="E13" s="121"/>
      <c r="F13" s="142">
        <v>661926.0</v>
      </c>
      <c r="G13" s="148">
        <v>34.1</v>
      </c>
      <c r="H13" s="149"/>
      <c r="I13" s="144" t="s">
        <v>398</v>
      </c>
      <c r="J13" s="2"/>
      <c r="K13" s="144" t="s">
        <v>405</v>
      </c>
      <c r="L13" s="145"/>
      <c r="M13" s="146"/>
      <c r="N13" s="142">
        <v>1070319.0</v>
      </c>
      <c r="O13" s="121"/>
      <c r="P13" s="142">
        <v>6580000.0</v>
      </c>
      <c r="Q13" s="148">
        <v>16.3</v>
      </c>
      <c r="R13" s="150"/>
      <c r="S13" s="144" t="s">
        <v>403</v>
      </c>
      <c r="T13" s="2"/>
      <c r="U13" s="2"/>
      <c r="V13" s="2"/>
      <c r="W13" s="2"/>
      <c r="X13" s="2"/>
      <c r="Y13" s="2"/>
      <c r="Z13" s="2"/>
    </row>
    <row r="14">
      <c r="A14" s="147">
        <v>2014.0</v>
      </c>
      <c r="B14" s="145"/>
      <c r="C14" s="146"/>
      <c r="D14" s="142">
        <v>702011.0</v>
      </c>
      <c r="E14" s="121"/>
      <c r="F14" s="142">
        <v>154352.0</v>
      </c>
      <c r="G14" s="148">
        <v>454.8</v>
      </c>
      <c r="H14" s="149"/>
      <c r="I14" s="144" t="s">
        <v>398</v>
      </c>
      <c r="J14" s="2"/>
      <c r="K14" s="144" t="s">
        <v>406</v>
      </c>
      <c r="L14" s="145"/>
      <c r="M14" s="146"/>
      <c r="N14" s="142">
        <v>1303837.0</v>
      </c>
      <c r="O14" s="121"/>
      <c r="P14" s="142">
        <v>6580000.0</v>
      </c>
      <c r="Q14" s="148">
        <v>19.8</v>
      </c>
      <c r="R14" s="150"/>
      <c r="S14" s="144" t="s">
        <v>403</v>
      </c>
      <c r="T14" s="2"/>
      <c r="U14" s="2"/>
      <c r="V14" s="2"/>
      <c r="W14" s="2"/>
      <c r="X14" s="2"/>
      <c r="Y14" s="2"/>
      <c r="Z14" s="2"/>
    </row>
    <row r="15">
      <c r="A15" s="147">
        <v>2013.0</v>
      </c>
      <c r="B15" s="145"/>
      <c r="C15" s="146"/>
      <c r="D15" s="142">
        <v>53878.0</v>
      </c>
      <c r="E15" s="121"/>
      <c r="F15" s="142">
        <v>154352.0</v>
      </c>
      <c r="G15" s="148">
        <v>34.9</v>
      </c>
      <c r="H15" s="149"/>
      <c r="I15" s="144" t="s">
        <v>398</v>
      </c>
      <c r="J15" s="2"/>
      <c r="K15" s="144" t="s">
        <v>407</v>
      </c>
      <c r="L15" s="145"/>
      <c r="M15" s="146"/>
      <c r="N15" s="142">
        <v>1004441.0</v>
      </c>
      <c r="O15" s="121"/>
      <c r="P15" s="142">
        <v>6580000.0</v>
      </c>
      <c r="Q15" s="148">
        <v>15.3</v>
      </c>
      <c r="R15" s="150"/>
      <c r="S15" s="144" t="s">
        <v>403</v>
      </c>
      <c r="T15" s="2"/>
      <c r="U15" s="2"/>
      <c r="V15" s="2"/>
      <c r="W15" s="2"/>
      <c r="X15" s="2"/>
      <c r="Y15" s="2"/>
      <c r="Z15" s="2"/>
    </row>
    <row r="16">
      <c r="A16" s="147">
        <v>2012.0</v>
      </c>
      <c r="B16" s="126"/>
      <c r="C16" s="127"/>
      <c r="D16" s="142">
        <v>187106.0</v>
      </c>
      <c r="E16" s="118"/>
      <c r="F16" s="142">
        <v>246365.0</v>
      </c>
      <c r="G16" s="148">
        <v>75.9</v>
      </c>
      <c r="H16" s="149"/>
      <c r="I16" s="144" t="s">
        <v>403</v>
      </c>
      <c r="J16" s="2"/>
      <c r="K16" s="144" t="s">
        <v>408</v>
      </c>
      <c r="L16" s="126"/>
      <c r="M16" s="127"/>
      <c r="N16" s="142">
        <v>1719199.0</v>
      </c>
      <c r="O16" s="118"/>
      <c r="P16" s="142">
        <v>6580000.0</v>
      </c>
      <c r="Q16" s="148">
        <v>26.1</v>
      </c>
      <c r="R16" s="150"/>
      <c r="S16" s="144" t="s">
        <v>403</v>
      </c>
      <c r="T16" s="2"/>
      <c r="U16" s="2"/>
      <c r="V16" s="2"/>
      <c r="W16" s="2"/>
      <c r="X16" s="2"/>
      <c r="Y16" s="2"/>
      <c r="Z16" s="2"/>
    </row>
    <row r="17">
      <c r="A17" s="151"/>
      <c r="B17" s="124"/>
      <c r="C17" s="124"/>
      <c r="D17" s="124"/>
      <c r="E17" s="124"/>
      <c r="F17" s="124"/>
      <c r="G17" s="124"/>
      <c r="H17" s="124"/>
      <c r="I17" s="124"/>
      <c r="J17" s="2"/>
      <c r="K17" s="152"/>
      <c r="L17" s="124"/>
      <c r="M17" s="124"/>
      <c r="N17" s="124"/>
      <c r="O17" s="124"/>
      <c r="P17" s="124"/>
      <c r="Q17" s="124"/>
      <c r="R17" s="124"/>
      <c r="S17" s="124"/>
      <c r="T17" s="2"/>
      <c r="U17" s="2"/>
      <c r="V17" s="2"/>
      <c r="W17" s="2"/>
      <c r="X17" s="2"/>
      <c r="Y17" s="2"/>
      <c r="Z17" s="2"/>
    </row>
    <row r="18">
      <c r="A18" s="132" t="s">
        <v>84</v>
      </c>
      <c r="B18" s="101"/>
      <c r="C18" s="101"/>
      <c r="D18" s="101"/>
      <c r="E18" s="101"/>
      <c r="F18" s="101"/>
      <c r="G18" s="101"/>
      <c r="H18" s="101"/>
      <c r="I18" s="74"/>
      <c r="J18" s="2"/>
      <c r="K18" s="132" t="s">
        <v>409</v>
      </c>
      <c r="L18" s="101"/>
      <c r="M18" s="101"/>
      <c r="N18" s="101"/>
      <c r="O18" s="101"/>
      <c r="P18" s="101"/>
      <c r="Q18" s="101"/>
      <c r="R18" s="101"/>
      <c r="S18" s="74"/>
      <c r="T18" s="2"/>
      <c r="U18" s="2"/>
      <c r="V18" s="2"/>
      <c r="W18" s="2"/>
      <c r="X18" s="2"/>
      <c r="Y18" s="2"/>
      <c r="Z18" s="2"/>
    </row>
    <row r="19" ht="31.5" customHeight="1">
      <c r="A19" s="153" t="s">
        <v>289</v>
      </c>
      <c r="B19" s="154" t="s">
        <v>389</v>
      </c>
      <c r="C19" s="155"/>
      <c r="D19" s="153" t="s">
        <v>343</v>
      </c>
      <c r="E19" s="153" t="s">
        <v>390</v>
      </c>
      <c r="F19" s="153" t="s">
        <v>391</v>
      </c>
      <c r="G19" s="153" t="s">
        <v>392</v>
      </c>
      <c r="H19" s="156" t="s">
        <v>393</v>
      </c>
      <c r="I19" s="157" t="s">
        <v>394</v>
      </c>
      <c r="J19" s="2"/>
      <c r="K19" s="133" t="s">
        <v>289</v>
      </c>
      <c r="L19" s="134" t="s">
        <v>389</v>
      </c>
      <c r="M19" s="135"/>
      <c r="N19" s="133" t="s">
        <v>343</v>
      </c>
      <c r="O19" s="133" t="s">
        <v>390</v>
      </c>
      <c r="P19" s="133" t="s">
        <v>391</v>
      </c>
      <c r="Q19" s="133" t="s">
        <v>392</v>
      </c>
      <c r="R19" s="133" t="s">
        <v>393</v>
      </c>
      <c r="S19" s="133" t="s">
        <v>394</v>
      </c>
      <c r="T19" s="2"/>
      <c r="U19" s="2"/>
      <c r="V19" s="2"/>
      <c r="W19" s="2"/>
      <c r="X19" s="2"/>
      <c r="Y19" s="2"/>
      <c r="Z19" s="2"/>
    </row>
    <row r="20">
      <c r="A20" s="138" t="s">
        <v>410</v>
      </c>
      <c r="B20" s="139" t="s">
        <v>396</v>
      </c>
      <c r="C20" s="125"/>
      <c r="D20" s="142">
        <v>7357.0</v>
      </c>
      <c r="E20" s="141" t="s">
        <v>397</v>
      </c>
      <c r="F20" s="142">
        <v>49021.0</v>
      </c>
      <c r="G20" s="158">
        <v>15.0</v>
      </c>
      <c r="H20" s="150"/>
      <c r="I20" s="159" t="s">
        <v>398</v>
      </c>
      <c r="J20" s="2"/>
      <c r="K20" s="138" t="s">
        <v>411</v>
      </c>
      <c r="L20" s="139" t="s">
        <v>396</v>
      </c>
      <c r="M20" s="125"/>
      <c r="N20" s="140">
        <v>83763.0</v>
      </c>
      <c r="O20" s="141" t="s">
        <v>412</v>
      </c>
      <c r="P20" s="140">
        <v>121318.0</v>
      </c>
      <c r="Q20" s="160">
        <v>69.0</v>
      </c>
      <c r="R20" s="138"/>
      <c r="S20" s="144" t="s">
        <v>398</v>
      </c>
      <c r="T20" s="2"/>
      <c r="U20" s="2"/>
      <c r="V20" s="2"/>
      <c r="W20" s="2"/>
      <c r="X20" s="2"/>
      <c r="Y20" s="2"/>
      <c r="Z20" s="2"/>
    </row>
    <row r="21" ht="15.75" customHeight="1">
      <c r="A21" s="150">
        <v>2018.0</v>
      </c>
      <c r="B21" s="145"/>
      <c r="C21" s="146"/>
      <c r="D21" s="150">
        <v>287.0</v>
      </c>
      <c r="E21" s="121"/>
      <c r="F21" s="142">
        <v>49021.0</v>
      </c>
      <c r="G21" s="150">
        <v>0.6</v>
      </c>
      <c r="H21" s="150"/>
      <c r="I21" s="159" t="s">
        <v>398</v>
      </c>
      <c r="J21" s="2"/>
      <c r="K21" s="150">
        <v>2018.0</v>
      </c>
      <c r="L21" s="145"/>
      <c r="M21" s="146"/>
      <c r="N21" s="140">
        <v>76491.0</v>
      </c>
      <c r="O21" s="118"/>
      <c r="P21" s="140">
        <v>121318.0</v>
      </c>
      <c r="Q21" s="138">
        <v>63.1</v>
      </c>
      <c r="R21" s="138"/>
      <c r="S21" s="144" t="s">
        <v>398</v>
      </c>
      <c r="T21" s="2"/>
      <c r="U21" s="2"/>
      <c r="V21" s="2"/>
      <c r="W21" s="2"/>
      <c r="X21" s="2"/>
      <c r="Y21" s="2"/>
      <c r="Z21" s="2"/>
    </row>
    <row r="22" ht="15.75" customHeight="1">
      <c r="A22" s="147">
        <v>2017.0</v>
      </c>
      <c r="B22" s="145"/>
      <c r="C22" s="146"/>
      <c r="D22" s="142">
        <v>9756.0</v>
      </c>
      <c r="E22" s="121"/>
      <c r="F22" s="142">
        <v>49021.0</v>
      </c>
      <c r="G22" s="148">
        <v>19.9</v>
      </c>
      <c r="H22" s="161"/>
      <c r="I22" s="159" t="s">
        <v>398</v>
      </c>
      <c r="J22" s="2"/>
      <c r="K22" s="147">
        <v>2017.0</v>
      </c>
      <c r="L22" s="145"/>
      <c r="M22" s="146"/>
      <c r="N22" s="142">
        <v>494566.0</v>
      </c>
      <c r="O22" s="141" t="s">
        <v>397</v>
      </c>
      <c r="P22" s="142">
        <v>768857.0</v>
      </c>
      <c r="Q22" s="148">
        <v>64.3</v>
      </c>
      <c r="R22" s="150"/>
      <c r="S22" s="144" t="s">
        <v>403</v>
      </c>
      <c r="T22" s="2"/>
      <c r="U22" s="2"/>
      <c r="V22" s="2"/>
      <c r="W22" s="2"/>
      <c r="X22" s="2"/>
      <c r="Y22" s="2"/>
      <c r="Z22" s="2"/>
    </row>
    <row r="23" ht="15.75" customHeight="1">
      <c r="A23" s="147">
        <v>2016.0</v>
      </c>
      <c r="B23" s="145"/>
      <c r="C23" s="146"/>
      <c r="D23" s="142">
        <v>2005.0</v>
      </c>
      <c r="E23" s="121"/>
      <c r="F23" s="142">
        <v>49021.0</v>
      </c>
      <c r="G23" s="148">
        <v>4.1</v>
      </c>
      <c r="H23" s="150"/>
      <c r="I23" s="159" t="s">
        <v>398</v>
      </c>
      <c r="J23" s="2"/>
      <c r="K23" s="147">
        <v>2016.0</v>
      </c>
      <c r="L23" s="145"/>
      <c r="M23" s="146"/>
      <c r="N23" s="142">
        <v>608480.0</v>
      </c>
      <c r="O23" s="121"/>
      <c r="P23" s="142">
        <v>768857.0</v>
      </c>
      <c r="Q23" s="148">
        <v>79.1</v>
      </c>
      <c r="R23" s="150"/>
      <c r="S23" s="144" t="s">
        <v>403</v>
      </c>
      <c r="T23" s="2"/>
      <c r="U23" s="2"/>
      <c r="V23" s="2"/>
      <c r="W23" s="2"/>
      <c r="X23" s="2"/>
      <c r="Y23" s="2"/>
      <c r="Z23" s="2"/>
    </row>
    <row r="24" ht="15.75" customHeight="1">
      <c r="A24" s="147">
        <v>2015.0</v>
      </c>
      <c r="B24" s="145"/>
      <c r="C24" s="146"/>
      <c r="D24" s="142">
        <v>4612.0</v>
      </c>
      <c r="E24" s="121"/>
      <c r="F24" s="142">
        <v>49021.0</v>
      </c>
      <c r="G24" s="148">
        <v>9.4</v>
      </c>
      <c r="H24" s="150"/>
      <c r="I24" s="159" t="s">
        <v>398</v>
      </c>
      <c r="J24" s="2"/>
      <c r="K24" s="147">
        <v>2015.0</v>
      </c>
      <c r="L24" s="145"/>
      <c r="M24" s="146"/>
      <c r="N24" s="142">
        <v>707119.0</v>
      </c>
      <c r="O24" s="121"/>
      <c r="P24" s="142">
        <v>768857.0</v>
      </c>
      <c r="Q24" s="148">
        <v>92.0</v>
      </c>
      <c r="R24" s="150"/>
      <c r="S24" s="144" t="s">
        <v>403</v>
      </c>
      <c r="T24" s="2"/>
      <c r="U24" s="2"/>
      <c r="V24" s="2"/>
      <c r="W24" s="2"/>
      <c r="X24" s="2"/>
      <c r="Y24" s="2"/>
      <c r="Z24" s="2"/>
    </row>
    <row r="25" ht="15.75" customHeight="1">
      <c r="A25" s="147">
        <v>2014.0</v>
      </c>
      <c r="B25" s="145"/>
      <c r="C25" s="146"/>
      <c r="D25" s="142">
        <v>1979.0</v>
      </c>
      <c r="E25" s="121"/>
      <c r="F25" s="142">
        <v>19515.0</v>
      </c>
      <c r="G25" s="148">
        <v>10.1</v>
      </c>
      <c r="H25" s="150"/>
      <c r="I25" s="159" t="s">
        <v>398</v>
      </c>
      <c r="J25" s="2"/>
      <c r="K25" s="147">
        <v>2014.0</v>
      </c>
      <c r="L25" s="145"/>
      <c r="M25" s="146"/>
      <c r="N25" s="142">
        <v>518320.0</v>
      </c>
      <c r="O25" s="121"/>
      <c r="P25" s="142">
        <v>768857.0</v>
      </c>
      <c r="Q25" s="148">
        <v>67.4</v>
      </c>
      <c r="R25" s="150"/>
      <c r="S25" s="144" t="s">
        <v>403</v>
      </c>
      <c r="T25" s="2"/>
      <c r="U25" s="2"/>
      <c r="V25" s="2"/>
      <c r="W25" s="2"/>
      <c r="X25" s="2"/>
      <c r="Y25" s="2"/>
      <c r="Z25" s="2"/>
    </row>
    <row r="26" ht="15.75" customHeight="1">
      <c r="A26" s="147">
        <v>2013.0</v>
      </c>
      <c r="B26" s="145"/>
      <c r="C26" s="146"/>
      <c r="D26" s="142">
        <v>2209.0</v>
      </c>
      <c r="E26" s="121"/>
      <c r="F26" s="142">
        <v>19515.0</v>
      </c>
      <c r="G26" s="148">
        <v>11.3</v>
      </c>
      <c r="H26" s="150"/>
      <c r="I26" s="159" t="s">
        <v>398</v>
      </c>
      <c r="J26" s="2"/>
      <c r="K26" s="147">
        <v>2013.0</v>
      </c>
      <c r="L26" s="145"/>
      <c r="M26" s="146"/>
      <c r="N26" s="142">
        <v>481731.0</v>
      </c>
      <c r="O26" s="121"/>
      <c r="P26" s="142">
        <v>768857.0</v>
      </c>
      <c r="Q26" s="148">
        <v>62.7</v>
      </c>
      <c r="R26" s="150"/>
      <c r="S26" s="144" t="s">
        <v>403</v>
      </c>
      <c r="T26" s="2"/>
      <c r="U26" s="2"/>
      <c r="V26" s="2"/>
      <c r="W26" s="2"/>
      <c r="X26" s="2"/>
      <c r="Y26" s="2"/>
      <c r="Z26" s="2"/>
    </row>
    <row r="27" ht="15.75" customHeight="1">
      <c r="A27" s="147">
        <v>2012.0</v>
      </c>
      <c r="B27" s="126"/>
      <c r="C27" s="127"/>
      <c r="D27" s="142">
        <v>2559.0</v>
      </c>
      <c r="E27" s="118"/>
      <c r="F27" s="142">
        <v>13834.0</v>
      </c>
      <c r="G27" s="148">
        <v>18.5</v>
      </c>
      <c r="H27" s="150"/>
      <c r="I27" s="144" t="s">
        <v>403</v>
      </c>
      <c r="J27" s="2"/>
      <c r="K27" s="147">
        <v>2012.0</v>
      </c>
      <c r="L27" s="126"/>
      <c r="M27" s="127"/>
      <c r="N27" s="142">
        <v>470028.0</v>
      </c>
      <c r="O27" s="118"/>
      <c r="P27" s="142">
        <v>768857.0</v>
      </c>
      <c r="Q27" s="148">
        <v>61.1</v>
      </c>
      <c r="R27" s="150"/>
      <c r="S27" s="144" t="s">
        <v>403</v>
      </c>
      <c r="T27" s="2"/>
      <c r="U27" s="2"/>
      <c r="V27" s="2"/>
      <c r="W27" s="2"/>
      <c r="X27" s="2"/>
      <c r="Y27" s="2"/>
      <c r="Z27" s="2"/>
    </row>
    <row r="28" ht="15.75" customHeight="1">
      <c r="A28" s="162"/>
      <c r="J28" s="2"/>
      <c r="K28" s="152"/>
      <c r="L28" s="124"/>
      <c r="M28" s="124"/>
      <c r="N28" s="124"/>
      <c r="O28" s="124"/>
      <c r="P28" s="124"/>
      <c r="Q28" s="124"/>
      <c r="R28" s="124"/>
      <c r="S28" s="124"/>
      <c r="T28" s="2"/>
      <c r="U28" s="2"/>
      <c r="V28" s="2"/>
      <c r="W28" s="2"/>
      <c r="X28" s="2"/>
      <c r="Y28" s="2"/>
      <c r="Z28" s="2"/>
    </row>
    <row r="29" ht="15.75" customHeight="1">
      <c r="A29" s="132" t="s">
        <v>89</v>
      </c>
      <c r="B29" s="101"/>
      <c r="C29" s="101"/>
      <c r="D29" s="101"/>
      <c r="E29" s="101"/>
      <c r="F29" s="101"/>
      <c r="G29" s="101"/>
      <c r="H29" s="101"/>
      <c r="I29" s="74"/>
      <c r="J29" s="2"/>
      <c r="K29" s="163" t="s">
        <v>22</v>
      </c>
      <c r="L29" s="164"/>
      <c r="M29" s="164"/>
      <c r="N29" s="164"/>
      <c r="O29" s="164"/>
      <c r="P29" s="164"/>
      <c r="Q29" s="164"/>
      <c r="R29" s="164"/>
      <c r="S29" s="165"/>
      <c r="T29" s="2"/>
      <c r="U29" s="2"/>
      <c r="V29" s="2"/>
      <c r="W29" s="2"/>
      <c r="X29" s="2"/>
      <c r="Y29" s="2"/>
      <c r="Z29" s="2"/>
    </row>
    <row r="30" ht="15.75" customHeight="1">
      <c r="A30" s="153" t="s">
        <v>289</v>
      </c>
      <c r="B30" s="153" t="s">
        <v>389</v>
      </c>
      <c r="C30" s="153" t="s">
        <v>413</v>
      </c>
      <c r="D30" s="153" t="s">
        <v>343</v>
      </c>
      <c r="E30" s="153" t="s">
        <v>390</v>
      </c>
      <c r="F30" s="153" t="s">
        <v>391</v>
      </c>
      <c r="G30" s="153" t="s">
        <v>392</v>
      </c>
      <c r="H30" s="153" t="s">
        <v>393</v>
      </c>
      <c r="I30" s="156" t="s">
        <v>394</v>
      </c>
      <c r="J30" s="2"/>
      <c r="K30" s="166" t="s">
        <v>414</v>
      </c>
      <c r="L30" s="167"/>
      <c r="M30" s="167"/>
      <c r="N30" s="167"/>
      <c r="O30" s="167"/>
      <c r="P30" s="167"/>
      <c r="Q30" s="167"/>
      <c r="R30" s="167"/>
      <c r="S30" s="135"/>
      <c r="T30" s="2"/>
      <c r="U30" s="2"/>
      <c r="V30" s="2"/>
      <c r="W30" s="2"/>
      <c r="X30" s="2"/>
      <c r="Y30" s="2"/>
      <c r="Z30" s="2"/>
    </row>
    <row r="31" ht="15.75" customHeight="1">
      <c r="A31" s="138" t="s">
        <v>415</v>
      </c>
      <c r="B31" s="168" t="s">
        <v>396</v>
      </c>
      <c r="C31" s="169" t="s">
        <v>416</v>
      </c>
      <c r="D31" s="170">
        <v>13693.0</v>
      </c>
      <c r="E31" s="168" t="s">
        <v>397</v>
      </c>
      <c r="F31" s="142">
        <v>165750.0</v>
      </c>
      <c r="G31" s="150">
        <v>8.3</v>
      </c>
      <c r="H31" s="150"/>
      <c r="I31" s="144" t="s">
        <v>403</v>
      </c>
      <c r="J31" s="2"/>
      <c r="K31" s="133" t="s">
        <v>289</v>
      </c>
      <c r="L31" s="134" t="s">
        <v>389</v>
      </c>
      <c r="M31" s="135"/>
      <c r="N31" s="133" t="s">
        <v>343</v>
      </c>
      <c r="O31" s="133" t="s">
        <v>390</v>
      </c>
      <c r="P31" s="133" t="s">
        <v>391</v>
      </c>
      <c r="Q31" s="133" t="s">
        <v>392</v>
      </c>
      <c r="R31" s="133" t="s">
        <v>393</v>
      </c>
      <c r="S31" s="133" t="s">
        <v>394</v>
      </c>
      <c r="T31" s="2"/>
      <c r="U31" s="2"/>
      <c r="V31" s="2"/>
      <c r="W31" s="2"/>
      <c r="X31" s="2"/>
      <c r="Y31" s="2"/>
      <c r="Z31" s="2"/>
    </row>
    <row r="32" ht="15.75" customHeight="1">
      <c r="A32" s="150">
        <v>2018.0</v>
      </c>
      <c r="B32" s="146"/>
      <c r="C32" s="121"/>
      <c r="D32" s="170">
        <v>121221.0</v>
      </c>
      <c r="E32" s="146"/>
      <c r="F32" s="142">
        <v>165750.0</v>
      </c>
      <c r="G32" s="150">
        <v>73.1</v>
      </c>
      <c r="H32" s="150"/>
      <c r="I32" s="144" t="s">
        <v>403</v>
      </c>
      <c r="J32" s="2"/>
      <c r="K32" s="138" t="s">
        <v>417</v>
      </c>
      <c r="L32" s="171" t="s">
        <v>396</v>
      </c>
      <c r="M32" s="125"/>
      <c r="N32" s="140">
        <v>47978.0</v>
      </c>
      <c r="O32" s="141" t="s">
        <v>397</v>
      </c>
      <c r="P32" s="142">
        <v>106914.0</v>
      </c>
      <c r="Q32" s="138">
        <v>44.9</v>
      </c>
      <c r="R32" s="138"/>
      <c r="S32" s="144" t="s">
        <v>398</v>
      </c>
      <c r="T32" s="2"/>
      <c r="U32" s="2"/>
      <c r="V32" s="2"/>
      <c r="W32" s="2"/>
      <c r="X32" s="2"/>
      <c r="Y32" s="2"/>
      <c r="Z32" s="2"/>
    </row>
    <row r="33" ht="15.75" customHeight="1">
      <c r="A33" s="147">
        <v>2017.0</v>
      </c>
      <c r="B33" s="146"/>
      <c r="C33" s="121"/>
      <c r="D33" s="142">
        <v>86454.0</v>
      </c>
      <c r="E33" s="146"/>
      <c r="F33" s="142">
        <v>165750.0</v>
      </c>
      <c r="G33" s="148">
        <v>52.2</v>
      </c>
      <c r="H33" s="150"/>
      <c r="I33" s="144" t="s">
        <v>403</v>
      </c>
      <c r="J33" s="2"/>
      <c r="K33" s="150">
        <v>2018.0</v>
      </c>
      <c r="M33" s="146"/>
      <c r="N33" s="140">
        <v>96470.0</v>
      </c>
      <c r="O33" s="121"/>
      <c r="P33" s="142">
        <v>106914.0</v>
      </c>
      <c r="Q33" s="138">
        <v>90.2</v>
      </c>
      <c r="R33" s="138"/>
      <c r="S33" s="144" t="s">
        <v>398</v>
      </c>
      <c r="T33" s="2"/>
      <c r="U33" s="2"/>
      <c r="V33" s="2"/>
      <c r="W33" s="2"/>
      <c r="X33" s="2"/>
      <c r="Y33" s="2"/>
      <c r="Z33" s="2"/>
    </row>
    <row r="34" ht="15.75" customHeight="1">
      <c r="A34" s="147">
        <v>2016.0</v>
      </c>
      <c r="B34" s="146"/>
      <c r="C34" s="121"/>
      <c r="D34" s="142">
        <v>116547.0</v>
      </c>
      <c r="E34" s="146"/>
      <c r="F34" s="142">
        <v>165750.0</v>
      </c>
      <c r="G34" s="148">
        <v>70.3</v>
      </c>
      <c r="H34" s="150"/>
      <c r="I34" s="144" t="s">
        <v>403</v>
      </c>
      <c r="J34" s="2"/>
      <c r="K34" s="147">
        <v>2017.0</v>
      </c>
      <c r="M34" s="146"/>
      <c r="N34" s="142">
        <v>70671.0</v>
      </c>
      <c r="O34" s="121"/>
      <c r="P34" s="142">
        <v>106914.0</v>
      </c>
      <c r="Q34" s="148">
        <v>66.1</v>
      </c>
      <c r="R34" s="150"/>
      <c r="S34" s="144" t="s">
        <v>398</v>
      </c>
      <c r="T34" s="2"/>
      <c r="U34" s="2"/>
      <c r="V34" s="2"/>
      <c r="W34" s="2"/>
      <c r="X34" s="2"/>
      <c r="Y34" s="2"/>
      <c r="Z34" s="2"/>
    </row>
    <row r="35" ht="15.75" customHeight="1">
      <c r="A35" s="147">
        <v>2015.0</v>
      </c>
      <c r="B35" s="146"/>
      <c r="C35" s="121"/>
      <c r="D35" s="142">
        <v>128557.0</v>
      </c>
      <c r="E35" s="146"/>
      <c r="F35" s="142">
        <v>165750.0</v>
      </c>
      <c r="G35" s="148">
        <v>77.6</v>
      </c>
      <c r="H35" s="150"/>
      <c r="I35" s="144" t="s">
        <v>403</v>
      </c>
      <c r="J35" s="2"/>
      <c r="K35" s="147">
        <v>2016.0</v>
      </c>
      <c r="M35" s="146"/>
      <c r="N35" s="142">
        <v>140105.0</v>
      </c>
      <c r="O35" s="121"/>
      <c r="P35" s="142">
        <v>106914.0</v>
      </c>
      <c r="Q35" s="148">
        <v>131.0</v>
      </c>
      <c r="R35" s="172">
        <v>42616.0</v>
      </c>
      <c r="S35" s="144" t="s">
        <v>398</v>
      </c>
      <c r="T35" s="2"/>
      <c r="U35" s="2"/>
      <c r="V35" s="2"/>
      <c r="W35" s="2"/>
      <c r="X35" s="2"/>
      <c r="Y35" s="2"/>
      <c r="Z35" s="2"/>
    </row>
    <row r="36" ht="15.75" customHeight="1">
      <c r="A36" s="147">
        <v>2014.0</v>
      </c>
      <c r="B36" s="146"/>
      <c r="C36" s="121"/>
      <c r="D36" s="142">
        <v>57031.0</v>
      </c>
      <c r="E36" s="146"/>
      <c r="F36" s="142">
        <v>165750.0</v>
      </c>
      <c r="G36" s="148">
        <v>34.4</v>
      </c>
      <c r="H36" s="150"/>
      <c r="I36" s="144" t="s">
        <v>403</v>
      </c>
      <c r="J36" s="2"/>
      <c r="K36" s="147">
        <v>2015.0</v>
      </c>
      <c r="M36" s="146"/>
      <c r="N36" s="142">
        <v>111577.0</v>
      </c>
      <c r="O36" s="121"/>
      <c r="P36" s="142">
        <v>106914.0</v>
      </c>
      <c r="Q36" s="148">
        <v>104.4</v>
      </c>
      <c r="R36" s="150"/>
      <c r="S36" s="144" t="s">
        <v>398</v>
      </c>
      <c r="T36" s="2"/>
      <c r="U36" s="2"/>
      <c r="V36" s="2"/>
      <c r="W36" s="2"/>
      <c r="X36" s="2"/>
      <c r="Y36" s="2"/>
      <c r="Z36" s="2"/>
    </row>
    <row r="37" ht="15.75" customHeight="1">
      <c r="A37" s="147">
        <v>2013.0</v>
      </c>
      <c r="B37" s="146"/>
      <c r="C37" s="121"/>
      <c r="D37" s="142">
        <v>99096.0</v>
      </c>
      <c r="E37" s="146"/>
      <c r="F37" s="142">
        <v>161859.0</v>
      </c>
      <c r="G37" s="148">
        <v>61.2</v>
      </c>
      <c r="H37" s="150"/>
      <c r="I37" s="144" t="s">
        <v>403</v>
      </c>
      <c r="J37" s="2"/>
      <c r="K37" s="147">
        <v>2014.0</v>
      </c>
      <c r="M37" s="146"/>
      <c r="N37" s="142">
        <v>128231.0</v>
      </c>
      <c r="O37" s="121"/>
      <c r="P37" s="142">
        <v>106914.0</v>
      </c>
      <c r="Q37" s="148">
        <v>119.9</v>
      </c>
      <c r="R37" s="150"/>
      <c r="S37" s="144" t="s">
        <v>398</v>
      </c>
      <c r="T37" s="2"/>
      <c r="U37" s="2"/>
      <c r="V37" s="2"/>
      <c r="W37" s="2"/>
      <c r="X37" s="2"/>
      <c r="Y37" s="2"/>
      <c r="Z37" s="2"/>
    </row>
    <row r="38" ht="15.75" customHeight="1">
      <c r="A38" s="147">
        <v>2012.0</v>
      </c>
      <c r="B38" s="127"/>
      <c r="C38" s="118"/>
      <c r="D38" s="142">
        <v>147446.0</v>
      </c>
      <c r="E38" s="127"/>
      <c r="F38" s="142">
        <v>155020.0</v>
      </c>
      <c r="G38" s="148">
        <v>95.1</v>
      </c>
      <c r="H38" s="150"/>
      <c r="I38" s="144" t="s">
        <v>403</v>
      </c>
      <c r="J38" s="2"/>
      <c r="K38" s="147">
        <v>2013.0</v>
      </c>
      <c r="M38" s="146"/>
      <c r="N38" s="142">
        <v>117293.0</v>
      </c>
      <c r="O38" s="121"/>
      <c r="P38" s="142">
        <v>106914.0</v>
      </c>
      <c r="Q38" s="148">
        <v>109.7</v>
      </c>
      <c r="R38" s="150"/>
      <c r="S38" s="144" t="s">
        <v>398</v>
      </c>
      <c r="T38" s="2"/>
      <c r="U38" s="2"/>
      <c r="V38" s="2"/>
      <c r="W38" s="2"/>
      <c r="X38" s="2"/>
      <c r="Y38" s="2"/>
      <c r="Z38" s="2"/>
    </row>
    <row r="39" ht="15.75" customHeight="1">
      <c r="A39" s="173" t="s">
        <v>418</v>
      </c>
      <c r="B39" s="124"/>
      <c r="C39" s="124"/>
      <c r="D39" s="124"/>
      <c r="E39" s="124"/>
      <c r="F39" s="124"/>
      <c r="G39" s="124"/>
      <c r="H39" s="124"/>
      <c r="I39" s="125"/>
      <c r="J39" s="2"/>
      <c r="K39" s="147">
        <v>2012.0</v>
      </c>
      <c r="L39" s="116"/>
      <c r="M39" s="127"/>
      <c r="N39" s="142">
        <v>125641.0</v>
      </c>
      <c r="O39" s="118"/>
      <c r="P39" s="142">
        <v>112485.0</v>
      </c>
      <c r="Q39" s="148">
        <v>111.7</v>
      </c>
      <c r="R39" s="150"/>
      <c r="S39" s="144" t="s">
        <v>403</v>
      </c>
      <c r="T39" s="2"/>
      <c r="U39" s="2"/>
      <c r="V39" s="2"/>
      <c r="W39" s="2"/>
      <c r="X39" s="2"/>
      <c r="Y39" s="2"/>
      <c r="Z39" s="2"/>
    </row>
    <row r="40" ht="15.75" customHeight="1">
      <c r="A40" s="126"/>
      <c r="B40" s="116"/>
      <c r="C40" s="116"/>
      <c r="D40" s="116"/>
      <c r="E40" s="116"/>
      <c r="F40" s="116"/>
      <c r="G40" s="116"/>
      <c r="H40" s="116"/>
      <c r="I40" s="127"/>
      <c r="J40" s="2"/>
      <c r="K40" s="152"/>
      <c r="L40" s="124"/>
      <c r="M40" s="124"/>
      <c r="N40" s="124"/>
      <c r="O40" s="124"/>
      <c r="P40" s="124"/>
      <c r="Q40" s="124"/>
      <c r="R40" s="124"/>
      <c r="S40" s="124"/>
      <c r="T40" s="2"/>
      <c r="U40" s="2"/>
      <c r="V40" s="2"/>
      <c r="W40" s="2"/>
      <c r="X40" s="2"/>
      <c r="Y40" s="2"/>
      <c r="Z40" s="2"/>
    </row>
    <row r="41" ht="15.75" customHeight="1">
      <c r="A41" s="162"/>
      <c r="J41" s="2"/>
      <c r="K41" s="132" t="s">
        <v>419</v>
      </c>
      <c r="L41" s="101"/>
      <c r="M41" s="101"/>
      <c r="N41" s="101"/>
      <c r="O41" s="101"/>
      <c r="P41" s="101"/>
      <c r="Q41" s="101"/>
      <c r="R41" s="101"/>
      <c r="S41" s="74"/>
      <c r="T41" s="2"/>
      <c r="U41" s="2"/>
      <c r="V41" s="2"/>
      <c r="W41" s="2"/>
      <c r="X41" s="2"/>
      <c r="Y41" s="2"/>
      <c r="Z41" s="2"/>
    </row>
    <row r="42" ht="15.75" customHeight="1">
      <c r="A42" s="132" t="s">
        <v>420</v>
      </c>
      <c r="B42" s="101"/>
      <c r="C42" s="101"/>
      <c r="D42" s="101"/>
      <c r="E42" s="101"/>
      <c r="F42" s="101"/>
      <c r="G42" s="101"/>
      <c r="H42" s="101"/>
      <c r="I42" s="74"/>
      <c r="J42" s="2"/>
      <c r="K42" s="133" t="s">
        <v>289</v>
      </c>
      <c r="L42" s="134" t="s">
        <v>389</v>
      </c>
      <c r="M42" s="135"/>
      <c r="N42" s="133" t="s">
        <v>343</v>
      </c>
      <c r="O42" s="133" t="s">
        <v>390</v>
      </c>
      <c r="P42" s="133" t="s">
        <v>391</v>
      </c>
      <c r="Q42" s="133" t="s">
        <v>392</v>
      </c>
      <c r="R42" s="133" t="s">
        <v>393</v>
      </c>
      <c r="S42" s="133" t="s">
        <v>394</v>
      </c>
      <c r="T42" s="2"/>
      <c r="U42" s="2"/>
      <c r="V42" s="2"/>
      <c r="W42" s="2"/>
      <c r="X42" s="2"/>
      <c r="Y42" s="2"/>
      <c r="Z42" s="2"/>
    </row>
    <row r="43" ht="15.75" customHeight="1">
      <c r="A43" s="153" t="s">
        <v>289</v>
      </c>
      <c r="B43" s="154" t="s">
        <v>389</v>
      </c>
      <c r="C43" s="155"/>
      <c r="D43" s="153" t="s">
        <v>343</v>
      </c>
      <c r="E43" s="153" t="s">
        <v>390</v>
      </c>
      <c r="F43" s="153" t="s">
        <v>391</v>
      </c>
      <c r="G43" s="153" t="s">
        <v>392</v>
      </c>
      <c r="H43" s="153" t="s">
        <v>393</v>
      </c>
      <c r="I43" s="156" t="s">
        <v>394</v>
      </c>
      <c r="J43" s="2"/>
      <c r="K43" s="138" t="s">
        <v>421</v>
      </c>
      <c r="L43" s="139" t="s">
        <v>396</v>
      </c>
      <c r="M43" s="125"/>
      <c r="N43" s="142">
        <v>77829.0</v>
      </c>
      <c r="O43" s="141" t="s">
        <v>397</v>
      </c>
      <c r="P43" s="140">
        <v>84000.0</v>
      </c>
      <c r="Q43" s="138">
        <v>92.7</v>
      </c>
      <c r="R43" s="138"/>
      <c r="S43" s="138" t="s">
        <v>398</v>
      </c>
      <c r="T43" s="2"/>
      <c r="U43" s="2"/>
      <c r="V43" s="2"/>
      <c r="W43" s="2"/>
      <c r="X43" s="2"/>
      <c r="Y43" s="2"/>
      <c r="Z43" s="2"/>
    </row>
    <row r="44" ht="15.75" customHeight="1">
      <c r="A44" s="147">
        <v>2011.0</v>
      </c>
      <c r="B44" s="139" t="s">
        <v>396</v>
      </c>
      <c r="C44" s="125"/>
      <c r="D44" s="142">
        <v>308215.0</v>
      </c>
      <c r="E44" s="141" t="s">
        <v>422</v>
      </c>
      <c r="F44" s="142">
        <v>648663.0</v>
      </c>
      <c r="G44" s="148">
        <v>47.5</v>
      </c>
      <c r="H44" s="150"/>
      <c r="I44" s="144" t="s">
        <v>403</v>
      </c>
      <c r="J44" s="2"/>
      <c r="K44" s="150">
        <v>2018.0</v>
      </c>
      <c r="L44" s="145"/>
      <c r="M44" s="146"/>
      <c r="N44" s="140">
        <v>153844.0</v>
      </c>
      <c r="O44" s="121"/>
      <c r="P44" s="140">
        <v>77840.0</v>
      </c>
      <c r="Q44" s="138">
        <v>197.6</v>
      </c>
      <c r="R44" s="174">
        <v>43446.0</v>
      </c>
      <c r="S44" s="138" t="s">
        <v>398</v>
      </c>
      <c r="T44" s="2"/>
      <c r="U44" s="2"/>
      <c r="V44" s="2"/>
      <c r="W44" s="2"/>
      <c r="X44" s="2"/>
      <c r="Y44" s="2"/>
      <c r="Z44" s="2"/>
    </row>
    <row r="45" ht="15.75" customHeight="1">
      <c r="A45" s="175">
        <v>2010.0</v>
      </c>
      <c r="B45" s="145"/>
      <c r="C45" s="146"/>
      <c r="D45" s="176">
        <v>293564.0</v>
      </c>
      <c r="E45" s="121"/>
      <c r="F45" s="176">
        <v>648663.0</v>
      </c>
      <c r="G45" s="177">
        <v>45.3</v>
      </c>
      <c r="H45" s="178"/>
      <c r="I45" s="141" t="s">
        <v>403</v>
      </c>
      <c r="J45" s="2"/>
      <c r="K45" s="147">
        <v>2017.0</v>
      </c>
      <c r="L45" s="145"/>
      <c r="M45" s="146"/>
      <c r="N45" s="142">
        <v>96430.0</v>
      </c>
      <c r="O45" s="121"/>
      <c r="P45" s="142">
        <v>436800.0</v>
      </c>
      <c r="Q45" s="148">
        <v>22.1</v>
      </c>
      <c r="R45" s="150"/>
      <c r="S45" s="144" t="s">
        <v>403</v>
      </c>
      <c r="T45" s="2"/>
      <c r="U45" s="2"/>
      <c r="V45" s="2"/>
      <c r="W45" s="2"/>
      <c r="X45" s="2"/>
      <c r="Y45" s="2"/>
      <c r="Z45" s="2"/>
    </row>
    <row r="46" ht="15.75" customHeight="1">
      <c r="A46" s="173" t="s">
        <v>423</v>
      </c>
      <c r="B46" s="124"/>
      <c r="C46" s="124"/>
      <c r="D46" s="124"/>
      <c r="E46" s="124"/>
      <c r="F46" s="124"/>
      <c r="G46" s="124"/>
      <c r="H46" s="124"/>
      <c r="I46" s="125"/>
      <c r="J46" s="2"/>
      <c r="K46" s="147">
        <v>2016.0</v>
      </c>
      <c r="L46" s="145"/>
      <c r="M46" s="146"/>
      <c r="N46" s="142">
        <v>155271.0</v>
      </c>
      <c r="O46" s="121"/>
      <c r="P46" s="142">
        <v>436800.0</v>
      </c>
      <c r="Q46" s="148">
        <v>35.5</v>
      </c>
      <c r="R46" s="150"/>
      <c r="S46" s="144" t="s">
        <v>403</v>
      </c>
      <c r="T46" s="2"/>
      <c r="U46" s="2"/>
      <c r="V46" s="2"/>
      <c r="W46" s="2"/>
      <c r="X46" s="2"/>
      <c r="Y46" s="2"/>
      <c r="Z46" s="2"/>
    </row>
    <row r="47" ht="15.75" customHeight="1">
      <c r="A47" s="126"/>
      <c r="B47" s="116"/>
      <c r="C47" s="116"/>
      <c r="D47" s="116"/>
      <c r="E47" s="116"/>
      <c r="F47" s="116"/>
      <c r="G47" s="116"/>
      <c r="H47" s="116"/>
      <c r="I47" s="127"/>
      <c r="J47" s="2"/>
      <c r="K47" s="147">
        <v>2015.0</v>
      </c>
      <c r="L47" s="145"/>
      <c r="M47" s="146"/>
      <c r="N47" s="142">
        <v>128213.0</v>
      </c>
      <c r="O47" s="121"/>
      <c r="P47" s="142">
        <v>436800.0</v>
      </c>
      <c r="Q47" s="148">
        <v>29.4</v>
      </c>
      <c r="R47" s="150"/>
      <c r="S47" s="144" t="s">
        <v>403</v>
      </c>
      <c r="T47" s="2"/>
      <c r="U47" s="2"/>
      <c r="V47" s="2"/>
      <c r="W47" s="2"/>
      <c r="X47" s="2"/>
      <c r="Y47" s="2"/>
      <c r="Z47" s="2"/>
    </row>
    <row r="48" ht="15.75" customHeight="1">
      <c r="A48" s="162"/>
      <c r="J48" s="2"/>
      <c r="K48" s="147">
        <v>2014.0</v>
      </c>
      <c r="L48" s="145"/>
      <c r="M48" s="146"/>
      <c r="N48" s="142">
        <v>38756.0</v>
      </c>
      <c r="O48" s="121"/>
      <c r="P48" s="142">
        <v>436800.0</v>
      </c>
      <c r="Q48" s="148">
        <v>8.9</v>
      </c>
      <c r="R48" s="150"/>
      <c r="S48" s="144" t="s">
        <v>403</v>
      </c>
      <c r="T48" s="2"/>
      <c r="U48" s="2"/>
      <c r="V48" s="2"/>
      <c r="W48" s="2"/>
      <c r="X48" s="2"/>
      <c r="Y48" s="2"/>
      <c r="Z48" s="2"/>
    </row>
    <row r="49" ht="15.75" customHeight="1">
      <c r="A49" s="132" t="s">
        <v>424</v>
      </c>
      <c r="B49" s="101"/>
      <c r="C49" s="101"/>
      <c r="D49" s="101"/>
      <c r="E49" s="101"/>
      <c r="F49" s="101"/>
      <c r="G49" s="101"/>
      <c r="H49" s="101"/>
      <c r="I49" s="74"/>
      <c r="J49" s="2"/>
      <c r="K49" s="147">
        <v>2013.0</v>
      </c>
      <c r="L49" s="145"/>
      <c r="M49" s="146"/>
      <c r="N49" s="142">
        <v>87123.0</v>
      </c>
      <c r="O49" s="121"/>
      <c r="P49" s="142">
        <v>402080.0</v>
      </c>
      <c r="Q49" s="148">
        <v>21.7</v>
      </c>
      <c r="R49" s="150"/>
      <c r="S49" s="144" t="s">
        <v>403</v>
      </c>
      <c r="T49" s="2"/>
      <c r="U49" s="2"/>
      <c r="V49" s="2"/>
      <c r="W49" s="2"/>
      <c r="X49" s="2"/>
      <c r="Y49" s="2"/>
      <c r="Z49" s="2"/>
    </row>
    <row r="50" ht="15.75" customHeight="1">
      <c r="A50" s="133" t="s">
        <v>289</v>
      </c>
      <c r="B50" s="134" t="s">
        <v>389</v>
      </c>
      <c r="C50" s="135"/>
      <c r="D50" s="133" t="s">
        <v>343</v>
      </c>
      <c r="E50" s="133" t="s">
        <v>390</v>
      </c>
      <c r="F50" s="133" t="s">
        <v>391</v>
      </c>
      <c r="G50" s="133" t="s">
        <v>392</v>
      </c>
      <c r="H50" s="133" t="s">
        <v>393</v>
      </c>
      <c r="I50" s="156" t="s">
        <v>394</v>
      </c>
      <c r="J50" s="2"/>
      <c r="K50" s="147">
        <v>2012.0</v>
      </c>
      <c r="L50" s="126"/>
      <c r="M50" s="127"/>
      <c r="N50" s="142">
        <v>101604.0</v>
      </c>
      <c r="O50" s="118"/>
      <c r="P50" s="142">
        <v>362320.0</v>
      </c>
      <c r="Q50" s="148">
        <v>28.0</v>
      </c>
      <c r="R50" s="150"/>
      <c r="S50" s="144" t="s">
        <v>403</v>
      </c>
      <c r="T50" s="2"/>
      <c r="U50" s="2"/>
      <c r="V50" s="2"/>
      <c r="W50" s="2"/>
      <c r="X50" s="2"/>
      <c r="Y50" s="2"/>
      <c r="Z50" s="2"/>
    </row>
    <row r="51" ht="15.75" customHeight="1">
      <c r="A51" s="138" t="s">
        <v>425</v>
      </c>
      <c r="B51" s="139" t="s">
        <v>426</v>
      </c>
      <c r="C51" s="125"/>
      <c r="D51" s="142">
        <v>75849.0</v>
      </c>
      <c r="E51" s="141" t="s">
        <v>397</v>
      </c>
      <c r="F51" s="142">
        <v>1001177.0</v>
      </c>
      <c r="G51" s="138">
        <v>7.6</v>
      </c>
      <c r="H51" s="143"/>
      <c r="I51" s="179" t="s">
        <v>398</v>
      </c>
      <c r="J51" s="2"/>
      <c r="K51" s="152"/>
      <c r="L51" s="124"/>
      <c r="M51" s="124"/>
      <c r="N51" s="124"/>
      <c r="O51" s="124"/>
      <c r="P51" s="124"/>
      <c r="Q51" s="124"/>
      <c r="R51" s="124"/>
      <c r="S51" s="124"/>
      <c r="T51" s="2"/>
      <c r="U51" s="2"/>
      <c r="V51" s="2"/>
      <c r="W51" s="2"/>
      <c r="X51" s="2"/>
      <c r="Y51" s="2"/>
      <c r="Z51" s="2"/>
    </row>
    <row r="52" ht="15.75" customHeight="1">
      <c r="A52" s="138" t="s">
        <v>401</v>
      </c>
      <c r="B52" s="145"/>
      <c r="C52" s="146"/>
      <c r="D52" s="142">
        <v>191778.0</v>
      </c>
      <c r="E52" s="121"/>
      <c r="F52" s="142">
        <v>1001177.0</v>
      </c>
      <c r="G52" s="138">
        <v>19.2</v>
      </c>
      <c r="H52" s="143"/>
      <c r="I52" s="179" t="s">
        <v>398</v>
      </c>
      <c r="J52" s="2"/>
      <c r="K52" s="132" t="s">
        <v>427</v>
      </c>
      <c r="L52" s="101"/>
      <c r="M52" s="101"/>
      <c r="N52" s="101"/>
      <c r="O52" s="101"/>
      <c r="P52" s="101"/>
      <c r="Q52" s="101"/>
      <c r="R52" s="101"/>
      <c r="S52" s="74"/>
      <c r="T52" s="2"/>
      <c r="U52" s="2"/>
      <c r="V52" s="2"/>
      <c r="W52" s="2"/>
      <c r="X52" s="2"/>
      <c r="Y52" s="2"/>
      <c r="Z52" s="2"/>
    </row>
    <row r="53" ht="15.75" customHeight="1">
      <c r="A53" s="144" t="s">
        <v>402</v>
      </c>
      <c r="B53" s="145"/>
      <c r="C53" s="146"/>
      <c r="D53" s="142">
        <v>246889.0</v>
      </c>
      <c r="E53" s="121"/>
      <c r="F53" s="142">
        <v>1001177.0</v>
      </c>
      <c r="G53" s="148">
        <v>24.7</v>
      </c>
      <c r="H53" s="149"/>
      <c r="I53" s="179" t="s">
        <v>398</v>
      </c>
      <c r="J53" s="2"/>
      <c r="K53" s="133" t="s">
        <v>289</v>
      </c>
      <c r="L53" s="134" t="s">
        <v>389</v>
      </c>
      <c r="M53" s="135"/>
      <c r="N53" s="133" t="s">
        <v>343</v>
      </c>
      <c r="O53" s="133" t="s">
        <v>390</v>
      </c>
      <c r="P53" s="133" t="s">
        <v>391</v>
      </c>
      <c r="Q53" s="133" t="s">
        <v>392</v>
      </c>
      <c r="R53" s="133" t="s">
        <v>393</v>
      </c>
      <c r="S53" s="133" t="s">
        <v>394</v>
      </c>
      <c r="T53" s="2"/>
      <c r="U53" s="2"/>
      <c r="V53" s="2"/>
      <c r="W53" s="2"/>
      <c r="X53" s="2"/>
      <c r="Y53" s="2"/>
      <c r="Z53" s="2"/>
    </row>
    <row r="54" ht="15.75" customHeight="1">
      <c r="A54" s="144" t="s">
        <v>404</v>
      </c>
      <c r="B54" s="145"/>
      <c r="C54" s="146"/>
      <c r="D54" s="142">
        <v>329455.0</v>
      </c>
      <c r="E54" s="121"/>
      <c r="F54" s="142">
        <v>1001177.0</v>
      </c>
      <c r="G54" s="148">
        <v>32.9</v>
      </c>
      <c r="H54" s="149"/>
      <c r="I54" s="159" t="s">
        <v>398</v>
      </c>
      <c r="J54" s="2"/>
      <c r="K54" s="138" t="s">
        <v>428</v>
      </c>
      <c r="L54" s="139" t="s">
        <v>396</v>
      </c>
      <c r="M54" s="125"/>
      <c r="N54" s="142">
        <v>18544.0</v>
      </c>
      <c r="O54" s="141" t="s">
        <v>397</v>
      </c>
      <c r="P54" s="142">
        <v>164000.0</v>
      </c>
      <c r="Q54" s="138">
        <v>11.3</v>
      </c>
      <c r="R54" s="138"/>
      <c r="S54" s="144" t="s">
        <v>398</v>
      </c>
      <c r="T54" s="2"/>
      <c r="U54" s="2"/>
      <c r="V54" s="2"/>
      <c r="W54" s="2"/>
      <c r="X54" s="2"/>
      <c r="Y54" s="2"/>
      <c r="Z54" s="2"/>
    </row>
    <row r="55" ht="15.75" customHeight="1">
      <c r="A55" s="144" t="s">
        <v>405</v>
      </c>
      <c r="B55" s="126"/>
      <c r="C55" s="127"/>
      <c r="D55" s="142">
        <v>377239.0</v>
      </c>
      <c r="E55" s="121"/>
      <c r="F55" s="142">
        <v>1033980.0</v>
      </c>
      <c r="G55" s="148">
        <v>36.5</v>
      </c>
      <c r="H55" s="149"/>
      <c r="I55" s="159" t="s">
        <v>398</v>
      </c>
      <c r="J55" s="2"/>
      <c r="K55" s="150">
        <v>2018.0</v>
      </c>
      <c r="L55" s="145"/>
      <c r="M55" s="146"/>
      <c r="N55" s="142">
        <v>112724.0</v>
      </c>
      <c r="O55" s="121"/>
      <c r="P55" s="142">
        <v>164000.0</v>
      </c>
      <c r="Q55" s="138">
        <v>68.7</v>
      </c>
      <c r="R55" s="138"/>
      <c r="S55" s="144" t="s">
        <v>398</v>
      </c>
      <c r="T55" s="2"/>
      <c r="U55" s="2"/>
      <c r="V55" s="2"/>
      <c r="W55" s="2"/>
      <c r="X55" s="2"/>
      <c r="Y55" s="2"/>
      <c r="Z55" s="2"/>
    </row>
    <row r="56" ht="15.75" customHeight="1">
      <c r="A56" s="144" t="s">
        <v>406</v>
      </c>
      <c r="B56" s="139" t="s">
        <v>429</v>
      </c>
      <c r="C56" s="125"/>
      <c r="D56" s="142">
        <v>406826.0</v>
      </c>
      <c r="E56" s="121"/>
      <c r="F56" s="142">
        <v>1033980.0</v>
      </c>
      <c r="G56" s="148">
        <v>39.3</v>
      </c>
      <c r="H56" s="149"/>
      <c r="I56" s="159" t="s">
        <v>398</v>
      </c>
      <c r="J56" s="2"/>
      <c r="K56" s="147">
        <v>2017.0</v>
      </c>
      <c r="L56" s="145"/>
      <c r="M56" s="146"/>
      <c r="N56" s="142">
        <v>78573.0</v>
      </c>
      <c r="O56" s="121"/>
      <c r="P56" s="142">
        <v>164000.0</v>
      </c>
      <c r="Q56" s="148">
        <v>47.9</v>
      </c>
      <c r="R56" s="150"/>
      <c r="S56" s="144" t="s">
        <v>398</v>
      </c>
      <c r="T56" s="2"/>
      <c r="U56" s="2"/>
      <c r="V56" s="2"/>
      <c r="W56" s="2"/>
      <c r="X56" s="2"/>
      <c r="Y56" s="2"/>
      <c r="Z56" s="2"/>
    </row>
    <row r="57" ht="15.75" customHeight="1">
      <c r="A57" s="144" t="s">
        <v>407</v>
      </c>
      <c r="B57" s="145"/>
      <c r="C57" s="146"/>
      <c r="D57" s="142">
        <v>585357.0</v>
      </c>
      <c r="E57" s="118"/>
      <c r="F57" s="142">
        <v>1033980.0</v>
      </c>
      <c r="G57" s="148">
        <v>56.6</v>
      </c>
      <c r="H57" s="149"/>
      <c r="I57" s="159" t="s">
        <v>398</v>
      </c>
      <c r="J57" s="2"/>
      <c r="K57" s="147">
        <v>2016.0</v>
      </c>
      <c r="L57" s="145"/>
      <c r="M57" s="146"/>
      <c r="N57" s="142">
        <v>145173.0</v>
      </c>
      <c r="O57" s="121"/>
      <c r="P57" s="142">
        <v>164000.0</v>
      </c>
      <c r="Q57" s="148">
        <v>88.5</v>
      </c>
      <c r="R57" s="150"/>
      <c r="S57" s="144" t="s">
        <v>398</v>
      </c>
      <c r="T57" s="2"/>
      <c r="U57" s="2"/>
      <c r="V57" s="2"/>
      <c r="W57" s="2"/>
      <c r="X57" s="2"/>
      <c r="Y57" s="2"/>
      <c r="Z57" s="2"/>
    </row>
    <row r="58" ht="15.75" customHeight="1">
      <c r="A58" s="144" t="s">
        <v>408</v>
      </c>
      <c r="B58" s="145"/>
      <c r="C58" s="146"/>
      <c r="D58" s="142">
        <v>428786.0</v>
      </c>
      <c r="E58" s="178"/>
      <c r="F58" s="142">
        <v>409000.0</v>
      </c>
      <c r="G58" s="148">
        <v>104.8</v>
      </c>
      <c r="H58" s="149"/>
      <c r="I58" s="144" t="s">
        <v>403</v>
      </c>
      <c r="J58" s="2"/>
      <c r="K58" s="147">
        <v>2015.0</v>
      </c>
      <c r="L58" s="145"/>
      <c r="M58" s="146"/>
      <c r="N58" s="142">
        <v>97503.0</v>
      </c>
      <c r="O58" s="121"/>
      <c r="P58" s="142">
        <v>164000.0</v>
      </c>
      <c r="Q58" s="148">
        <v>59.5</v>
      </c>
      <c r="R58" s="150"/>
      <c r="S58" s="144" t="s">
        <v>398</v>
      </c>
      <c r="T58" s="2"/>
      <c r="U58" s="2"/>
      <c r="V58" s="2"/>
      <c r="W58" s="2"/>
      <c r="X58" s="2"/>
      <c r="Y58" s="2"/>
      <c r="Z58" s="2"/>
    </row>
    <row r="59" ht="15.75" customHeight="1">
      <c r="A59" s="144" t="s">
        <v>430</v>
      </c>
      <c r="B59" s="145"/>
      <c r="C59" s="146"/>
      <c r="D59" s="142">
        <v>491677.0</v>
      </c>
      <c r="E59" s="121"/>
      <c r="F59" s="142">
        <v>341747.0</v>
      </c>
      <c r="G59" s="148">
        <v>143.9</v>
      </c>
      <c r="H59" s="180">
        <v>40833.0</v>
      </c>
      <c r="I59" s="144" t="s">
        <v>403</v>
      </c>
      <c r="J59" s="2"/>
      <c r="K59" s="147">
        <v>2014.0</v>
      </c>
      <c r="L59" s="145"/>
      <c r="M59" s="146"/>
      <c r="N59" s="142">
        <v>59788.0</v>
      </c>
      <c r="O59" s="121"/>
      <c r="P59" s="142">
        <v>154500.0</v>
      </c>
      <c r="Q59" s="148">
        <v>38.7</v>
      </c>
      <c r="R59" s="150"/>
      <c r="S59" s="144" t="s">
        <v>398</v>
      </c>
      <c r="T59" s="2"/>
      <c r="U59" s="2"/>
      <c r="V59" s="2"/>
      <c r="W59" s="2"/>
      <c r="X59" s="2"/>
      <c r="Y59" s="2"/>
      <c r="Z59" s="2"/>
    </row>
    <row r="60" ht="15.75" customHeight="1">
      <c r="A60" s="141" t="s">
        <v>431</v>
      </c>
      <c r="B60" s="145"/>
      <c r="C60" s="146"/>
      <c r="D60" s="176">
        <v>485663.0</v>
      </c>
      <c r="E60" s="121"/>
      <c r="F60" s="176">
        <v>409000.0</v>
      </c>
      <c r="G60" s="177">
        <v>118.7</v>
      </c>
      <c r="H60" s="181">
        <v>40585.0</v>
      </c>
      <c r="I60" s="144" t="s">
        <v>403</v>
      </c>
      <c r="J60" s="2"/>
      <c r="K60" s="147">
        <v>2013.0</v>
      </c>
      <c r="L60" s="145"/>
      <c r="M60" s="146"/>
      <c r="N60" s="142">
        <v>74177.0</v>
      </c>
      <c r="O60" s="121"/>
      <c r="P60" s="142">
        <v>153000.0</v>
      </c>
      <c r="Q60" s="148">
        <v>48.5</v>
      </c>
      <c r="R60" s="150"/>
      <c r="S60" s="144" t="s">
        <v>398</v>
      </c>
      <c r="T60" s="2"/>
      <c r="U60" s="2"/>
      <c r="V60" s="2"/>
      <c r="W60" s="2"/>
      <c r="X60" s="2"/>
      <c r="Y60" s="2"/>
      <c r="Z60" s="2"/>
    </row>
    <row r="61" ht="15.75" customHeight="1">
      <c r="A61" s="182" t="s">
        <v>432</v>
      </c>
      <c r="B61" s="101"/>
      <c r="C61" s="101"/>
      <c r="D61" s="101"/>
      <c r="E61" s="101"/>
      <c r="F61" s="101"/>
      <c r="G61" s="101"/>
      <c r="H61" s="101"/>
      <c r="I61" s="74"/>
      <c r="J61" s="2"/>
      <c r="K61" s="147">
        <v>2012.0</v>
      </c>
      <c r="L61" s="126"/>
      <c r="M61" s="127"/>
      <c r="N61" s="142">
        <v>101298.0</v>
      </c>
      <c r="O61" s="118"/>
      <c r="P61" s="142">
        <v>197652.0</v>
      </c>
      <c r="Q61" s="148">
        <v>51.3</v>
      </c>
      <c r="R61" s="150"/>
      <c r="S61" s="144" t="s">
        <v>403</v>
      </c>
      <c r="T61" s="2"/>
      <c r="U61" s="2"/>
      <c r="V61" s="2"/>
      <c r="W61" s="2"/>
      <c r="X61" s="2"/>
      <c r="Y61" s="2"/>
      <c r="Z61" s="2"/>
    </row>
    <row r="62" ht="15.75" customHeight="1">
      <c r="A62" s="183"/>
      <c r="B62" s="184"/>
      <c r="C62" s="184"/>
      <c r="D62" s="184"/>
      <c r="E62" s="184"/>
      <c r="F62" s="184"/>
      <c r="G62" s="184"/>
      <c r="H62" s="184"/>
      <c r="I62" s="184"/>
      <c r="J62" s="2"/>
      <c r="K62" s="152"/>
      <c r="L62" s="124"/>
      <c r="M62" s="124"/>
      <c r="N62" s="124"/>
      <c r="O62" s="124"/>
      <c r="P62" s="124"/>
      <c r="Q62" s="124"/>
      <c r="R62" s="124"/>
      <c r="S62" s="124"/>
      <c r="T62" s="2"/>
      <c r="U62" s="2"/>
      <c r="V62" s="2"/>
      <c r="W62" s="2"/>
      <c r="X62" s="2"/>
      <c r="Y62" s="2"/>
      <c r="Z62" s="2"/>
    </row>
    <row r="63" ht="15.75" customHeight="1">
      <c r="A63" s="132" t="s">
        <v>433</v>
      </c>
      <c r="B63" s="101"/>
      <c r="C63" s="101"/>
      <c r="D63" s="101"/>
      <c r="E63" s="101"/>
      <c r="F63" s="101"/>
      <c r="G63" s="101"/>
      <c r="H63" s="101"/>
      <c r="I63" s="74"/>
      <c r="J63" s="2"/>
      <c r="K63" s="132" t="s">
        <v>434</v>
      </c>
      <c r="L63" s="101"/>
      <c r="M63" s="101"/>
      <c r="N63" s="101"/>
      <c r="O63" s="101"/>
      <c r="P63" s="101"/>
      <c r="Q63" s="101"/>
      <c r="R63" s="101"/>
      <c r="S63" s="74"/>
      <c r="T63" s="2"/>
      <c r="U63" s="2"/>
      <c r="V63" s="2"/>
      <c r="W63" s="2"/>
      <c r="X63" s="2"/>
      <c r="Y63" s="2"/>
      <c r="Z63" s="2"/>
    </row>
    <row r="64" ht="15.75" customHeight="1">
      <c r="A64" s="133" t="s">
        <v>289</v>
      </c>
      <c r="B64" s="133" t="s">
        <v>389</v>
      </c>
      <c r="C64" s="133" t="s">
        <v>413</v>
      </c>
      <c r="D64" s="153" t="s">
        <v>343</v>
      </c>
      <c r="E64" s="133" t="s">
        <v>390</v>
      </c>
      <c r="F64" s="133" t="s">
        <v>391</v>
      </c>
      <c r="G64" s="133" t="s">
        <v>392</v>
      </c>
      <c r="H64" s="133" t="s">
        <v>393</v>
      </c>
      <c r="I64" s="133" t="s">
        <v>394</v>
      </c>
      <c r="J64" s="2"/>
      <c r="K64" s="133" t="s">
        <v>289</v>
      </c>
      <c r="L64" s="134" t="s">
        <v>389</v>
      </c>
      <c r="M64" s="135"/>
      <c r="N64" s="133" t="s">
        <v>343</v>
      </c>
      <c r="O64" s="133" t="s">
        <v>390</v>
      </c>
      <c r="P64" s="133" t="s">
        <v>391</v>
      </c>
      <c r="Q64" s="133" t="s">
        <v>435</v>
      </c>
      <c r="R64" s="133" t="s">
        <v>393</v>
      </c>
      <c r="S64" s="133" t="s">
        <v>394</v>
      </c>
      <c r="T64" s="2"/>
      <c r="U64" s="2"/>
      <c r="V64" s="2"/>
      <c r="W64" s="2"/>
      <c r="X64" s="2"/>
      <c r="Y64" s="2"/>
      <c r="Z64" s="2"/>
    </row>
    <row r="65" ht="15.75" customHeight="1">
      <c r="A65" s="138" t="s">
        <v>436</v>
      </c>
      <c r="B65" s="141" t="s">
        <v>396</v>
      </c>
      <c r="C65" s="141" t="s">
        <v>437</v>
      </c>
      <c r="D65" s="170">
        <v>51949.0</v>
      </c>
      <c r="E65" s="185" t="s">
        <v>397</v>
      </c>
      <c r="F65" s="142">
        <v>87277.0</v>
      </c>
      <c r="G65" s="138">
        <v>59.5</v>
      </c>
      <c r="H65" s="138"/>
      <c r="I65" s="144" t="s">
        <v>398</v>
      </c>
      <c r="J65" s="2"/>
      <c r="K65" s="147">
        <v>2017.0</v>
      </c>
      <c r="L65" s="186" t="s">
        <v>396</v>
      </c>
      <c r="M65" s="74"/>
      <c r="N65" s="147">
        <v>14270.0</v>
      </c>
      <c r="O65" s="144" t="s">
        <v>438</v>
      </c>
      <c r="P65" s="142">
        <v>29656.0</v>
      </c>
      <c r="Q65" s="148">
        <v>48.1</v>
      </c>
      <c r="R65" s="144" t="s">
        <v>439</v>
      </c>
      <c r="S65" s="144" t="s">
        <v>403</v>
      </c>
      <c r="T65" s="2"/>
      <c r="U65" s="2"/>
      <c r="V65" s="2"/>
      <c r="W65" s="2"/>
      <c r="X65" s="2"/>
      <c r="Y65" s="2"/>
      <c r="Z65" s="2"/>
    </row>
    <row r="66" ht="15.75" customHeight="1">
      <c r="A66" s="138">
        <v>2018.0</v>
      </c>
      <c r="B66" s="121"/>
      <c r="C66" s="121"/>
      <c r="D66" s="170">
        <v>116597.0</v>
      </c>
      <c r="E66" s="146"/>
      <c r="F66" s="142">
        <v>87277.0</v>
      </c>
      <c r="G66" s="138">
        <v>133.6</v>
      </c>
      <c r="H66" s="138"/>
      <c r="I66" s="144" t="s">
        <v>398</v>
      </c>
      <c r="J66" s="2"/>
      <c r="K66" s="147">
        <v>2016.0</v>
      </c>
      <c r="L66" s="186" t="s">
        <v>440</v>
      </c>
      <c r="M66" s="101"/>
      <c r="N66" s="101"/>
      <c r="O66" s="101"/>
      <c r="P66" s="74"/>
      <c r="Q66" s="187"/>
      <c r="R66" s="101"/>
      <c r="S66" s="74"/>
      <c r="T66" s="2"/>
      <c r="U66" s="2"/>
      <c r="V66" s="2"/>
      <c r="W66" s="2"/>
      <c r="X66" s="2"/>
      <c r="Y66" s="2"/>
      <c r="Z66" s="2"/>
    </row>
    <row r="67" ht="15.75" customHeight="1">
      <c r="A67" s="147">
        <v>2017.0</v>
      </c>
      <c r="B67" s="121"/>
      <c r="C67" s="121"/>
      <c r="D67" s="142">
        <v>153959.0</v>
      </c>
      <c r="E67" s="146"/>
      <c r="F67" s="142">
        <v>87277.0</v>
      </c>
      <c r="G67" s="148">
        <v>176.4</v>
      </c>
      <c r="H67" s="150"/>
      <c r="I67" s="144" t="s">
        <v>398</v>
      </c>
      <c r="J67" s="2"/>
      <c r="K67" s="147">
        <v>2015.0</v>
      </c>
      <c r="L67" s="186" t="s">
        <v>440</v>
      </c>
      <c r="M67" s="101"/>
      <c r="N67" s="101"/>
      <c r="O67" s="101"/>
      <c r="P67" s="74"/>
      <c r="Q67" s="188"/>
      <c r="R67" s="101"/>
      <c r="S67" s="74"/>
      <c r="T67" s="2"/>
      <c r="U67" s="2"/>
      <c r="V67" s="2"/>
      <c r="W67" s="2"/>
      <c r="X67" s="2"/>
      <c r="Y67" s="2"/>
      <c r="Z67" s="2"/>
    </row>
    <row r="68" ht="15.75" customHeight="1">
      <c r="A68" s="147">
        <v>2016.0</v>
      </c>
      <c r="B68" s="121"/>
      <c r="C68" s="121"/>
      <c r="D68" s="189">
        <v>172286.0</v>
      </c>
      <c r="E68" s="146"/>
      <c r="F68" s="142">
        <v>87277.0</v>
      </c>
      <c r="G68" s="148">
        <v>197.4</v>
      </c>
      <c r="H68" s="150"/>
      <c r="I68" s="144" t="s">
        <v>398</v>
      </c>
      <c r="J68" s="2"/>
      <c r="K68" s="147">
        <v>2014.0</v>
      </c>
      <c r="L68" s="190" t="s">
        <v>441</v>
      </c>
      <c r="M68" s="74"/>
      <c r="N68" s="178"/>
      <c r="O68" s="141" t="s">
        <v>438</v>
      </c>
      <c r="P68" s="142">
        <v>22576.0</v>
      </c>
      <c r="Q68" s="188"/>
      <c r="R68" s="101"/>
      <c r="S68" s="74"/>
      <c r="T68" s="2"/>
      <c r="U68" s="2"/>
      <c r="V68" s="2"/>
      <c r="W68" s="2"/>
      <c r="X68" s="2"/>
      <c r="Y68" s="2"/>
      <c r="Z68" s="2"/>
    </row>
    <row r="69" ht="15.75" customHeight="1">
      <c r="A69" s="147">
        <v>2015.0</v>
      </c>
      <c r="B69" s="121"/>
      <c r="C69" s="121"/>
      <c r="D69" s="142">
        <v>45323.0</v>
      </c>
      <c r="E69" s="146"/>
      <c r="F69" s="142">
        <v>17791.0</v>
      </c>
      <c r="G69" s="148">
        <v>254.8</v>
      </c>
      <c r="H69" s="172">
        <v>42165.0</v>
      </c>
      <c r="I69" s="144" t="s">
        <v>398</v>
      </c>
      <c r="J69" s="2"/>
      <c r="K69" s="147">
        <v>2013.0</v>
      </c>
      <c r="L69" s="190" t="s">
        <v>441</v>
      </c>
      <c r="M69" s="74"/>
      <c r="N69" s="121"/>
      <c r="O69" s="121"/>
      <c r="P69" s="142">
        <v>9585.0</v>
      </c>
      <c r="Q69" s="188"/>
      <c r="R69" s="101"/>
      <c r="S69" s="74"/>
      <c r="T69" s="2"/>
      <c r="U69" s="2"/>
      <c r="V69" s="2"/>
      <c r="W69" s="2"/>
      <c r="X69" s="2"/>
      <c r="Y69" s="2"/>
      <c r="Z69" s="2"/>
    </row>
    <row r="70" ht="15.75" customHeight="1">
      <c r="A70" s="147">
        <v>2014.0</v>
      </c>
      <c r="B70" s="118"/>
      <c r="C70" s="118"/>
      <c r="D70" s="142">
        <v>95712.0</v>
      </c>
      <c r="E70" s="127"/>
      <c r="F70" s="142">
        <v>111893.0</v>
      </c>
      <c r="G70" s="148">
        <v>85.5</v>
      </c>
      <c r="H70" s="150"/>
      <c r="I70" s="144" t="s">
        <v>398</v>
      </c>
      <c r="J70" s="2"/>
      <c r="K70" s="147">
        <v>2012.0</v>
      </c>
      <c r="L70" s="190" t="s">
        <v>441</v>
      </c>
      <c r="M70" s="74"/>
      <c r="N70" s="118"/>
      <c r="O70" s="118"/>
      <c r="P70" s="142">
        <v>9399.0</v>
      </c>
      <c r="Q70" s="149"/>
      <c r="R70" s="101"/>
      <c r="S70" s="74"/>
      <c r="T70" s="2"/>
      <c r="U70" s="2"/>
      <c r="V70" s="2"/>
      <c r="W70" s="2"/>
      <c r="X70" s="2"/>
      <c r="Y70" s="2"/>
      <c r="Z70" s="2"/>
    </row>
    <row r="71" ht="15.75" customHeight="1">
      <c r="A71" s="182" t="s">
        <v>442</v>
      </c>
      <c r="B71" s="101"/>
      <c r="C71" s="101"/>
      <c r="D71" s="101"/>
      <c r="E71" s="101"/>
      <c r="F71" s="101"/>
      <c r="G71" s="101"/>
      <c r="H71" s="101"/>
      <c r="I71" s="74"/>
      <c r="J71" s="2"/>
      <c r="K71" s="147">
        <v>2011.0</v>
      </c>
      <c r="L71" s="186" t="s">
        <v>440</v>
      </c>
      <c r="M71" s="101"/>
      <c r="N71" s="101"/>
      <c r="O71" s="101"/>
      <c r="P71" s="74"/>
      <c r="Q71" s="186" t="s">
        <v>443</v>
      </c>
      <c r="R71" s="101"/>
      <c r="S71" s="74"/>
      <c r="T71" s="2"/>
      <c r="U71" s="2"/>
      <c r="V71" s="2"/>
      <c r="W71" s="2"/>
      <c r="X71" s="2"/>
      <c r="Y71" s="2"/>
      <c r="Z71" s="2"/>
    </row>
    <row r="72" ht="15.75" customHeight="1">
      <c r="A72" s="152"/>
      <c r="B72" s="124"/>
      <c r="C72" s="124"/>
      <c r="D72" s="124"/>
      <c r="E72" s="124"/>
      <c r="F72" s="124"/>
      <c r="G72" s="124"/>
      <c r="H72" s="124"/>
      <c r="I72" s="124"/>
      <c r="J72" s="2"/>
      <c r="K72" s="147">
        <v>2010.0</v>
      </c>
      <c r="L72" s="186" t="s">
        <v>440</v>
      </c>
      <c r="M72" s="101"/>
      <c r="N72" s="101"/>
      <c r="O72" s="101"/>
      <c r="P72" s="74"/>
      <c r="Q72" s="186" t="s">
        <v>443</v>
      </c>
      <c r="R72" s="101"/>
      <c r="S72" s="74"/>
      <c r="T72" s="2"/>
      <c r="U72" s="2"/>
      <c r="V72" s="2"/>
      <c r="W72" s="2"/>
      <c r="X72" s="2"/>
      <c r="Y72" s="2"/>
      <c r="Z72" s="2"/>
    </row>
    <row r="73" ht="15.75" customHeight="1">
      <c r="A73" s="163" t="s">
        <v>342</v>
      </c>
      <c r="B73" s="164"/>
      <c r="C73" s="164"/>
      <c r="D73" s="164"/>
      <c r="E73" s="164"/>
      <c r="F73" s="164"/>
      <c r="G73" s="164"/>
      <c r="H73" s="164"/>
      <c r="I73" s="165"/>
      <c r="J73" s="2"/>
      <c r="K73" s="191"/>
      <c r="L73" s="171"/>
      <c r="M73" s="171"/>
      <c r="N73" s="171"/>
      <c r="O73" s="171"/>
      <c r="P73" s="171"/>
      <c r="Q73" s="171"/>
      <c r="R73" s="171"/>
      <c r="S73" s="171"/>
      <c r="T73" s="2"/>
      <c r="U73" s="2"/>
      <c r="V73" s="2"/>
      <c r="W73" s="2"/>
      <c r="X73" s="2"/>
      <c r="Y73" s="2"/>
      <c r="Z73" s="2"/>
    </row>
    <row r="74" ht="15.75" customHeight="1">
      <c r="A74" s="192" t="s">
        <v>444</v>
      </c>
      <c r="B74" s="193"/>
      <c r="C74" s="193"/>
      <c r="D74" s="193"/>
      <c r="E74" s="193"/>
      <c r="F74" s="193"/>
      <c r="G74" s="193"/>
      <c r="H74" s="193"/>
      <c r="I74" s="194"/>
      <c r="J74" s="2"/>
      <c r="K74" s="132" t="s">
        <v>445</v>
      </c>
      <c r="L74" s="101"/>
      <c r="M74" s="101"/>
      <c r="N74" s="101"/>
      <c r="O74" s="101"/>
      <c r="P74" s="101"/>
      <c r="Q74" s="101"/>
      <c r="R74" s="101"/>
      <c r="S74" s="74"/>
      <c r="T74" s="2"/>
      <c r="U74" s="2"/>
      <c r="V74" s="2"/>
      <c r="W74" s="2"/>
      <c r="X74" s="2"/>
      <c r="Y74" s="2"/>
      <c r="Z74" s="2"/>
    </row>
    <row r="75" ht="15.75" customHeight="1">
      <c r="A75" s="126"/>
      <c r="B75" s="116"/>
      <c r="C75" s="116"/>
      <c r="D75" s="116"/>
      <c r="E75" s="116"/>
      <c r="F75" s="116"/>
      <c r="G75" s="116"/>
      <c r="H75" s="116"/>
      <c r="I75" s="127"/>
      <c r="J75" s="2"/>
      <c r="K75" s="133" t="s">
        <v>289</v>
      </c>
      <c r="L75" s="133" t="s">
        <v>389</v>
      </c>
      <c r="M75" s="133" t="s">
        <v>413</v>
      </c>
      <c r="N75" s="133" t="s">
        <v>343</v>
      </c>
      <c r="O75" s="133" t="s">
        <v>390</v>
      </c>
      <c r="P75" s="133" t="s">
        <v>391</v>
      </c>
      <c r="Q75" s="133" t="s">
        <v>392</v>
      </c>
      <c r="R75" s="133" t="s">
        <v>393</v>
      </c>
      <c r="S75" s="133" t="s">
        <v>394</v>
      </c>
      <c r="T75" s="2"/>
      <c r="U75" s="2"/>
      <c r="V75" s="2"/>
      <c r="W75" s="2"/>
      <c r="X75" s="2"/>
      <c r="Y75" s="2"/>
      <c r="Z75" s="2"/>
    </row>
    <row r="76" ht="15.75" customHeight="1">
      <c r="A76" s="133" t="s">
        <v>289</v>
      </c>
      <c r="B76" s="134" t="s">
        <v>389</v>
      </c>
      <c r="C76" s="135"/>
      <c r="D76" s="133" t="s">
        <v>343</v>
      </c>
      <c r="E76" s="133" t="s">
        <v>390</v>
      </c>
      <c r="F76" s="133" t="s">
        <v>391</v>
      </c>
      <c r="G76" s="133" t="s">
        <v>392</v>
      </c>
      <c r="H76" s="133" t="s">
        <v>393</v>
      </c>
      <c r="I76" s="133" t="s">
        <v>394</v>
      </c>
      <c r="J76" s="2"/>
      <c r="K76" s="138" t="s">
        <v>446</v>
      </c>
      <c r="L76" s="185" t="s">
        <v>396</v>
      </c>
      <c r="M76" s="141" t="s">
        <v>416</v>
      </c>
      <c r="N76" s="142">
        <v>15768.0</v>
      </c>
      <c r="O76" s="141" t="s">
        <v>397</v>
      </c>
      <c r="P76" s="142">
        <v>116369.0</v>
      </c>
      <c r="Q76" s="138">
        <v>13.6</v>
      </c>
      <c r="R76" s="138"/>
      <c r="S76" s="144" t="s">
        <v>398</v>
      </c>
      <c r="T76" s="2"/>
      <c r="U76" s="2"/>
      <c r="V76" s="2"/>
      <c r="W76" s="2"/>
      <c r="X76" s="2"/>
      <c r="Y76" s="2"/>
      <c r="Z76" s="2"/>
    </row>
    <row r="77" ht="15.75" customHeight="1">
      <c r="A77" s="138" t="s">
        <v>447</v>
      </c>
      <c r="B77" s="139" t="s">
        <v>396</v>
      </c>
      <c r="C77" s="125"/>
      <c r="D77" s="140">
        <v>26501.0</v>
      </c>
      <c r="E77" s="141" t="s">
        <v>397</v>
      </c>
      <c r="F77" s="142">
        <v>38628.0</v>
      </c>
      <c r="G77" s="138">
        <v>68.6</v>
      </c>
      <c r="H77" s="138"/>
      <c r="I77" s="159" t="s">
        <v>398</v>
      </c>
      <c r="J77" s="2"/>
      <c r="K77" s="150">
        <v>2018.0</v>
      </c>
      <c r="L77" s="146"/>
      <c r="M77" s="121"/>
      <c r="N77" s="142">
        <v>14055.0</v>
      </c>
      <c r="O77" s="121"/>
      <c r="P77" s="142">
        <v>116369.0</v>
      </c>
      <c r="Q77" s="138">
        <v>12.1</v>
      </c>
      <c r="R77" s="138"/>
      <c r="S77" s="144" t="s">
        <v>398</v>
      </c>
      <c r="T77" s="2"/>
      <c r="U77" s="2"/>
      <c r="V77" s="2"/>
      <c r="W77" s="2"/>
      <c r="X77" s="2"/>
      <c r="Y77" s="2"/>
      <c r="Z77" s="2"/>
    </row>
    <row r="78" ht="15.75" customHeight="1">
      <c r="A78" s="138">
        <v>2018.0</v>
      </c>
      <c r="B78" s="145"/>
      <c r="C78" s="146"/>
      <c r="D78" s="140">
        <v>18490.0</v>
      </c>
      <c r="E78" s="121"/>
      <c r="F78" s="142">
        <v>38628.0</v>
      </c>
      <c r="G78" s="138">
        <v>47.9</v>
      </c>
      <c r="H78" s="138"/>
      <c r="I78" s="159" t="s">
        <v>398</v>
      </c>
      <c r="J78" s="2"/>
      <c r="K78" s="147">
        <v>2017.0</v>
      </c>
      <c r="L78" s="146"/>
      <c r="M78" s="121"/>
      <c r="N78" s="142">
        <v>96196.0</v>
      </c>
      <c r="O78" s="121"/>
      <c r="P78" s="142">
        <v>116369.0</v>
      </c>
      <c r="Q78" s="148">
        <v>82.7</v>
      </c>
      <c r="R78" s="150"/>
      <c r="S78" s="144" t="s">
        <v>398</v>
      </c>
      <c r="T78" s="2"/>
      <c r="U78" s="2"/>
      <c r="V78" s="2"/>
      <c r="W78" s="2"/>
      <c r="X78" s="2"/>
      <c r="Y78" s="2"/>
      <c r="Z78" s="2"/>
    </row>
    <row r="79" ht="15.75" customHeight="1">
      <c r="A79" s="147">
        <v>2017.0</v>
      </c>
      <c r="B79" s="145"/>
      <c r="C79" s="146"/>
      <c r="D79" s="142">
        <v>20674.0</v>
      </c>
      <c r="E79" s="121"/>
      <c r="F79" s="142">
        <v>38628.0</v>
      </c>
      <c r="G79" s="148">
        <v>53.5</v>
      </c>
      <c r="H79" s="150"/>
      <c r="I79" s="159" t="s">
        <v>398</v>
      </c>
      <c r="J79" s="2"/>
      <c r="K79" s="147">
        <v>2016.0</v>
      </c>
      <c r="L79" s="146"/>
      <c r="M79" s="121"/>
      <c r="N79" s="142">
        <v>30961.0</v>
      </c>
      <c r="O79" s="121"/>
      <c r="P79" s="142">
        <v>116369.0</v>
      </c>
      <c r="Q79" s="148">
        <v>26.6</v>
      </c>
      <c r="R79" s="150"/>
      <c r="S79" s="144" t="s">
        <v>398</v>
      </c>
      <c r="T79" s="2"/>
      <c r="U79" s="2"/>
      <c r="V79" s="2"/>
      <c r="W79" s="2"/>
      <c r="X79" s="2"/>
      <c r="Y79" s="2"/>
      <c r="Z79" s="2"/>
    </row>
    <row r="80" ht="15.75" customHeight="1">
      <c r="A80" s="144" t="s">
        <v>448</v>
      </c>
      <c r="B80" s="145"/>
      <c r="C80" s="146"/>
      <c r="D80" s="142">
        <v>17494.0</v>
      </c>
      <c r="E80" s="121"/>
      <c r="F80" s="142">
        <v>38628.0</v>
      </c>
      <c r="G80" s="148">
        <v>45.3</v>
      </c>
      <c r="H80" s="150"/>
      <c r="I80" s="159" t="s">
        <v>398</v>
      </c>
      <c r="J80" s="2"/>
      <c r="K80" s="147">
        <v>2015.0</v>
      </c>
      <c r="L80" s="146"/>
      <c r="M80" s="121"/>
      <c r="N80" s="142">
        <v>18639.0</v>
      </c>
      <c r="O80" s="121"/>
      <c r="P80" s="142">
        <v>116369.0</v>
      </c>
      <c r="Q80" s="148">
        <v>16.0</v>
      </c>
      <c r="R80" s="150"/>
      <c r="S80" s="144" t="s">
        <v>398</v>
      </c>
      <c r="T80" s="2"/>
      <c r="U80" s="2"/>
      <c r="V80" s="2"/>
      <c r="W80" s="2"/>
      <c r="X80" s="2"/>
      <c r="Y80" s="2"/>
      <c r="Z80" s="2"/>
    </row>
    <row r="81" ht="15.75" customHeight="1">
      <c r="A81" s="147">
        <v>2015.0</v>
      </c>
      <c r="B81" s="145"/>
      <c r="C81" s="146"/>
      <c r="D81" s="142">
        <v>16271.0</v>
      </c>
      <c r="E81" s="121"/>
      <c r="F81" s="142">
        <v>38644.0</v>
      </c>
      <c r="G81" s="148">
        <v>42.1</v>
      </c>
      <c r="H81" s="150"/>
      <c r="I81" s="159" t="s">
        <v>398</v>
      </c>
      <c r="J81" s="2"/>
      <c r="K81" s="147">
        <v>2014.0</v>
      </c>
      <c r="L81" s="146"/>
      <c r="M81" s="121"/>
      <c r="N81" s="142">
        <v>70157.0</v>
      </c>
      <c r="O81" s="121"/>
      <c r="P81" s="142">
        <v>176688.0</v>
      </c>
      <c r="Q81" s="148">
        <v>39.7</v>
      </c>
      <c r="R81" s="150"/>
      <c r="S81" s="144" t="s">
        <v>398</v>
      </c>
      <c r="T81" s="2"/>
      <c r="U81" s="2"/>
      <c r="V81" s="2"/>
      <c r="W81" s="2"/>
      <c r="X81" s="2"/>
      <c r="Y81" s="2"/>
      <c r="Z81" s="2"/>
    </row>
    <row r="82" ht="15.75" customHeight="1">
      <c r="A82" s="144" t="s">
        <v>449</v>
      </c>
      <c r="B82" s="145"/>
      <c r="C82" s="146"/>
      <c r="D82" s="142">
        <v>14489.0</v>
      </c>
      <c r="E82" s="121"/>
      <c r="F82" s="142">
        <v>19313.0</v>
      </c>
      <c r="G82" s="148">
        <v>75.0</v>
      </c>
      <c r="H82" s="150"/>
      <c r="I82" s="159" t="s">
        <v>398</v>
      </c>
      <c r="J82" s="2"/>
      <c r="K82" s="147">
        <v>2013.0</v>
      </c>
      <c r="L82" s="146"/>
      <c r="M82" s="121"/>
      <c r="N82" s="142">
        <v>45813.0</v>
      </c>
      <c r="O82" s="121"/>
      <c r="P82" s="142">
        <v>176688.0</v>
      </c>
      <c r="Q82" s="148">
        <v>25.9</v>
      </c>
      <c r="R82" s="150"/>
      <c r="S82" s="144" t="s">
        <v>398</v>
      </c>
      <c r="T82" s="2"/>
      <c r="U82" s="2"/>
      <c r="V82" s="2"/>
      <c r="W82" s="2"/>
      <c r="X82" s="2"/>
      <c r="Y82" s="2"/>
      <c r="Z82" s="2"/>
    </row>
    <row r="83" ht="15.75" customHeight="1">
      <c r="A83" s="147">
        <v>2013.0</v>
      </c>
      <c r="B83" s="145"/>
      <c r="C83" s="146"/>
      <c r="D83" s="142">
        <v>325129.0</v>
      </c>
      <c r="E83" s="121"/>
      <c r="F83" s="142">
        <v>334556.0</v>
      </c>
      <c r="G83" s="148">
        <v>97.2</v>
      </c>
      <c r="H83" s="150"/>
      <c r="I83" s="159" t="s">
        <v>398</v>
      </c>
      <c r="J83" s="2"/>
      <c r="K83" s="147">
        <v>2012.0</v>
      </c>
      <c r="L83" s="127"/>
      <c r="M83" s="118"/>
      <c r="N83" s="142">
        <v>78446.0</v>
      </c>
      <c r="O83" s="118"/>
      <c r="P83" s="142">
        <v>150936.0</v>
      </c>
      <c r="Q83" s="148">
        <v>52.0</v>
      </c>
      <c r="R83" s="150"/>
      <c r="S83" s="144" t="s">
        <v>403</v>
      </c>
      <c r="T83" s="2"/>
      <c r="U83" s="2"/>
      <c r="V83" s="2"/>
      <c r="W83" s="2"/>
      <c r="X83" s="2"/>
      <c r="Y83" s="2"/>
      <c r="Z83" s="2"/>
    </row>
    <row r="84" ht="15.75" customHeight="1">
      <c r="A84" s="147">
        <v>2012.0</v>
      </c>
      <c r="B84" s="126"/>
      <c r="C84" s="127"/>
      <c r="D84" s="142">
        <v>107849.0</v>
      </c>
      <c r="E84" s="118"/>
      <c r="F84" s="142">
        <v>332039.0</v>
      </c>
      <c r="G84" s="148">
        <v>32.5</v>
      </c>
      <c r="H84" s="150"/>
      <c r="I84" s="144" t="s">
        <v>403</v>
      </c>
      <c r="J84" s="2"/>
      <c r="K84" s="152"/>
      <c r="L84" s="124"/>
      <c r="M84" s="124"/>
      <c r="N84" s="124"/>
      <c r="O84" s="124"/>
      <c r="P84" s="124"/>
      <c r="Q84" s="124"/>
      <c r="R84" s="124"/>
      <c r="S84" s="124"/>
      <c r="T84" s="2"/>
      <c r="U84" s="2"/>
      <c r="V84" s="2"/>
      <c r="W84" s="2"/>
      <c r="X84" s="2"/>
      <c r="Y84" s="2"/>
      <c r="Z84" s="2"/>
    </row>
    <row r="85" ht="15.75" customHeight="1">
      <c r="A85" s="173" t="s">
        <v>450</v>
      </c>
      <c r="B85" s="124"/>
      <c r="C85" s="124"/>
      <c r="D85" s="124"/>
      <c r="E85" s="124"/>
      <c r="F85" s="124"/>
      <c r="G85" s="124"/>
      <c r="H85" s="124"/>
      <c r="I85" s="125"/>
      <c r="J85" s="2"/>
      <c r="K85" s="163" t="s">
        <v>451</v>
      </c>
      <c r="L85" s="164"/>
      <c r="M85" s="164"/>
      <c r="N85" s="164"/>
      <c r="O85" s="164"/>
      <c r="P85" s="164"/>
      <c r="Q85" s="164"/>
      <c r="R85" s="164"/>
      <c r="S85" s="165"/>
      <c r="T85" s="2"/>
      <c r="U85" s="2"/>
      <c r="V85" s="2"/>
      <c r="W85" s="2"/>
      <c r="X85" s="2"/>
      <c r="Y85" s="2"/>
      <c r="Z85" s="2"/>
    </row>
    <row r="86" ht="15.75" customHeight="1">
      <c r="A86" s="173" t="s">
        <v>452</v>
      </c>
      <c r="B86" s="124"/>
      <c r="C86" s="124"/>
      <c r="D86" s="124"/>
      <c r="E86" s="124"/>
      <c r="F86" s="124"/>
      <c r="G86" s="124"/>
      <c r="H86" s="124"/>
      <c r="I86" s="125"/>
      <c r="J86" s="2"/>
      <c r="K86" s="166" t="s">
        <v>453</v>
      </c>
      <c r="L86" s="167"/>
      <c r="M86" s="167"/>
      <c r="N86" s="167"/>
      <c r="O86" s="167"/>
      <c r="P86" s="167"/>
      <c r="Q86" s="167"/>
      <c r="R86" s="167"/>
      <c r="S86" s="135"/>
      <c r="T86" s="2"/>
      <c r="U86" s="2"/>
      <c r="V86" s="2"/>
      <c r="W86" s="2"/>
      <c r="X86" s="2"/>
      <c r="Y86" s="2"/>
      <c r="Z86" s="2"/>
    </row>
    <row r="87" ht="15.75" customHeight="1">
      <c r="A87" s="126"/>
      <c r="B87" s="116"/>
      <c r="C87" s="116"/>
      <c r="D87" s="116"/>
      <c r="E87" s="116"/>
      <c r="F87" s="116"/>
      <c r="G87" s="116"/>
      <c r="H87" s="116"/>
      <c r="I87" s="127"/>
      <c r="J87" s="2"/>
      <c r="K87" s="133" t="s">
        <v>289</v>
      </c>
      <c r="L87" s="133" t="s">
        <v>389</v>
      </c>
      <c r="M87" s="133" t="s">
        <v>413</v>
      </c>
      <c r="N87" s="133" t="s">
        <v>343</v>
      </c>
      <c r="O87" s="133" t="s">
        <v>390</v>
      </c>
      <c r="P87" s="133" t="s">
        <v>391</v>
      </c>
      <c r="Q87" s="133" t="s">
        <v>392</v>
      </c>
      <c r="R87" s="133" t="s">
        <v>393</v>
      </c>
      <c r="S87" s="133" t="s">
        <v>394</v>
      </c>
      <c r="T87" s="2"/>
      <c r="U87" s="2"/>
      <c r="V87" s="2"/>
      <c r="W87" s="2"/>
      <c r="X87" s="2"/>
      <c r="Y87" s="2"/>
      <c r="Z87" s="2"/>
    </row>
    <row r="88" ht="15.75" customHeight="1">
      <c r="A88" s="162"/>
      <c r="J88" s="2"/>
      <c r="K88" s="138" t="s">
        <v>454</v>
      </c>
      <c r="L88" s="141" t="s">
        <v>396</v>
      </c>
      <c r="M88" s="141" t="s">
        <v>416</v>
      </c>
      <c r="N88" s="142">
        <v>5172.0</v>
      </c>
      <c r="O88" s="141" t="s">
        <v>397</v>
      </c>
      <c r="P88" s="142">
        <v>48648.0</v>
      </c>
      <c r="Q88" s="138">
        <v>10.6</v>
      </c>
      <c r="R88" s="138"/>
      <c r="S88" s="144" t="s">
        <v>398</v>
      </c>
      <c r="T88" s="2"/>
      <c r="U88" s="2"/>
      <c r="V88" s="2"/>
      <c r="W88" s="2"/>
      <c r="X88" s="2"/>
      <c r="Y88" s="2"/>
      <c r="Z88" s="2"/>
    </row>
    <row r="89" ht="15.75" customHeight="1">
      <c r="A89" s="132" t="s">
        <v>270</v>
      </c>
      <c r="B89" s="101"/>
      <c r="C89" s="101"/>
      <c r="D89" s="101"/>
      <c r="E89" s="101"/>
      <c r="F89" s="101"/>
      <c r="G89" s="101"/>
      <c r="H89" s="101"/>
      <c r="I89" s="74"/>
      <c r="J89" s="2"/>
      <c r="K89" s="150">
        <v>2018.0</v>
      </c>
      <c r="L89" s="121"/>
      <c r="M89" s="121"/>
      <c r="N89" s="142">
        <v>17550.0</v>
      </c>
      <c r="O89" s="121"/>
      <c r="P89" s="142">
        <v>48648.0</v>
      </c>
      <c r="Q89" s="138">
        <v>36.1</v>
      </c>
      <c r="R89" s="138"/>
      <c r="S89" s="144" t="s">
        <v>398</v>
      </c>
      <c r="T89" s="2"/>
      <c r="U89" s="2"/>
      <c r="V89" s="2"/>
      <c r="W89" s="2"/>
      <c r="X89" s="2"/>
      <c r="Y89" s="2"/>
      <c r="Z89" s="2"/>
    </row>
    <row r="90" ht="15.75" customHeight="1">
      <c r="A90" s="133" t="s">
        <v>289</v>
      </c>
      <c r="B90" s="134" t="s">
        <v>389</v>
      </c>
      <c r="C90" s="135"/>
      <c r="D90" s="133" t="s">
        <v>343</v>
      </c>
      <c r="E90" s="133" t="s">
        <v>390</v>
      </c>
      <c r="F90" s="133" t="s">
        <v>391</v>
      </c>
      <c r="G90" s="133" t="s">
        <v>392</v>
      </c>
      <c r="H90" s="133" t="s">
        <v>393</v>
      </c>
      <c r="I90" s="133" t="s">
        <v>394</v>
      </c>
      <c r="J90" s="2"/>
      <c r="K90" s="147">
        <v>2017.0</v>
      </c>
      <c r="L90" s="121"/>
      <c r="M90" s="121"/>
      <c r="N90" s="142">
        <v>6540.0</v>
      </c>
      <c r="O90" s="121"/>
      <c r="P90" s="142">
        <v>48648.0</v>
      </c>
      <c r="Q90" s="148">
        <v>13.4</v>
      </c>
      <c r="R90" s="150"/>
      <c r="S90" s="144" t="s">
        <v>398</v>
      </c>
      <c r="T90" s="2"/>
      <c r="U90" s="2"/>
      <c r="V90" s="2"/>
      <c r="W90" s="2"/>
      <c r="X90" s="2"/>
      <c r="Y90" s="2"/>
      <c r="Z90" s="2"/>
    </row>
    <row r="91" ht="15.75" customHeight="1">
      <c r="A91" s="138" t="s">
        <v>455</v>
      </c>
      <c r="B91" s="139" t="s">
        <v>396</v>
      </c>
      <c r="C91" s="125"/>
      <c r="D91" s="140">
        <v>2339129.0</v>
      </c>
      <c r="E91" s="141" t="s">
        <v>397</v>
      </c>
      <c r="F91" s="195">
        <v>1.3810361E7</v>
      </c>
      <c r="G91" s="138">
        <v>16.9</v>
      </c>
      <c r="H91" s="138"/>
      <c r="I91" s="144" t="s">
        <v>398</v>
      </c>
      <c r="J91" s="2"/>
      <c r="K91" s="147">
        <v>2016.0</v>
      </c>
      <c r="L91" s="121"/>
      <c r="M91" s="121"/>
      <c r="N91" s="142">
        <v>28229.0</v>
      </c>
      <c r="O91" s="121"/>
      <c r="P91" s="142">
        <v>48648.0</v>
      </c>
      <c r="Q91" s="148">
        <v>58.0</v>
      </c>
      <c r="R91" s="150"/>
      <c r="S91" s="144" t="s">
        <v>398</v>
      </c>
      <c r="T91" s="2"/>
      <c r="U91" s="2"/>
      <c r="V91" s="2"/>
      <c r="W91" s="2"/>
      <c r="X91" s="2"/>
      <c r="Y91" s="2"/>
      <c r="Z91" s="2"/>
    </row>
    <row r="92" ht="15.75" customHeight="1">
      <c r="A92" s="138">
        <v>2018.0</v>
      </c>
      <c r="B92" s="145"/>
      <c r="C92" s="146"/>
      <c r="D92" s="140">
        <v>6726555.0</v>
      </c>
      <c r="E92" s="121"/>
      <c r="F92" s="195">
        <v>1.3810361E7</v>
      </c>
      <c r="G92" s="138">
        <v>48.7</v>
      </c>
      <c r="H92" s="138"/>
      <c r="I92" s="144" t="s">
        <v>398</v>
      </c>
      <c r="J92" s="2"/>
      <c r="K92" s="147">
        <v>2015.0</v>
      </c>
      <c r="L92" s="121"/>
      <c r="M92" s="121"/>
      <c r="N92" s="142">
        <v>20571.0</v>
      </c>
      <c r="O92" s="121"/>
      <c r="P92" s="142">
        <v>48648.0</v>
      </c>
      <c r="Q92" s="148">
        <v>42.3</v>
      </c>
      <c r="R92" s="150"/>
      <c r="S92" s="144" t="s">
        <v>398</v>
      </c>
      <c r="T92" s="2"/>
      <c r="U92" s="2"/>
      <c r="V92" s="2"/>
      <c r="W92" s="2"/>
      <c r="X92" s="2"/>
      <c r="Y92" s="2"/>
      <c r="Z92" s="2"/>
    </row>
    <row r="93" ht="15.75" customHeight="1">
      <c r="A93" s="147">
        <v>2017.0</v>
      </c>
      <c r="B93" s="145"/>
      <c r="C93" s="146"/>
      <c r="D93" s="142">
        <v>3830337.0</v>
      </c>
      <c r="E93" s="121"/>
      <c r="F93" s="195">
        <v>1.3810361E7</v>
      </c>
      <c r="G93" s="148">
        <v>27.7</v>
      </c>
      <c r="H93" s="150"/>
      <c r="I93" s="144" t="s">
        <v>398</v>
      </c>
      <c r="J93" s="2"/>
      <c r="K93" s="147">
        <v>2014.0</v>
      </c>
      <c r="L93" s="121"/>
      <c r="M93" s="121"/>
      <c r="N93" s="142">
        <v>11940.0</v>
      </c>
      <c r="O93" s="121"/>
      <c r="P93" s="142">
        <v>46656.0</v>
      </c>
      <c r="Q93" s="148">
        <v>25.6</v>
      </c>
      <c r="R93" s="150"/>
      <c r="S93" s="144" t="s">
        <v>398</v>
      </c>
      <c r="T93" s="2"/>
      <c r="U93" s="2"/>
      <c r="V93" s="2"/>
      <c r="W93" s="2"/>
      <c r="X93" s="2"/>
      <c r="Y93" s="2"/>
      <c r="Z93" s="2"/>
    </row>
    <row r="94" ht="15.75" customHeight="1">
      <c r="A94" s="147">
        <v>2016.0</v>
      </c>
      <c r="B94" s="145"/>
      <c r="C94" s="146"/>
      <c r="D94" s="142">
        <v>6301326.0</v>
      </c>
      <c r="E94" s="121"/>
      <c r="F94" s="195">
        <v>1.3810361E7</v>
      </c>
      <c r="G94" s="148">
        <v>45.6</v>
      </c>
      <c r="H94" s="150"/>
      <c r="I94" s="144" t="s">
        <v>398</v>
      </c>
      <c r="J94" s="2"/>
      <c r="K94" s="147">
        <v>2013.0</v>
      </c>
      <c r="L94" s="121"/>
      <c r="M94" s="121"/>
      <c r="N94" s="142">
        <v>26959.0</v>
      </c>
      <c r="O94" s="121"/>
      <c r="P94" s="142">
        <v>46656.0</v>
      </c>
      <c r="Q94" s="148">
        <v>57.8</v>
      </c>
      <c r="R94" s="150"/>
      <c r="S94" s="144" t="s">
        <v>398</v>
      </c>
      <c r="T94" s="2"/>
      <c r="U94" s="2"/>
      <c r="V94" s="2"/>
      <c r="W94" s="2"/>
      <c r="X94" s="2"/>
      <c r="Y94" s="2"/>
      <c r="Z94" s="2"/>
    </row>
    <row r="95" ht="15.75" customHeight="1">
      <c r="A95" s="147">
        <v>2015.0</v>
      </c>
      <c r="B95" s="145"/>
      <c r="C95" s="146"/>
      <c r="D95" s="142">
        <v>7586553.0</v>
      </c>
      <c r="E95" s="121"/>
      <c r="F95" s="195">
        <v>1.4187845E7</v>
      </c>
      <c r="G95" s="148">
        <v>53.5</v>
      </c>
      <c r="H95" s="150"/>
      <c r="I95" s="144" t="s">
        <v>398</v>
      </c>
      <c r="J95" s="2"/>
      <c r="K95" s="147">
        <v>2012.0</v>
      </c>
      <c r="L95" s="118"/>
      <c r="M95" s="118"/>
      <c r="N95" s="142">
        <v>19552.0</v>
      </c>
      <c r="O95" s="118"/>
      <c r="P95" s="142">
        <v>48329.0</v>
      </c>
      <c r="Q95" s="148">
        <v>40.5</v>
      </c>
      <c r="R95" s="150"/>
      <c r="S95" s="144" t="s">
        <v>403</v>
      </c>
      <c r="T95" s="2"/>
      <c r="U95" s="2"/>
      <c r="V95" s="2"/>
      <c r="W95" s="2"/>
      <c r="X95" s="2"/>
      <c r="Y95" s="2"/>
      <c r="Z95" s="2"/>
    </row>
    <row r="96" ht="15.75" customHeight="1">
      <c r="A96" s="147">
        <v>2014.0</v>
      </c>
      <c r="B96" s="145"/>
      <c r="C96" s="146"/>
      <c r="D96" s="142">
        <v>5227644.0</v>
      </c>
      <c r="E96" s="121"/>
      <c r="F96" s="195">
        <v>1.4187845E7</v>
      </c>
      <c r="G96" s="148">
        <v>36.8</v>
      </c>
      <c r="H96" s="150"/>
      <c r="I96" s="144" t="s">
        <v>398</v>
      </c>
      <c r="J96" s="2"/>
      <c r="K96" s="196"/>
      <c r="L96" s="101"/>
      <c r="M96" s="101"/>
      <c r="N96" s="101"/>
      <c r="O96" s="101"/>
      <c r="P96" s="101"/>
      <c r="Q96" s="101"/>
      <c r="R96" s="101"/>
      <c r="S96" s="101"/>
      <c r="T96" s="2"/>
      <c r="U96" s="2"/>
      <c r="V96" s="2"/>
      <c r="W96" s="2"/>
      <c r="X96" s="2"/>
      <c r="Y96" s="2"/>
      <c r="Z96" s="2"/>
    </row>
    <row r="97" ht="15.75" customHeight="1">
      <c r="A97" s="147">
        <v>2013.0</v>
      </c>
      <c r="B97" s="145"/>
      <c r="C97" s="146"/>
      <c r="D97" s="142">
        <v>5136067.0</v>
      </c>
      <c r="E97" s="121"/>
      <c r="F97" s="195">
        <v>1.3530692E7</v>
      </c>
      <c r="G97" s="148">
        <v>38.0</v>
      </c>
      <c r="H97" s="150"/>
      <c r="I97" s="144" t="s">
        <v>403</v>
      </c>
      <c r="J97" s="2"/>
      <c r="K97" s="163" t="s">
        <v>14</v>
      </c>
      <c r="L97" s="164"/>
      <c r="M97" s="164"/>
      <c r="N97" s="164"/>
      <c r="O97" s="164"/>
      <c r="P97" s="164"/>
      <c r="Q97" s="164"/>
      <c r="R97" s="164"/>
      <c r="S97" s="197"/>
      <c r="T97" s="2"/>
      <c r="U97" s="2"/>
      <c r="V97" s="2"/>
      <c r="W97" s="2"/>
      <c r="X97" s="2"/>
      <c r="Y97" s="2"/>
      <c r="Z97" s="2"/>
    </row>
    <row r="98" ht="15.75" customHeight="1">
      <c r="A98" s="147">
        <v>2012.0</v>
      </c>
      <c r="B98" s="126"/>
      <c r="C98" s="127"/>
      <c r="D98" s="142">
        <v>6108460.0</v>
      </c>
      <c r="E98" s="118"/>
      <c r="F98" s="195">
        <v>1.3530692E7</v>
      </c>
      <c r="G98" s="148">
        <v>45.1</v>
      </c>
      <c r="H98" s="150"/>
      <c r="I98" s="144" t="s">
        <v>403</v>
      </c>
      <c r="J98" s="2"/>
      <c r="K98" s="166" t="s">
        <v>456</v>
      </c>
      <c r="L98" s="167"/>
      <c r="M98" s="167"/>
      <c r="N98" s="167"/>
      <c r="O98" s="167"/>
      <c r="P98" s="167"/>
      <c r="Q98" s="167"/>
      <c r="R98" s="167"/>
      <c r="S98" s="198"/>
      <c r="T98" s="2"/>
      <c r="U98" s="2"/>
      <c r="V98" s="2"/>
      <c r="W98" s="2"/>
      <c r="X98" s="2"/>
      <c r="Y98" s="2"/>
      <c r="Z98" s="2"/>
    </row>
    <row r="99" ht="15.75" customHeight="1">
      <c r="A99" s="152"/>
      <c r="B99" s="124"/>
      <c r="C99" s="124"/>
      <c r="D99" s="124"/>
      <c r="E99" s="124"/>
      <c r="F99" s="124"/>
      <c r="G99" s="124"/>
      <c r="H99" s="124"/>
      <c r="I99" s="124"/>
      <c r="J99" s="2"/>
      <c r="K99" s="137" t="s">
        <v>289</v>
      </c>
      <c r="L99" s="132" t="s">
        <v>389</v>
      </c>
      <c r="M99" s="74"/>
      <c r="N99" s="137" t="s">
        <v>343</v>
      </c>
      <c r="O99" s="137" t="s">
        <v>390</v>
      </c>
      <c r="P99" s="137" t="s">
        <v>391</v>
      </c>
      <c r="Q99" s="137" t="s">
        <v>392</v>
      </c>
      <c r="R99" s="137" t="s">
        <v>393</v>
      </c>
      <c r="S99" s="137" t="s">
        <v>394</v>
      </c>
      <c r="T99" s="2"/>
      <c r="U99" s="2"/>
      <c r="V99" s="2"/>
      <c r="W99" s="2"/>
      <c r="X99" s="2"/>
      <c r="Y99" s="2"/>
      <c r="Z99" s="2"/>
    </row>
    <row r="100" ht="15.75" customHeight="1">
      <c r="A100" s="132" t="s">
        <v>457</v>
      </c>
      <c r="B100" s="101"/>
      <c r="C100" s="101"/>
      <c r="D100" s="101"/>
      <c r="E100" s="101"/>
      <c r="F100" s="101"/>
      <c r="G100" s="101"/>
      <c r="H100" s="101"/>
      <c r="I100" s="74"/>
      <c r="J100" s="2"/>
      <c r="K100" s="138" t="s">
        <v>458</v>
      </c>
      <c r="L100" s="171" t="s">
        <v>396</v>
      </c>
      <c r="M100" s="125"/>
      <c r="N100" s="142">
        <v>292083.0</v>
      </c>
      <c r="O100" s="141" t="s">
        <v>397</v>
      </c>
      <c r="P100" s="142">
        <v>1169308.0</v>
      </c>
      <c r="Q100" s="158">
        <v>25.0</v>
      </c>
      <c r="R100" s="150"/>
      <c r="S100" s="144" t="s">
        <v>398</v>
      </c>
      <c r="T100" s="2"/>
      <c r="U100" s="2"/>
      <c r="V100" s="2"/>
      <c r="W100" s="2"/>
      <c r="X100" s="2"/>
      <c r="Y100" s="2"/>
      <c r="Z100" s="2"/>
    </row>
    <row r="101" ht="15.75" customHeight="1">
      <c r="A101" s="133" t="s">
        <v>289</v>
      </c>
      <c r="B101" s="133" t="s">
        <v>389</v>
      </c>
      <c r="C101" s="133" t="s">
        <v>413</v>
      </c>
      <c r="D101" s="133" t="s">
        <v>343</v>
      </c>
      <c r="E101" s="133" t="s">
        <v>390</v>
      </c>
      <c r="F101" s="133" t="s">
        <v>391</v>
      </c>
      <c r="G101" s="133" t="s">
        <v>392</v>
      </c>
      <c r="H101" s="133" t="s">
        <v>393</v>
      </c>
      <c r="I101" s="133" t="s">
        <v>394</v>
      </c>
      <c r="J101" s="2"/>
      <c r="K101" s="150">
        <v>2018.0</v>
      </c>
      <c r="M101" s="146"/>
      <c r="N101" s="142">
        <v>931869.0</v>
      </c>
      <c r="O101" s="121"/>
      <c r="P101" s="142">
        <v>1169308.0</v>
      </c>
      <c r="Q101" s="150">
        <v>79.7</v>
      </c>
      <c r="R101" s="150"/>
      <c r="S101" s="144" t="s">
        <v>398</v>
      </c>
      <c r="T101" s="2"/>
      <c r="U101" s="2"/>
      <c r="V101" s="2"/>
      <c r="W101" s="2"/>
      <c r="X101" s="2"/>
      <c r="Y101" s="2"/>
      <c r="Z101" s="2"/>
    </row>
    <row r="102" ht="15.75" customHeight="1">
      <c r="A102" s="138" t="s">
        <v>459</v>
      </c>
      <c r="B102" s="141" t="s">
        <v>396</v>
      </c>
      <c r="C102" s="141" t="s">
        <v>416</v>
      </c>
      <c r="D102" s="140">
        <v>66860.0</v>
      </c>
      <c r="E102" s="141" t="s">
        <v>422</v>
      </c>
      <c r="F102" s="140">
        <v>348194.0</v>
      </c>
      <c r="G102" s="138">
        <v>19.2</v>
      </c>
      <c r="H102" s="138"/>
      <c r="I102" s="159" t="s">
        <v>398</v>
      </c>
      <c r="J102" s="2"/>
      <c r="K102" s="147">
        <v>2017.0</v>
      </c>
      <c r="M102" s="146"/>
      <c r="N102" s="142">
        <v>1015638.0</v>
      </c>
      <c r="O102" s="121"/>
      <c r="P102" s="142">
        <v>1169308.0</v>
      </c>
      <c r="Q102" s="148">
        <v>86.9</v>
      </c>
      <c r="R102" s="150"/>
      <c r="S102" s="144" t="s">
        <v>398</v>
      </c>
      <c r="T102" s="2"/>
      <c r="U102" s="2"/>
      <c r="V102" s="2"/>
      <c r="W102" s="2"/>
      <c r="X102" s="2"/>
      <c r="Y102" s="2"/>
      <c r="Z102" s="2"/>
    </row>
    <row r="103" ht="15.75" customHeight="1">
      <c r="A103" s="138">
        <v>2018.0</v>
      </c>
      <c r="B103" s="121"/>
      <c r="C103" s="121"/>
      <c r="D103" s="140">
        <v>129355.0</v>
      </c>
      <c r="E103" s="121"/>
      <c r="F103" s="140">
        <v>348194.0</v>
      </c>
      <c r="G103" s="138">
        <v>37.2</v>
      </c>
      <c r="H103" s="138"/>
      <c r="I103" s="159" t="s">
        <v>398</v>
      </c>
      <c r="J103" s="2"/>
      <c r="K103" s="144" t="s">
        <v>448</v>
      </c>
      <c r="M103" s="146"/>
      <c r="N103" s="142">
        <v>1053214.0</v>
      </c>
      <c r="O103" s="121"/>
      <c r="P103" s="142">
        <v>1169308.0</v>
      </c>
      <c r="Q103" s="148">
        <v>90.1</v>
      </c>
      <c r="R103" s="150"/>
      <c r="S103" s="144" t="s">
        <v>398</v>
      </c>
      <c r="T103" s="2"/>
      <c r="U103" s="2"/>
      <c r="V103" s="2"/>
      <c r="W103" s="2"/>
      <c r="X103" s="2"/>
      <c r="Y103" s="2"/>
      <c r="Z103" s="2"/>
    </row>
    <row r="104" ht="15.75" customHeight="1">
      <c r="A104" s="147">
        <v>2017.0</v>
      </c>
      <c r="B104" s="121"/>
      <c r="C104" s="121"/>
      <c r="D104" s="142">
        <v>114117.0</v>
      </c>
      <c r="E104" s="121"/>
      <c r="F104" s="142">
        <v>331902.0</v>
      </c>
      <c r="G104" s="148">
        <v>34.4</v>
      </c>
      <c r="H104" s="150"/>
      <c r="I104" s="159" t="s">
        <v>398</v>
      </c>
      <c r="J104" s="2"/>
      <c r="K104" s="147">
        <v>2015.0</v>
      </c>
      <c r="M104" s="146"/>
      <c r="N104" s="142">
        <v>558583.0</v>
      </c>
      <c r="O104" s="121"/>
      <c r="P104" s="142">
        <v>1172832.0</v>
      </c>
      <c r="Q104" s="148">
        <v>47.6</v>
      </c>
      <c r="R104" s="150"/>
      <c r="S104" s="144" t="s">
        <v>398</v>
      </c>
      <c r="T104" s="2"/>
      <c r="U104" s="2"/>
      <c r="V104" s="2"/>
      <c r="W104" s="2"/>
      <c r="X104" s="2"/>
      <c r="Y104" s="2"/>
      <c r="Z104" s="2"/>
    </row>
    <row r="105" ht="15.75" customHeight="1">
      <c r="A105" s="147">
        <v>2016.0</v>
      </c>
      <c r="B105" s="121"/>
      <c r="C105" s="121"/>
      <c r="D105" s="142">
        <v>151456.0</v>
      </c>
      <c r="E105" s="121"/>
      <c r="F105" s="142">
        <v>312351.0</v>
      </c>
      <c r="G105" s="148">
        <v>48.5</v>
      </c>
      <c r="H105" s="150"/>
      <c r="I105" s="159" t="s">
        <v>398</v>
      </c>
      <c r="J105" s="2"/>
      <c r="K105" s="147">
        <v>2014.0</v>
      </c>
      <c r="M105" s="146"/>
      <c r="N105" s="142">
        <v>830700.0</v>
      </c>
      <c r="O105" s="121"/>
      <c r="P105" s="142">
        <v>728577.0</v>
      </c>
      <c r="Q105" s="148">
        <v>114.0</v>
      </c>
      <c r="R105" s="150"/>
      <c r="S105" s="144" t="s">
        <v>398</v>
      </c>
      <c r="T105" s="2"/>
      <c r="U105" s="2"/>
      <c r="V105" s="2"/>
      <c r="W105" s="2"/>
      <c r="X105" s="2"/>
      <c r="Y105" s="2"/>
      <c r="Z105" s="2"/>
    </row>
    <row r="106" ht="15.75" customHeight="1">
      <c r="A106" s="147">
        <v>2015.0</v>
      </c>
      <c r="B106" s="121"/>
      <c r="C106" s="121"/>
      <c r="D106" s="142">
        <v>58348.0</v>
      </c>
      <c r="E106" s="121"/>
      <c r="F106" s="142">
        <v>310023.0</v>
      </c>
      <c r="G106" s="148">
        <v>18.8</v>
      </c>
      <c r="H106" s="150"/>
      <c r="I106" s="159" t="s">
        <v>398</v>
      </c>
      <c r="J106" s="2"/>
      <c r="K106" s="147">
        <v>2013.0</v>
      </c>
      <c r="M106" s="146"/>
      <c r="N106" s="142">
        <v>803450.0</v>
      </c>
      <c r="O106" s="121"/>
      <c r="P106" s="142">
        <v>728577.0</v>
      </c>
      <c r="Q106" s="148">
        <v>110.3</v>
      </c>
      <c r="R106" s="150"/>
      <c r="S106" s="144" t="s">
        <v>398</v>
      </c>
      <c r="T106" s="2"/>
      <c r="U106" s="2"/>
      <c r="V106" s="2"/>
      <c r="W106" s="2"/>
      <c r="X106" s="2"/>
      <c r="Y106" s="2"/>
      <c r="Z106" s="2"/>
    </row>
    <row r="107" ht="15.75" customHeight="1">
      <c r="A107" s="147">
        <v>2014.0</v>
      </c>
      <c r="B107" s="121"/>
      <c r="C107" s="121"/>
      <c r="D107" s="142">
        <v>169447.0</v>
      </c>
      <c r="E107" s="121"/>
      <c r="F107" s="142">
        <v>340060.0</v>
      </c>
      <c r="G107" s="148">
        <v>49.8</v>
      </c>
      <c r="H107" s="150"/>
      <c r="I107" s="144" t="s">
        <v>403</v>
      </c>
      <c r="J107" s="2"/>
      <c r="K107" s="175">
        <v>2012.0</v>
      </c>
      <c r="L107" s="116"/>
      <c r="M107" s="127"/>
      <c r="N107" s="176">
        <v>428982.0</v>
      </c>
      <c r="O107" s="118"/>
      <c r="P107" s="176">
        <v>882388.0</v>
      </c>
      <c r="Q107" s="177">
        <v>48.6</v>
      </c>
      <c r="R107" s="178"/>
      <c r="S107" s="141" t="s">
        <v>403</v>
      </c>
      <c r="T107" s="2"/>
      <c r="U107" s="2"/>
      <c r="V107" s="2"/>
      <c r="W107" s="2"/>
      <c r="X107" s="2"/>
      <c r="Y107" s="2"/>
      <c r="Z107" s="2"/>
    </row>
    <row r="108" ht="15.75" customHeight="1">
      <c r="A108" s="147">
        <v>2013.0</v>
      </c>
      <c r="B108" s="121"/>
      <c r="C108" s="121"/>
      <c r="D108" s="142">
        <v>78472.0</v>
      </c>
      <c r="E108" s="121"/>
      <c r="F108" s="142">
        <v>340060.0</v>
      </c>
      <c r="G108" s="148">
        <v>23.1</v>
      </c>
      <c r="H108" s="150"/>
      <c r="I108" s="144" t="s">
        <v>403</v>
      </c>
      <c r="J108" s="2"/>
      <c r="K108" s="173" t="s">
        <v>460</v>
      </c>
      <c r="L108" s="124"/>
      <c r="M108" s="124"/>
      <c r="N108" s="124"/>
      <c r="O108" s="124"/>
      <c r="P108" s="124"/>
      <c r="Q108" s="124"/>
      <c r="R108" s="124"/>
      <c r="S108" s="125"/>
      <c r="T108" s="2"/>
      <c r="U108" s="2"/>
      <c r="V108" s="2"/>
      <c r="W108" s="2"/>
      <c r="X108" s="2"/>
      <c r="Y108" s="2"/>
      <c r="Z108" s="2"/>
    </row>
    <row r="109" ht="15.75" customHeight="1">
      <c r="A109" s="147">
        <v>2012.0</v>
      </c>
      <c r="B109" s="121"/>
      <c r="C109" s="121"/>
      <c r="D109" s="142">
        <v>177097.0</v>
      </c>
      <c r="E109" s="121"/>
      <c r="F109" s="142">
        <v>340060.0</v>
      </c>
      <c r="G109" s="148">
        <v>52.1</v>
      </c>
      <c r="H109" s="150"/>
      <c r="I109" s="144" t="s">
        <v>403</v>
      </c>
      <c r="J109" s="2"/>
      <c r="K109" s="126"/>
      <c r="L109" s="116"/>
      <c r="M109" s="116"/>
      <c r="N109" s="116"/>
      <c r="O109" s="116"/>
      <c r="P109" s="116"/>
      <c r="Q109" s="116"/>
      <c r="R109" s="116"/>
      <c r="S109" s="127"/>
      <c r="T109" s="2"/>
      <c r="U109" s="2"/>
      <c r="V109" s="2"/>
      <c r="W109" s="2"/>
      <c r="X109" s="2"/>
      <c r="Y109" s="2"/>
      <c r="Z109" s="2"/>
    </row>
    <row r="110" ht="15.75" customHeight="1">
      <c r="A110" s="147">
        <v>2011.0</v>
      </c>
      <c r="B110" s="121"/>
      <c r="C110" s="121"/>
      <c r="D110" s="142">
        <v>169854.0</v>
      </c>
      <c r="E110" s="121"/>
      <c r="F110" s="142">
        <v>340060.0</v>
      </c>
      <c r="G110" s="148">
        <v>49.9</v>
      </c>
      <c r="H110" s="150"/>
      <c r="I110" s="144" t="s">
        <v>403</v>
      </c>
      <c r="J110" s="2"/>
      <c r="K110" s="162"/>
      <c r="T110" s="2"/>
      <c r="U110" s="2"/>
      <c r="V110" s="2"/>
      <c r="W110" s="2"/>
      <c r="X110" s="2"/>
      <c r="Y110" s="2"/>
      <c r="Z110" s="2"/>
    </row>
    <row r="111" ht="15.75" customHeight="1">
      <c r="A111" s="147">
        <v>2010.0</v>
      </c>
      <c r="B111" s="118"/>
      <c r="C111" s="118"/>
      <c r="D111" s="142">
        <v>171841.0</v>
      </c>
      <c r="E111" s="118"/>
      <c r="F111" s="142">
        <v>340060.0</v>
      </c>
      <c r="G111" s="148">
        <v>50.5</v>
      </c>
      <c r="H111" s="150"/>
      <c r="I111" s="144" t="s">
        <v>403</v>
      </c>
      <c r="J111" s="2"/>
      <c r="K111" s="132" t="s">
        <v>461</v>
      </c>
      <c r="L111" s="101"/>
      <c r="M111" s="101"/>
      <c r="N111" s="101"/>
      <c r="O111" s="101"/>
      <c r="P111" s="101"/>
      <c r="Q111" s="101"/>
      <c r="R111" s="101"/>
      <c r="S111" s="74"/>
      <c r="T111" s="2"/>
      <c r="U111" s="2"/>
      <c r="V111" s="2"/>
      <c r="W111" s="2"/>
      <c r="X111" s="2"/>
      <c r="Y111" s="2"/>
      <c r="Z111" s="2"/>
    </row>
    <row r="112" ht="15.75" customHeight="1">
      <c r="A112" s="152"/>
      <c r="B112" s="124"/>
      <c r="C112" s="124"/>
      <c r="D112" s="124"/>
      <c r="E112" s="124"/>
      <c r="F112" s="124"/>
      <c r="G112" s="124"/>
      <c r="H112" s="124"/>
      <c r="I112" s="124"/>
      <c r="J112" s="2"/>
      <c r="K112" s="133" t="s">
        <v>289</v>
      </c>
      <c r="L112" s="133" t="s">
        <v>389</v>
      </c>
      <c r="M112" s="133" t="s">
        <v>413</v>
      </c>
      <c r="N112" s="133" t="s">
        <v>343</v>
      </c>
      <c r="O112" s="133" t="s">
        <v>390</v>
      </c>
      <c r="P112" s="133" t="s">
        <v>391</v>
      </c>
      <c r="Q112" s="133" t="s">
        <v>392</v>
      </c>
      <c r="R112" s="133" t="s">
        <v>393</v>
      </c>
      <c r="S112" s="133" t="s">
        <v>394</v>
      </c>
      <c r="T112" s="2"/>
      <c r="U112" s="2"/>
      <c r="V112" s="2"/>
      <c r="W112" s="2"/>
      <c r="X112" s="2"/>
      <c r="Y112" s="2"/>
      <c r="Z112" s="2"/>
    </row>
    <row r="113" ht="15.75" customHeight="1">
      <c r="A113" s="132" t="s">
        <v>462</v>
      </c>
      <c r="B113" s="101"/>
      <c r="C113" s="101"/>
      <c r="D113" s="101"/>
      <c r="E113" s="101"/>
      <c r="F113" s="101"/>
      <c r="G113" s="101"/>
      <c r="H113" s="101"/>
      <c r="I113" s="74"/>
      <c r="J113" s="2"/>
      <c r="K113" s="138" t="s">
        <v>463</v>
      </c>
      <c r="L113" s="185" t="s">
        <v>396</v>
      </c>
      <c r="M113" s="141" t="s">
        <v>464</v>
      </c>
      <c r="N113" s="142">
        <v>723.0</v>
      </c>
      <c r="O113" s="141" t="s">
        <v>465</v>
      </c>
      <c r="P113" s="142">
        <v>4983.0</v>
      </c>
      <c r="Q113" s="138"/>
      <c r="R113" s="138"/>
      <c r="S113" s="159" t="s">
        <v>398</v>
      </c>
      <c r="T113" s="2"/>
      <c r="U113" s="2"/>
      <c r="V113" s="2"/>
      <c r="W113" s="2"/>
      <c r="X113" s="2"/>
      <c r="Y113" s="2"/>
      <c r="Z113" s="2"/>
    </row>
    <row r="114" ht="15.75" customHeight="1">
      <c r="A114" s="133" t="s">
        <v>289</v>
      </c>
      <c r="B114" s="134" t="s">
        <v>389</v>
      </c>
      <c r="C114" s="135"/>
      <c r="D114" s="133" t="s">
        <v>343</v>
      </c>
      <c r="E114" s="133" t="s">
        <v>390</v>
      </c>
      <c r="F114" s="133" t="s">
        <v>391</v>
      </c>
      <c r="G114" s="133" t="s">
        <v>392</v>
      </c>
      <c r="H114" s="133" t="s">
        <v>393</v>
      </c>
      <c r="I114" s="133" t="s">
        <v>394</v>
      </c>
      <c r="J114" s="2"/>
      <c r="K114" s="150">
        <v>2018.0</v>
      </c>
      <c r="L114" s="146"/>
      <c r="M114" s="121"/>
      <c r="N114" s="142">
        <v>2766.0</v>
      </c>
      <c r="O114" s="121"/>
      <c r="P114" s="142">
        <v>4983.0</v>
      </c>
      <c r="Q114" s="138">
        <v>55.5</v>
      </c>
      <c r="R114" s="138"/>
      <c r="S114" s="144" t="s">
        <v>398</v>
      </c>
      <c r="T114" s="2"/>
      <c r="U114" s="2"/>
      <c r="V114" s="2"/>
      <c r="W114" s="2"/>
      <c r="X114" s="2"/>
      <c r="Y114" s="2"/>
      <c r="Z114" s="2"/>
    </row>
    <row r="115" ht="15.75" customHeight="1">
      <c r="A115" s="138" t="s">
        <v>466</v>
      </c>
      <c r="B115" s="139" t="s">
        <v>396</v>
      </c>
      <c r="C115" s="125"/>
      <c r="D115" s="140">
        <v>15362.0</v>
      </c>
      <c r="E115" s="141" t="s">
        <v>465</v>
      </c>
      <c r="F115" s="140">
        <v>2316.0</v>
      </c>
      <c r="G115" s="138">
        <v>663.3</v>
      </c>
      <c r="H115" s="174">
        <v>43633.0</v>
      </c>
      <c r="I115" s="159" t="s">
        <v>398</v>
      </c>
      <c r="J115" s="2"/>
      <c r="K115" s="147">
        <v>2017.0</v>
      </c>
      <c r="L115" s="146"/>
      <c r="M115" s="121"/>
      <c r="N115" s="142">
        <v>1834.0</v>
      </c>
      <c r="O115" s="121"/>
      <c r="P115" s="142">
        <v>4819.0</v>
      </c>
      <c r="Q115" s="148">
        <v>38.1</v>
      </c>
      <c r="R115" s="150"/>
      <c r="S115" s="144" t="s">
        <v>398</v>
      </c>
      <c r="T115" s="2"/>
      <c r="U115" s="2"/>
      <c r="V115" s="2"/>
      <c r="W115" s="2"/>
      <c r="X115" s="2"/>
      <c r="Y115" s="2"/>
      <c r="Z115" s="2"/>
    </row>
    <row r="116" ht="15.75" customHeight="1">
      <c r="A116" s="138">
        <v>2018.0</v>
      </c>
      <c r="B116" s="145"/>
      <c r="C116" s="146"/>
      <c r="D116" s="140">
        <v>3112.0</v>
      </c>
      <c r="E116" s="121"/>
      <c r="F116" s="140">
        <v>2187.0</v>
      </c>
      <c r="G116" s="138">
        <v>142.3</v>
      </c>
      <c r="H116" s="174">
        <v>43340.0</v>
      </c>
      <c r="I116" s="159" t="s">
        <v>398</v>
      </c>
      <c r="J116" s="2"/>
      <c r="K116" s="147">
        <v>2016.0</v>
      </c>
      <c r="L116" s="146"/>
      <c r="M116" s="121"/>
      <c r="N116" s="142">
        <v>9746.0</v>
      </c>
      <c r="O116" s="121"/>
      <c r="P116" s="142">
        <v>4483.0</v>
      </c>
      <c r="Q116" s="148">
        <v>217.4</v>
      </c>
      <c r="R116" s="150"/>
      <c r="S116" s="144" t="s">
        <v>398</v>
      </c>
      <c r="T116" s="2"/>
      <c r="U116" s="2"/>
      <c r="V116" s="2"/>
      <c r="W116" s="2"/>
      <c r="X116" s="2"/>
      <c r="Y116" s="2"/>
      <c r="Z116" s="2"/>
    </row>
    <row r="117" ht="15.75" customHeight="1">
      <c r="A117" s="147">
        <v>2017.0</v>
      </c>
      <c r="B117" s="145"/>
      <c r="C117" s="146"/>
      <c r="D117" s="147">
        <v>1746.0</v>
      </c>
      <c r="E117" s="121"/>
      <c r="F117" s="142">
        <v>3019.0</v>
      </c>
      <c r="G117" s="148">
        <v>57.8</v>
      </c>
      <c r="H117" s="150"/>
      <c r="I117" s="144" t="s">
        <v>403</v>
      </c>
      <c r="J117" s="2"/>
      <c r="K117" s="147">
        <v>2015.0</v>
      </c>
      <c r="L117" s="146"/>
      <c r="M117" s="121"/>
      <c r="N117" s="142">
        <v>1621.0</v>
      </c>
      <c r="O117" s="121"/>
      <c r="P117" s="142">
        <v>4152.0</v>
      </c>
      <c r="Q117" s="148">
        <v>39.0</v>
      </c>
      <c r="R117" s="172">
        <v>42248.0</v>
      </c>
      <c r="S117" s="144" t="s">
        <v>398</v>
      </c>
      <c r="T117" s="2"/>
      <c r="U117" s="2"/>
      <c r="V117" s="2"/>
      <c r="W117" s="2"/>
      <c r="X117" s="2"/>
      <c r="Y117" s="2"/>
      <c r="Z117" s="2"/>
    </row>
    <row r="118" ht="15.75" customHeight="1">
      <c r="A118" s="147">
        <v>2016.0</v>
      </c>
      <c r="B118" s="145"/>
      <c r="C118" s="146"/>
      <c r="D118" s="142">
        <v>13010.0</v>
      </c>
      <c r="E118" s="121"/>
      <c r="F118" s="142">
        <v>3019.0</v>
      </c>
      <c r="G118" s="148">
        <v>430.9</v>
      </c>
      <c r="H118" s="172">
        <v>42609.0</v>
      </c>
      <c r="I118" s="144" t="s">
        <v>403</v>
      </c>
      <c r="J118" s="2"/>
      <c r="K118" s="147">
        <v>2014.0</v>
      </c>
      <c r="L118" s="146"/>
      <c r="M118" s="121"/>
      <c r="N118" s="142">
        <v>1214.0</v>
      </c>
      <c r="O118" s="121"/>
      <c r="P118" s="147">
        <v>523.0</v>
      </c>
      <c r="Q118" s="148">
        <v>232.1</v>
      </c>
      <c r="R118" s="172">
        <v>41797.0</v>
      </c>
      <c r="S118" s="144" t="s">
        <v>403</v>
      </c>
      <c r="T118" s="2"/>
      <c r="U118" s="2"/>
      <c r="V118" s="2"/>
      <c r="W118" s="2"/>
      <c r="X118" s="2"/>
      <c r="Y118" s="2"/>
      <c r="Z118" s="2"/>
    </row>
    <row r="119" ht="15.75" customHeight="1">
      <c r="A119" s="147">
        <v>2015.0</v>
      </c>
      <c r="B119" s="145"/>
      <c r="C119" s="146"/>
      <c r="D119" s="142">
        <v>3595.0</v>
      </c>
      <c r="E119" s="121"/>
      <c r="F119" s="142">
        <v>3019.0</v>
      </c>
      <c r="G119" s="148">
        <v>119.1</v>
      </c>
      <c r="H119" s="172">
        <v>42227.0</v>
      </c>
      <c r="I119" s="144" t="s">
        <v>403</v>
      </c>
      <c r="J119" s="2"/>
      <c r="K119" s="147">
        <v>2013.0</v>
      </c>
      <c r="L119" s="146"/>
      <c r="M119" s="121"/>
      <c r="N119" s="142">
        <v>2048.0</v>
      </c>
      <c r="O119" s="121"/>
      <c r="P119" s="147">
        <v>523.0</v>
      </c>
      <c r="Q119" s="148">
        <v>391.6</v>
      </c>
      <c r="R119" s="172">
        <v>41425.0</v>
      </c>
      <c r="S119" s="144" t="s">
        <v>403</v>
      </c>
      <c r="T119" s="2"/>
      <c r="U119" s="2"/>
      <c r="V119" s="2"/>
      <c r="W119" s="2"/>
      <c r="X119" s="2"/>
      <c r="Y119" s="2"/>
      <c r="Z119" s="2"/>
    </row>
    <row r="120" ht="15.75" customHeight="1">
      <c r="A120" s="147">
        <v>2014.0</v>
      </c>
      <c r="B120" s="145"/>
      <c r="C120" s="146"/>
      <c r="D120" s="142">
        <v>1357.0</v>
      </c>
      <c r="E120" s="121"/>
      <c r="F120" s="142">
        <v>3019.0</v>
      </c>
      <c r="G120" s="148">
        <v>44.9</v>
      </c>
      <c r="H120" s="172">
        <v>41797.0</v>
      </c>
      <c r="I120" s="144" t="s">
        <v>403</v>
      </c>
      <c r="J120" s="2"/>
      <c r="K120" s="147">
        <v>2012.0</v>
      </c>
      <c r="L120" s="146"/>
      <c r="M120" s="121"/>
      <c r="N120" s="142">
        <v>2065.0</v>
      </c>
      <c r="O120" s="121"/>
      <c r="P120" s="147">
        <v>523.0</v>
      </c>
      <c r="Q120" s="148">
        <v>394.8</v>
      </c>
      <c r="R120" s="150"/>
      <c r="S120" s="144" t="s">
        <v>403</v>
      </c>
      <c r="T120" s="2"/>
      <c r="U120" s="2"/>
      <c r="V120" s="2"/>
      <c r="W120" s="2"/>
      <c r="X120" s="2"/>
      <c r="Y120" s="2"/>
      <c r="Z120" s="2"/>
    </row>
    <row r="121" ht="15.75" customHeight="1">
      <c r="A121" s="147">
        <v>2013.0</v>
      </c>
      <c r="B121" s="145"/>
      <c r="C121" s="146"/>
      <c r="D121" s="142">
        <v>4143.0</v>
      </c>
      <c r="E121" s="121"/>
      <c r="F121" s="142">
        <v>3019.0</v>
      </c>
      <c r="G121" s="148">
        <v>137.2</v>
      </c>
      <c r="H121" s="172">
        <v>41428.0</v>
      </c>
      <c r="I121" s="144" t="s">
        <v>403</v>
      </c>
      <c r="J121" s="2"/>
      <c r="K121" s="147">
        <v>2011.0</v>
      </c>
      <c r="L121" s="146"/>
      <c r="M121" s="121"/>
      <c r="N121" s="147">
        <v>151.0</v>
      </c>
      <c r="O121" s="121"/>
      <c r="P121" s="147">
        <v>523.0</v>
      </c>
      <c r="Q121" s="148">
        <v>28.9</v>
      </c>
      <c r="R121" s="150"/>
      <c r="S121" s="144" t="s">
        <v>403</v>
      </c>
      <c r="T121" s="2"/>
      <c r="U121" s="2"/>
      <c r="V121" s="2"/>
      <c r="W121" s="2"/>
      <c r="X121" s="2"/>
      <c r="Y121" s="2"/>
      <c r="Z121" s="2"/>
    </row>
    <row r="122" ht="15.75" customHeight="1">
      <c r="A122" s="147">
        <v>2012.0</v>
      </c>
      <c r="B122" s="145"/>
      <c r="C122" s="146"/>
      <c r="D122" s="142">
        <v>3627.0</v>
      </c>
      <c r="E122" s="121"/>
      <c r="F122" s="142">
        <v>3019.0</v>
      </c>
      <c r="G122" s="148">
        <v>120.1</v>
      </c>
      <c r="H122" s="150"/>
      <c r="I122" s="144" t="s">
        <v>403</v>
      </c>
      <c r="J122" s="2"/>
      <c r="K122" s="147">
        <v>2010.0</v>
      </c>
      <c r="L122" s="127"/>
      <c r="M122" s="118"/>
      <c r="N122" s="142">
        <v>2065.0</v>
      </c>
      <c r="O122" s="118"/>
      <c r="P122" s="147">
        <v>523.0</v>
      </c>
      <c r="Q122" s="148">
        <v>394.8</v>
      </c>
      <c r="R122" s="150"/>
      <c r="S122" s="144" t="s">
        <v>403</v>
      </c>
      <c r="T122" s="2"/>
      <c r="U122" s="2"/>
      <c r="V122" s="2"/>
      <c r="W122" s="2"/>
      <c r="X122" s="2"/>
      <c r="Y122" s="2"/>
      <c r="Z122" s="2"/>
    </row>
    <row r="123" ht="15.75" customHeight="1">
      <c r="A123" s="147">
        <v>2011.0</v>
      </c>
      <c r="B123" s="145"/>
      <c r="C123" s="146"/>
      <c r="D123" s="142">
        <v>9863.0</v>
      </c>
      <c r="E123" s="121"/>
      <c r="F123" s="142">
        <v>1578.0</v>
      </c>
      <c r="G123" s="148">
        <v>625.0</v>
      </c>
      <c r="H123" s="172">
        <v>40822.0</v>
      </c>
      <c r="I123" s="144" t="s">
        <v>403</v>
      </c>
      <c r="J123" s="2"/>
      <c r="K123" s="152"/>
      <c r="L123" s="124"/>
      <c r="M123" s="124"/>
      <c r="N123" s="124"/>
      <c r="O123" s="124"/>
      <c r="P123" s="124"/>
      <c r="Q123" s="124"/>
      <c r="R123" s="124"/>
      <c r="S123" s="124"/>
      <c r="T123" s="2"/>
      <c r="U123" s="2"/>
      <c r="V123" s="2"/>
      <c r="W123" s="2"/>
      <c r="X123" s="2"/>
      <c r="Y123" s="2"/>
      <c r="Z123" s="2"/>
    </row>
    <row r="124" ht="15.75" customHeight="1">
      <c r="A124" s="147">
        <v>2010.0</v>
      </c>
      <c r="B124" s="126"/>
      <c r="C124" s="127"/>
      <c r="D124" s="142">
        <v>4383.0</v>
      </c>
      <c r="E124" s="118"/>
      <c r="F124" s="142">
        <v>1578.0</v>
      </c>
      <c r="G124" s="148">
        <v>277.8</v>
      </c>
      <c r="H124" s="150"/>
      <c r="I124" s="144" t="s">
        <v>403</v>
      </c>
      <c r="J124" s="2"/>
      <c r="K124" s="132" t="s">
        <v>467</v>
      </c>
      <c r="L124" s="101"/>
      <c r="M124" s="101"/>
      <c r="N124" s="101"/>
      <c r="O124" s="101"/>
      <c r="P124" s="101"/>
      <c r="Q124" s="101"/>
      <c r="R124" s="101"/>
      <c r="S124" s="74"/>
      <c r="T124" s="2"/>
      <c r="U124" s="2"/>
      <c r="V124" s="2"/>
      <c r="W124" s="2"/>
      <c r="X124" s="2"/>
      <c r="Y124" s="2"/>
      <c r="Z124" s="2"/>
    </row>
    <row r="125" ht="15.75" customHeight="1">
      <c r="A125" s="152"/>
      <c r="B125" s="124"/>
      <c r="C125" s="124"/>
      <c r="D125" s="124"/>
      <c r="E125" s="124"/>
      <c r="F125" s="124"/>
      <c r="G125" s="124"/>
      <c r="H125" s="124"/>
      <c r="I125" s="124"/>
      <c r="J125" s="2"/>
      <c r="K125" s="133" t="s">
        <v>289</v>
      </c>
      <c r="L125" s="134" t="s">
        <v>389</v>
      </c>
      <c r="M125" s="135"/>
      <c r="N125" s="133" t="s">
        <v>343</v>
      </c>
      <c r="O125" s="133" t="s">
        <v>390</v>
      </c>
      <c r="P125" s="133" t="s">
        <v>391</v>
      </c>
      <c r="Q125" s="133" t="s">
        <v>392</v>
      </c>
      <c r="R125" s="133" t="s">
        <v>393</v>
      </c>
      <c r="S125" s="133" t="s">
        <v>394</v>
      </c>
      <c r="T125" s="2"/>
      <c r="U125" s="2"/>
      <c r="V125" s="2"/>
      <c r="W125" s="2"/>
      <c r="X125" s="2"/>
      <c r="Y125" s="2"/>
      <c r="Z125" s="2"/>
    </row>
    <row r="126" ht="15.75" customHeight="1">
      <c r="A126" s="132" t="s">
        <v>95</v>
      </c>
      <c r="B126" s="101"/>
      <c r="C126" s="101"/>
      <c r="D126" s="101"/>
      <c r="E126" s="101"/>
      <c r="F126" s="101"/>
      <c r="G126" s="101"/>
      <c r="H126" s="101"/>
      <c r="I126" s="74"/>
      <c r="J126" s="2"/>
      <c r="K126" s="138" t="s">
        <v>468</v>
      </c>
      <c r="L126" s="139" t="s">
        <v>400</v>
      </c>
      <c r="M126" s="125"/>
      <c r="N126" s="142">
        <v>690618.0</v>
      </c>
      <c r="O126" s="141" t="s">
        <v>397</v>
      </c>
      <c r="P126" s="142">
        <v>2727000.0</v>
      </c>
      <c r="Q126" s="138">
        <v>25.3</v>
      </c>
      <c r="R126" s="138"/>
      <c r="S126" s="144" t="s">
        <v>398</v>
      </c>
      <c r="T126" s="2"/>
      <c r="U126" s="2"/>
      <c r="V126" s="2"/>
      <c r="W126" s="2"/>
      <c r="X126" s="2"/>
      <c r="Y126" s="2"/>
      <c r="Z126" s="2"/>
    </row>
    <row r="127" ht="15.75" customHeight="1">
      <c r="A127" s="133" t="s">
        <v>289</v>
      </c>
      <c r="B127" s="134" t="s">
        <v>389</v>
      </c>
      <c r="C127" s="135"/>
      <c r="D127" s="133" t="s">
        <v>343</v>
      </c>
      <c r="E127" s="133" t="s">
        <v>390</v>
      </c>
      <c r="F127" s="133" t="s">
        <v>391</v>
      </c>
      <c r="G127" s="133" t="s">
        <v>392</v>
      </c>
      <c r="H127" s="133" t="s">
        <v>393</v>
      </c>
      <c r="I127" s="133" t="s">
        <v>394</v>
      </c>
      <c r="J127" s="2"/>
      <c r="K127" s="138" t="s">
        <v>401</v>
      </c>
      <c r="L127" s="145"/>
      <c r="M127" s="146"/>
      <c r="N127" s="142">
        <v>1229242.0</v>
      </c>
      <c r="O127" s="121"/>
      <c r="P127" s="142">
        <v>2727000.0</v>
      </c>
      <c r="Q127" s="138">
        <v>45.1</v>
      </c>
      <c r="R127" s="138"/>
      <c r="S127" s="144" t="s">
        <v>398</v>
      </c>
      <c r="T127" s="2"/>
      <c r="U127" s="2"/>
      <c r="V127" s="2"/>
      <c r="W127" s="2"/>
      <c r="X127" s="2"/>
      <c r="Y127" s="2"/>
      <c r="Z127" s="2"/>
    </row>
    <row r="128" ht="15.75" customHeight="1">
      <c r="A128" s="138" t="s">
        <v>469</v>
      </c>
      <c r="B128" s="139" t="s">
        <v>396</v>
      </c>
      <c r="C128" s="125"/>
      <c r="D128" s="140">
        <v>182154.0</v>
      </c>
      <c r="E128" s="141" t="s">
        <v>397</v>
      </c>
      <c r="F128" s="142">
        <v>404675.0</v>
      </c>
      <c r="G128" s="160">
        <v>45.0</v>
      </c>
      <c r="H128" s="138"/>
      <c r="I128" s="144" t="s">
        <v>398</v>
      </c>
      <c r="J128" s="2"/>
      <c r="K128" s="144" t="s">
        <v>402</v>
      </c>
      <c r="L128" s="145"/>
      <c r="M128" s="146"/>
      <c r="N128" s="142">
        <v>726865.0</v>
      </c>
      <c r="O128" s="121"/>
      <c r="P128" s="142">
        <v>2727000.0</v>
      </c>
      <c r="Q128" s="148">
        <v>26.7</v>
      </c>
      <c r="R128" s="150"/>
      <c r="S128" s="144" t="s">
        <v>398</v>
      </c>
      <c r="T128" s="2"/>
      <c r="U128" s="2"/>
      <c r="V128" s="2"/>
      <c r="W128" s="2"/>
      <c r="X128" s="2"/>
      <c r="Y128" s="2"/>
      <c r="Z128" s="2"/>
    </row>
    <row r="129" ht="15.75" customHeight="1">
      <c r="A129" s="138">
        <v>2018.0</v>
      </c>
      <c r="B129" s="145"/>
      <c r="C129" s="146"/>
      <c r="D129" s="140">
        <v>329581.0</v>
      </c>
      <c r="E129" s="121"/>
      <c r="F129" s="142">
        <v>404675.0</v>
      </c>
      <c r="G129" s="138">
        <v>81.4</v>
      </c>
      <c r="H129" s="138"/>
      <c r="I129" s="144" t="s">
        <v>398</v>
      </c>
      <c r="J129" s="2"/>
      <c r="K129" s="144" t="s">
        <v>404</v>
      </c>
      <c r="L129" s="145"/>
      <c r="M129" s="146"/>
      <c r="N129" s="142">
        <v>972161.0</v>
      </c>
      <c r="O129" s="121"/>
      <c r="P129" s="142">
        <v>2727000.0</v>
      </c>
      <c r="Q129" s="148">
        <v>35.6</v>
      </c>
      <c r="R129" s="150"/>
      <c r="S129" s="144" t="s">
        <v>398</v>
      </c>
      <c r="T129" s="2"/>
      <c r="U129" s="2"/>
      <c r="V129" s="2"/>
      <c r="W129" s="2"/>
      <c r="X129" s="2"/>
      <c r="Y129" s="2"/>
      <c r="Z129" s="2"/>
    </row>
    <row r="130" ht="15.75" customHeight="1">
      <c r="A130" s="147">
        <v>2017.0</v>
      </c>
      <c r="B130" s="145"/>
      <c r="C130" s="146"/>
      <c r="D130" s="142">
        <v>448996.0</v>
      </c>
      <c r="E130" s="121"/>
      <c r="F130" s="142">
        <v>404675.0</v>
      </c>
      <c r="G130" s="148">
        <v>111.0</v>
      </c>
      <c r="H130" s="150"/>
      <c r="I130" s="144" t="s">
        <v>398</v>
      </c>
      <c r="J130" s="2"/>
      <c r="K130" s="144" t="s">
        <v>405</v>
      </c>
      <c r="L130" s="145"/>
      <c r="M130" s="146"/>
      <c r="N130" s="142">
        <v>814094.0</v>
      </c>
      <c r="O130" s="121"/>
      <c r="P130" s="142">
        <v>2727000.0</v>
      </c>
      <c r="Q130" s="148">
        <v>29.9</v>
      </c>
      <c r="R130" s="150"/>
      <c r="S130" s="144" t="s">
        <v>398</v>
      </c>
      <c r="T130" s="2"/>
      <c r="U130" s="2"/>
      <c r="V130" s="2"/>
      <c r="W130" s="2"/>
      <c r="X130" s="2"/>
      <c r="Y130" s="2"/>
      <c r="Z130" s="2"/>
    </row>
    <row r="131" ht="15.75" customHeight="1">
      <c r="A131" s="147">
        <v>2016.0</v>
      </c>
      <c r="B131" s="145"/>
      <c r="C131" s="146"/>
      <c r="D131" s="142">
        <v>393302.0</v>
      </c>
      <c r="E131" s="121"/>
      <c r="F131" s="142">
        <v>404675.0</v>
      </c>
      <c r="G131" s="148">
        <v>97.2</v>
      </c>
      <c r="H131" s="150"/>
      <c r="I131" s="144" t="s">
        <v>398</v>
      </c>
      <c r="J131" s="2"/>
      <c r="K131" s="144" t="s">
        <v>406</v>
      </c>
      <c r="L131" s="145"/>
      <c r="M131" s="146"/>
      <c r="N131" s="142">
        <v>1019629.0</v>
      </c>
      <c r="O131" s="121"/>
      <c r="P131" s="142">
        <v>2727000.0</v>
      </c>
      <c r="Q131" s="148">
        <v>37.4</v>
      </c>
      <c r="R131" s="150"/>
      <c r="S131" s="144" t="s">
        <v>403</v>
      </c>
      <c r="T131" s="2"/>
      <c r="U131" s="2"/>
      <c r="V131" s="2"/>
      <c r="W131" s="2"/>
      <c r="X131" s="2"/>
      <c r="Y131" s="2"/>
      <c r="Z131" s="2"/>
    </row>
    <row r="132" ht="15.75" customHeight="1">
      <c r="A132" s="147">
        <v>2015.0</v>
      </c>
      <c r="B132" s="145"/>
      <c r="C132" s="146"/>
      <c r="D132" s="142">
        <v>354237.0</v>
      </c>
      <c r="E132" s="121"/>
      <c r="F132" s="142">
        <v>404675.0</v>
      </c>
      <c r="G132" s="148">
        <v>87.5</v>
      </c>
      <c r="H132" s="150"/>
      <c r="I132" s="144" t="s">
        <v>398</v>
      </c>
      <c r="J132" s="2"/>
      <c r="K132" s="144" t="s">
        <v>407</v>
      </c>
      <c r="L132" s="145"/>
      <c r="M132" s="146"/>
      <c r="N132" s="142">
        <v>1864168.0</v>
      </c>
      <c r="O132" s="121"/>
      <c r="P132" s="142">
        <v>2560000.0</v>
      </c>
      <c r="Q132" s="148">
        <v>72.8</v>
      </c>
      <c r="R132" s="150"/>
      <c r="S132" s="144" t="s">
        <v>403</v>
      </c>
      <c r="T132" s="2"/>
      <c r="U132" s="2"/>
      <c r="V132" s="2"/>
      <c r="W132" s="2"/>
      <c r="X132" s="2"/>
      <c r="Y132" s="2"/>
      <c r="Z132" s="2"/>
    </row>
    <row r="133" ht="15.75" customHeight="1">
      <c r="A133" s="147">
        <v>2014.0</v>
      </c>
      <c r="B133" s="145"/>
      <c r="C133" s="146"/>
      <c r="D133" s="142">
        <v>431516.0</v>
      </c>
      <c r="E133" s="121"/>
      <c r="F133" s="142">
        <v>353638.0</v>
      </c>
      <c r="G133" s="148">
        <v>122.0</v>
      </c>
      <c r="H133" s="150"/>
      <c r="I133" s="144" t="s">
        <v>398</v>
      </c>
      <c r="J133" s="2"/>
      <c r="K133" s="144" t="s">
        <v>408</v>
      </c>
      <c r="L133" s="126"/>
      <c r="M133" s="127"/>
      <c r="N133" s="142">
        <v>1377762.0</v>
      </c>
      <c r="O133" s="118"/>
      <c r="P133" s="142">
        <v>2560000.0</v>
      </c>
      <c r="Q133" s="148">
        <v>53.8</v>
      </c>
      <c r="R133" s="150"/>
      <c r="S133" s="144" t="s">
        <v>403</v>
      </c>
      <c r="T133" s="2"/>
      <c r="U133" s="2"/>
      <c r="V133" s="2"/>
      <c r="W133" s="2"/>
      <c r="X133" s="2"/>
      <c r="Y133" s="2"/>
      <c r="Z133" s="2"/>
    </row>
    <row r="134" ht="15.75" customHeight="1">
      <c r="A134" s="147">
        <v>2013.0</v>
      </c>
      <c r="B134" s="145"/>
      <c r="C134" s="146"/>
      <c r="D134" s="142">
        <v>373983.0</v>
      </c>
      <c r="E134" s="121"/>
      <c r="F134" s="142">
        <v>353638.0</v>
      </c>
      <c r="G134" s="148">
        <v>105.8</v>
      </c>
      <c r="H134" s="150"/>
      <c r="I134" s="141" t="s">
        <v>398</v>
      </c>
      <c r="J134" s="2"/>
      <c r="K134" s="152"/>
      <c r="L134" s="152"/>
      <c r="M134" s="152"/>
      <c r="N134" s="152"/>
      <c r="O134" s="152"/>
      <c r="P134" s="152"/>
      <c r="Q134" s="152"/>
      <c r="R134" s="152"/>
      <c r="S134" s="152"/>
      <c r="T134" s="2"/>
      <c r="U134" s="2"/>
      <c r="V134" s="2"/>
      <c r="W134" s="2"/>
      <c r="X134" s="2"/>
      <c r="Y134" s="2"/>
      <c r="Z134" s="2"/>
    </row>
    <row r="135" ht="15.75" customHeight="1">
      <c r="A135" s="147">
        <v>2012.0</v>
      </c>
      <c r="B135" s="126"/>
      <c r="C135" s="127"/>
      <c r="D135" s="142">
        <v>383466.0</v>
      </c>
      <c r="E135" s="118"/>
      <c r="F135" s="142">
        <v>367303.0</v>
      </c>
      <c r="G135" s="148">
        <v>104.4</v>
      </c>
      <c r="H135" s="149"/>
      <c r="I135" s="144" t="s">
        <v>403</v>
      </c>
      <c r="J135" s="2"/>
      <c r="K135" s="132" t="s">
        <v>470</v>
      </c>
      <c r="L135" s="101"/>
      <c r="M135" s="101"/>
      <c r="N135" s="101"/>
      <c r="O135" s="101"/>
      <c r="P135" s="101"/>
      <c r="Q135" s="101"/>
      <c r="R135" s="101"/>
      <c r="S135" s="74"/>
      <c r="T135" s="2"/>
      <c r="U135" s="2"/>
      <c r="V135" s="2"/>
      <c r="W135" s="2"/>
      <c r="X135" s="2"/>
      <c r="Y135" s="2"/>
      <c r="Z135" s="2"/>
    </row>
    <row r="136" ht="15.75" customHeight="1">
      <c r="A136" s="191"/>
      <c r="B136" s="184"/>
      <c r="C136" s="184"/>
      <c r="D136" s="199"/>
      <c r="E136" s="184"/>
      <c r="F136" s="199"/>
      <c r="G136" s="200"/>
      <c r="H136" s="152"/>
      <c r="I136" s="184"/>
      <c r="J136" s="2"/>
      <c r="K136" s="133" t="s">
        <v>289</v>
      </c>
      <c r="L136" s="134" t="s">
        <v>389</v>
      </c>
      <c r="M136" s="135"/>
      <c r="N136" s="133" t="s">
        <v>343</v>
      </c>
      <c r="O136" s="133" t="s">
        <v>390</v>
      </c>
      <c r="P136" s="133" t="s">
        <v>391</v>
      </c>
      <c r="Q136" s="133" t="s">
        <v>392</v>
      </c>
      <c r="R136" s="133" t="s">
        <v>393</v>
      </c>
      <c r="S136" s="133" t="s">
        <v>394</v>
      </c>
      <c r="T136" s="2"/>
      <c r="U136" s="2"/>
      <c r="V136" s="2"/>
      <c r="W136" s="2"/>
      <c r="X136" s="2"/>
      <c r="Y136" s="2"/>
      <c r="Z136" s="2"/>
    </row>
    <row r="137" ht="15.75" customHeight="1">
      <c r="A137" s="132" t="s">
        <v>471</v>
      </c>
      <c r="B137" s="101"/>
      <c r="C137" s="101"/>
      <c r="D137" s="101"/>
      <c r="E137" s="101"/>
      <c r="F137" s="101"/>
      <c r="G137" s="101"/>
      <c r="H137" s="101"/>
      <c r="I137" s="74"/>
      <c r="J137" s="2"/>
      <c r="K137" s="138" t="s">
        <v>472</v>
      </c>
      <c r="L137" s="139" t="s">
        <v>396</v>
      </c>
      <c r="M137" s="125"/>
      <c r="N137" s="140">
        <v>203382.0</v>
      </c>
      <c r="O137" s="141" t="s">
        <v>397</v>
      </c>
      <c r="P137" s="142">
        <v>406080.0</v>
      </c>
      <c r="Q137" s="138">
        <v>50.1</v>
      </c>
      <c r="R137" s="138"/>
      <c r="S137" s="144" t="s">
        <v>398</v>
      </c>
      <c r="T137" s="2"/>
      <c r="U137" s="2"/>
      <c r="V137" s="2"/>
      <c r="W137" s="2"/>
      <c r="X137" s="2"/>
      <c r="Y137" s="2"/>
      <c r="Z137" s="2"/>
    </row>
    <row r="138" ht="15.75" customHeight="1">
      <c r="A138" s="133" t="s">
        <v>289</v>
      </c>
      <c r="B138" s="134" t="s">
        <v>389</v>
      </c>
      <c r="C138" s="135"/>
      <c r="D138" s="133" t="s">
        <v>343</v>
      </c>
      <c r="E138" s="133" t="s">
        <v>390</v>
      </c>
      <c r="F138" s="133" t="s">
        <v>391</v>
      </c>
      <c r="G138" s="133" t="s">
        <v>392</v>
      </c>
      <c r="H138" s="133" t="s">
        <v>393</v>
      </c>
      <c r="I138" s="133" t="s">
        <v>394</v>
      </c>
      <c r="J138" s="2"/>
      <c r="K138" s="150">
        <v>2018.0</v>
      </c>
      <c r="L138" s="145"/>
      <c r="M138" s="146"/>
      <c r="N138" s="140">
        <v>314335.0</v>
      </c>
      <c r="O138" s="121"/>
      <c r="P138" s="142">
        <v>406080.0</v>
      </c>
      <c r="Q138" s="138">
        <v>77.4</v>
      </c>
      <c r="R138" s="138"/>
      <c r="S138" s="144" t="s">
        <v>398</v>
      </c>
      <c r="T138" s="2"/>
      <c r="U138" s="2"/>
      <c r="V138" s="2"/>
      <c r="W138" s="2"/>
      <c r="X138" s="2"/>
      <c r="Y138" s="2"/>
      <c r="Z138" s="2"/>
    </row>
    <row r="139" ht="15.75" customHeight="1">
      <c r="A139" s="138" t="s">
        <v>473</v>
      </c>
      <c r="B139" s="139" t="s">
        <v>400</v>
      </c>
      <c r="C139" s="125"/>
      <c r="D139" s="142">
        <v>541571.0</v>
      </c>
      <c r="E139" s="141" t="s">
        <v>397</v>
      </c>
      <c r="F139" s="142">
        <v>1167837.0</v>
      </c>
      <c r="G139" s="138">
        <v>46.4</v>
      </c>
      <c r="H139" s="138"/>
      <c r="I139" s="144" t="s">
        <v>403</v>
      </c>
      <c r="J139" s="2"/>
      <c r="K139" s="147">
        <v>2017.0</v>
      </c>
      <c r="L139" s="145"/>
      <c r="M139" s="146"/>
      <c r="N139" s="142">
        <v>319244.0</v>
      </c>
      <c r="O139" s="121"/>
      <c r="P139" s="142">
        <v>406080.0</v>
      </c>
      <c r="Q139" s="148">
        <v>78.6</v>
      </c>
      <c r="R139" s="150"/>
      <c r="S139" s="144" t="s">
        <v>398</v>
      </c>
      <c r="T139" s="2"/>
      <c r="U139" s="2"/>
      <c r="V139" s="2"/>
      <c r="W139" s="2"/>
      <c r="X139" s="2"/>
      <c r="Y139" s="2"/>
      <c r="Z139" s="2"/>
    </row>
    <row r="140" ht="15.75" customHeight="1">
      <c r="A140" s="138" t="s">
        <v>401</v>
      </c>
      <c r="B140" s="145"/>
      <c r="C140" s="146"/>
      <c r="D140" s="142">
        <v>732081.0</v>
      </c>
      <c r="E140" s="121"/>
      <c r="F140" s="142">
        <v>1167837.0</v>
      </c>
      <c r="G140" s="138">
        <v>62.7</v>
      </c>
      <c r="H140" s="138"/>
      <c r="I140" s="144" t="s">
        <v>403</v>
      </c>
      <c r="J140" s="2"/>
      <c r="K140" s="147">
        <v>2016.0</v>
      </c>
      <c r="L140" s="145"/>
      <c r="M140" s="146"/>
      <c r="N140" s="142">
        <v>366063.0</v>
      </c>
      <c r="O140" s="121"/>
      <c r="P140" s="142">
        <v>406080.0</v>
      </c>
      <c r="Q140" s="148">
        <v>90.1</v>
      </c>
      <c r="R140" s="150"/>
      <c r="S140" s="144" t="s">
        <v>398</v>
      </c>
      <c r="T140" s="2"/>
      <c r="U140" s="2"/>
      <c r="V140" s="2"/>
      <c r="W140" s="2"/>
      <c r="X140" s="2"/>
      <c r="Y140" s="2"/>
      <c r="Z140" s="2"/>
    </row>
    <row r="141" ht="15.75" customHeight="1">
      <c r="A141" s="144" t="s">
        <v>402</v>
      </c>
      <c r="B141" s="145"/>
      <c r="C141" s="146"/>
      <c r="D141" s="142">
        <v>1216881.0</v>
      </c>
      <c r="E141" s="121"/>
      <c r="F141" s="142">
        <v>1167837.0</v>
      </c>
      <c r="G141" s="148">
        <v>104.2</v>
      </c>
      <c r="H141" s="172">
        <v>43039.0</v>
      </c>
      <c r="I141" s="144" t="s">
        <v>403</v>
      </c>
      <c r="J141" s="2"/>
      <c r="K141" s="147">
        <v>2015.0</v>
      </c>
      <c r="L141" s="145"/>
      <c r="M141" s="146"/>
      <c r="N141" s="142">
        <v>331570.0</v>
      </c>
      <c r="O141" s="121"/>
      <c r="P141" s="142">
        <v>412480.0</v>
      </c>
      <c r="Q141" s="148">
        <v>80.4</v>
      </c>
      <c r="R141" s="150"/>
      <c r="S141" s="144" t="s">
        <v>398</v>
      </c>
      <c r="T141" s="2"/>
      <c r="U141" s="2"/>
      <c r="V141" s="2"/>
      <c r="W141" s="2"/>
      <c r="X141" s="2"/>
      <c r="Y141" s="2"/>
      <c r="Z141" s="2"/>
    </row>
    <row r="142" ht="15.75" customHeight="1">
      <c r="A142" s="144" t="s">
        <v>404</v>
      </c>
      <c r="B142" s="145"/>
      <c r="C142" s="146"/>
      <c r="D142" s="142">
        <v>1226054.0</v>
      </c>
      <c r="E142" s="121"/>
      <c r="F142" s="142">
        <v>1167837.0</v>
      </c>
      <c r="G142" s="148">
        <v>105.0</v>
      </c>
      <c r="H142" s="172">
        <v>42704.0</v>
      </c>
      <c r="I142" s="144" t="s">
        <v>403</v>
      </c>
      <c r="J142" s="2"/>
      <c r="K142" s="147">
        <v>2014.0</v>
      </c>
      <c r="L142" s="145"/>
      <c r="M142" s="146"/>
      <c r="N142" s="142">
        <v>406070.0</v>
      </c>
      <c r="O142" s="121"/>
      <c r="P142" s="142">
        <v>419840.0</v>
      </c>
      <c r="Q142" s="148">
        <v>96.7</v>
      </c>
      <c r="R142" s="150"/>
      <c r="S142" s="144" t="s">
        <v>398</v>
      </c>
      <c r="T142" s="2"/>
      <c r="U142" s="2"/>
      <c r="V142" s="2"/>
      <c r="W142" s="2"/>
      <c r="X142" s="2"/>
      <c r="Y142" s="2"/>
      <c r="Z142" s="2"/>
    </row>
    <row r="143" ht="15.75" customHeight="1">
      <c r="A143" s="144" t="s">
        <v>405</v>
      </c>
      <c r="B143" s="126"/>
      <c r="C143" s="127"/>
      <c r="D143" s="142">
        <v>1207355.0</v>
      </c>
      <c r="E143" s="121"/>
      <c r="F143" s="142">
        <v>1167837.0</v>
      </c>
      <c r="G143" s="148">
        <v>103.4</v>
      </c>
      <c r="H143" s="150"/>
      <c r="I143" s="144" t="s">
        <v>403</v>
      </c>
      <c r="J143" s="2"/>
      <c r="K143" s="147">
        <v>2013.0</v>
      </c>
      <c r="L143" s="145"/>
      <c r="M143" s="146"/>
      <c r="N143" s="142">
        <v>221959.0</v>
      </c>
      <c r="O143" s="118"/>
      <c r="P143" s="142">
        <v>439040.0</v>
      </c>
      <c r="Q143" s="148">
        <v>50.6</v>
      </c>
      <c r="R143" s="150"/>
      <c r="S143" s="144" t="s">
        <v>398</v>
      </c>
      <c r="T143" s="2"/>
      <c r="U143" s="2"/>
      <c r="V143" s="2"/>
      <c r="W143" s="2"/>
      <c r="X143" s="2"/>
      <c r="Y143" s="2"/>
      <c r="Z143" s="2"/>
    </row>
    <row r="144" ht="15.75" customHeight="1">
      <c r="A144" s="144" t="s">
        <v>406</v>
      </c>
      <c r="B144" s="139" t="s">
        <v>474</v>
      </c>
      <c r="C144" s="125"/>
      <c r="D144" s="142">
        <v>865799.0</v>
      </c>
      <c r="E144" s="121"/>
      <c r="F144" s="142">
        <v>1167837.0</v>
      </c>
      <c r="G144" s="148">
        <v>74.1</v>
      </c>
      <c r="H144" s="150"/>
      <c r="I144" s="144" t="s">
        <v>403</v>
      </c>
      <c r="J144" s="2"/>
      <c r="K144" s="147">
        <v>2012.0</v>
      </c>
      <c r="L144" s="145"/>
      <c r="M144" s="146"/>
      <c r="N144" s="142">
        <v>194499.0</v>
      </c>
      <c r="O144" s="141" t="s">
        <v>422</v>
      </c>
      <c r="P144" s="142">
        <v>307315.0</v>
      </c>
      <c r="Q144" s="148">
        <v>63.3</v>
      </c>
      <c r="R144" s="150"/>
      <c r="S144" s="144" t="s">
        <v>403</v>
      </c>
      <c r="T144" s="2"/>
      <c r="U144" s="2"/>
      <c r="V144" s="2"/>
      <c r="W144" s="2"/>
      <c r="X144" s="2"/>
      <c r="Y144" s="2"/>
      <c r="Z144" s="2"/>
    </row>
    <row r="145" ht="15.75" customHeight="1">
      <c r="A145" s="144" t="s">
        <v>407</v>
      </c>
      <c r="B145" s="145"/>
      <c r="C145" s="146"/>
      <c r="D145" s="142">
        <v>811879.0</v>
      </c>
      <c r="E145" s="121"/>
      <c r="F145" s="142">
        <v>1167837.0</v>
      </c>
      <c r="G145" s="148">
        <v>69.5</v>
      </c>
      <c r="H145" s="150"/>
      <c r="I145" s="144" t="s">
        <v>403</v>
      </c>
      <c r="J145" s="2"/>
      <c r="K145" s="147">
        <v>2011.0</v>
      </c>
      <c r="L145" s="145"/>
      <c r="M145" s="146"/>
      <c r="N145" s="142">
        <v>197652.0</v>
      </c>
      <c r="O145" s="121"/>
      <c r="P145" s="142">
        <v>307315.0</v>
      </c>
      <c r="Q145" s="148">
        <v>64.3</v>
      </c>
      <c r="R145" s="150"/>
      <c r="S145" s="144" t="s">
        <v>403</v>
      </c>
      <c r="T145" s="2"/>
      <c r="U145" s="2"/>
      <c r="V145" s="2"/>
      <c r="W145" s="2"/>
      <c r="X145" s="2"/>
      <c r="Y145" s="2"/>
      <c r="Z145" s="2"/>
    </row>
    <row r="146" ht="15.75" customHeight="1">
      <c r="A146" s="144" t="s">
        <v>408</v>
      </c>
      <c r="B146" s="126"/>
      <c r="C146" s="127"/>
      <c r="D146" s="142">
        <v>1410340.0</v>
      </c>
      <c r="E146" s="118"/>
      <c r="F146" s="142">
        <v>1167837.0</v>
      </c>
      <c r="G146" s="148">
        <v>120.8</v>
      </c>
      <c r="H146" s="150"/>
      <c r="I146" s="144" t="s">
        <v>403</v>
      </c>
      <c r="J146" s="2"/>
      <c r="K146" s="175">
        <v>2010.0</v>
      </c>
      <c r="L146" s="126"/>
      <c r="M146" s="127"/>
      <c r="N146" s="176">
        <v>258294.0</v>
      </c>
      <c r="O146" s="121"/>
      <c r="P146" s="176">
        <v>307315.0</v>
      </c>
      <c r="Q146" s="177">
        <v>84.0</v>
      </c>
      <c r="R146" s="178"/>
      <c r="S146" s="141" t="s">
        <v>403</v>
      </c>
      <c r="T146" s="2"/>
      <c r="U146" s="2"/>
      <c r="V146" s="2"/>
      <c r="W146" s="2"/>
      <c r="X146" s="2"/>
      <c r="Y146" s="2"/>
      <c r="Z146" s="2"/>
    </row>
    <row r="147" ht="15.75" customHeight="1">
      <c r="A147" s="182" t="s">
        <v>475</v>
      </c>
      <c r="B147" s="101"/>
      <c r="C147" s="101"/>
      <c r="D147" s="101"/>
      <c r="E147" s="101"/>
      <c r="F147" s="101"/>
      <c r="G147" s="101"/>
      <c r="H147" s="101"/>
      <c r="I147" s="74"/>
      <c r="J147" s="2"/>
      <c r="K147" s="201"/>
      <c r="L147" s="171"/>
      <c r="M147" s="171"/>
      <c r="N147" s="199"/>
      <c r="O147" s="171"/>
      <c r="P147" s="199"/>
      <c r="Q147" s="200"/>
      <c r="R147" s="152"/>
      <c r="S147" s="171"/>
      <c r="T147" s="2"/>
      <c r="U147" s="2"/>
      <c r="V147" s="2"/>
      <c r="W147" s="2"/>
      <c r="X147" s="2"/>
      <c r="Y147" s="2"/>
      <c r="Z147" s="2"/>
    </row>
    <row r="148" ht="15.75" customHeight="1">
      <c r="A148" s="152"/>
      <c r="B148" s="124"/>
      <c r="C148" s="124"/>
      <c r="D148" s="124"/>
      <c r="E148" s="124"/>
      <c r="F148" s="124"/>
      <c r="G148" s="124"/>
      <c r="H148" s="124"/>
      <c r="I148" s="124"/>
      <c r="J148" s="2"/>
      <c r="K148" s="132" t="s">
        <v>275</v>
      </c>
      <c r="L148" s="101"/>
      <c r="M148" s="101"/>
      <c r="N148" s="101"/>
      <c r="O148" s="101"/>
      <c r="P148" s="101"/>
      <c r="Q148" s="101"/>
      <c r="R148" s="101"/>
      <c r="S148" s="74"/>
      <c r="T148" s="2"/>
      <c r="U148" s="2"/>
      <c r="V148" s="2"/>
      <c r="W148" s="2"/>
      <c r="X148" s="2"/>
      <c r="Y148" s="2"/>
      <c r="Z148" s="2"/>
    </row>
    <row r="149" ht="15.75" customHeight="1">
      <c r="A149" s="163" t="s">
        <v>27</v>
      </c>
      <c r="B149" s="164"/>
      <c r="C149" s="164"/>
      <c r="D149" s="164"/>
      <c r="E149" s="164"/>
      <c r="F149" s="164"/>
      <c r="G149" s="164"/>
      <c r="H149" s="164"/>
      <c r="I149" s="165"/>
      <c r="J149" s="2"/>
      <c r="K149" s="133" t="s">
        <v>289</v>
      </c>
      <c r="L149" s="134" t="s">
        <v>389</v>
      </c>
      <c r="M149" s="135"/>
      <c r="N149" s="133" t="s">
        <v>343</v>
      </c>
      <c r="O149" s="133" t="s">
        <v>390</v>
      </c>
      <c r="P149" s="133" t="s">
        <v>391</v>
      </c>
      <c r="Q149" s="133" t="s">
        <v>392</v>
      </c>
      <c r="R149" s="136" t="s">
        <v>393</v>
      </c>
      <c r="S149" s="137" t="s">
        <v>394</v>
      </c>
      <c r="T149" s="2"/>
      <c r="U149" s="2"/>
      <c r="V149" s="2"/>
      <c r="W149" s="2"/>
      <c r="X149" s="2"/>
      <c r="Y149" s="2"/>
      <c r="Z149" s="2"/>
    </row>
    <row r="150" ht="15.75" customHeight="1">
      <c r="A150" s="166" t="s">
        <v>476</v>
      </c>
      <c r="B150" s="167"/>
      <c r="C150" s="167"/>
      <c r="D150" s="167"/>
      <c r="E150" s="167"/>
      <c r="F150" s="167"/>
      <c r="G150" s="167"/>
      <c r="H150" s="167"/>
      <c r="I150" s="135"/>
      <c r="J150" s="2"/>
      <c r="K150" s="138" t="s">
        <v>477</v>
      </c>
      <c r="L150" s="171" t="s">
        <v>396</v>
      </c>
      <c r="M150" s="125"/>
      <c r="N150" s="142">
        <v>278167.0</v>
      </c>
      <c r="O150" s="141" t="s">
        <v>397</v>
      </c>
      <c r="P150" s="142">
        <v>1724418.0</v>
      </c>
      <c r="Q150" s="138">
        <v>16.1</v>
      </c>
      <c r="R150" s="143"/>
      <c r="S150" s="144" t="s">
        <v>398</v>
      </c>
      <c r="T150" s="2"/>
      <c r="U150" s="2"/>
      <c r="V150" s="2"/>
      <c r="W150" s="2"/>
      <c r="X150" s="2"/>
      <c r="Y150" s="2"/>
      <c r="Z150" s="2"/>
    </row>
    <row r="151" ht="15.75" customHeight="1">
      <c r="A151" s="133" t="s">
        <v>289</v>
      </c>
      <c r="B151" s="134" t="s">
        <v>389</v>
      </c>
      <c r="C151" s="135"/>
      <c r="D151" s="153" t="s">
        <v>343</v>
      </c>
      <c r="E151" s="133" t="s">
        <v>390</v>
      </c>
      <c r="F151" s="133" t="s">
        <v>391</v>
      </c>
      <c r="G151" s="133" t="s">
        <v>392</v>
      </c>
      <c r="H151" s="133" t="s">
        <v>393</v>
      </c>
      <c r="I151" s="133" t="s">
        <v>394</v>
      </c>
      <c r="J151" s="2"/>
      <c r="K151" s="150">
        <v>2018.0</v>
      </c>
      <c r="M151" s="146"/>
      <c r="N151" s="142">
        <v>466670.0</v>
      </c>
      <c r="O151" s="121"/>
      <c r="P151" s="142">
        <v>1724418.0</v>
      </c>
      <c r="Q151" s="138">
        <v>27.1</v>
      </c>
      <c r="R151" s="143"/>
      <c r="S151" s="144" t="s">
        <v>398</v>
      </c>
      <c r="T151" s="2"/>
      <c r="U151" s="2"/>
      <c r="V151" s="2"/>
      <c r="W151" s="2"/>
      <c r="X151" s="2"/>
      <c r="Y151" s="2"/>
      <c r="Z151" s="2"/>
    </row>
    <row r="152" ht="15.75" customHeight="1">
      <c r="A152" s="138" t="s">
        <v>478</v>
      </c>
      <c r="B152" s="139" t="s">
        <v>396</v>
      </c>
      <c r="C152" s="125"/>
      <c r="D152" s="170">
        <v>195916.0</v>
      </c>
      <c r="E152" s="185" t="s">
        <v>397</v>
      </c>
      <c r="F152" s="142">
        <v>618122.0</v>
      </c>
      <c r="G152" s="138">
        <v>31.7</v>
      </c>
      <c r="H152" s="138"/>
      <c r="I152" s="144" t="s">
        <v>398</v>
      </c>
      <c r="J152" s="2"/>
      <c r="K152" s="147">
        <v>2017.0</v>
      </c>
      <c r="M152" s="146"/>
      <c r="N152" s="142">
        <v>972362.0</v>
      </c>
      <c r="O152" s="121"/>
      <c r="P152" s="142">
        <v>1724418.0</v>
      </c>
      <c r="Q152" s="148">
        <v>56.4</v>
      </c>
      <c r="R152" s="149"/>
      <c r="S152" s="144" t="s">
        <v>398</v>
      </c>
      <c r="T152" s="2"/>
      <c r="U152" s="2"/>
      <c r="V152" s="2"/>
      <c r="W152" s="2"/>
      <c r="X152" s="2"/>
      <c r="Y152" s="2"/>
      <c r="Z152" s="2"/>
    </row>
    <row r="153" ht="15.75" customHeight="1">
      <c r="A153" s="138">
        <v>2018.0</v>
      </c>
      <c r="B153" s="145"/>
      <c r="C153" s="146"/>
      <c r="D153" s="170">
        <v>443350.0</v>
      </c>
      <c r="E153" s="146"/>
      <c r="F153" s="142">
        <v>618122.0</v>
      </c>
      <c r="G153" s="138">
        <v>71.7</v>
      </c>
      <c r="H153" s="138"/>
      <c r="I153" s="144" t="s">
        <v>398</v>
      </c>
      <c r="J153" s="2"/>
      <c r="K153" s="147">
        <v>2016.0</v>
      </c>
      <c r="M153" s="146"/>
      <c r="N153" s="142">
        <v>1570951.0</v>
      </c>
      <c r="O153" s="121"/>
      <c r="P153" s="142">
        <v>1724418.0</v>
      </c>
      <c r="Q153" s="148">
        <v>91.1</v>
      </c>
      <c r="R153" s="149"/>
      <c r="S153" s="144" t="s">
        <v>398</v>
      </c>
      <c r="T153" s="2"/>
      <c r="U153" s="2"/>
      <c r="V153" s="2"/>
      <c r="W153" s="2"/>
      <c r="X153" s="2"/>
      <c r="Y153" s="2"/>
      <c r="Z153" s="2"/>
    </row>
    <row r="154" ht="15.75" customHeight="1">
      <c r="A154" s="147">
        <v>2017.0</v>
      </c>
      <c r="B154" s="145"/>
      <c r="C154" s="146"/>
      <c r="D154" s="189">
        <v>396421.0</v>
      </c>
      <c r="E154" s="146"/>
      <c r="F154" s="142">
        <v>618122.0</v>
      </c>
      <c r="G154" s="148">
        <v>64.1</v>
      </c>
      <c r="H154" s="150"/>
      <c r="I154" s="144" t="s">
        <v>398</v>
      </c>
      <c r="J154" s="2"/>
      <c r="K154" s="147">
        <v>2015.0</v>
      </c>
      <c r="M154" s="146"/>
      <c r="N154" s="142">
        <v>1023882.0</v>
      </c>
      <c r="O154" s="121"/>
      <c r="P154" s="142">
        <v>1724418.0</v>
      </c>
      <c r="Q154" s="148">
        <v>59.4</v>
      </c>
      <c r="R154" s="149"/>
      <c r="S154" s="144" t="s">
        <v>398</v>
      </c>
      <c r="T154" s="2"/>
      <c r="U154" s="2"/>
      <c r="V154" s="2"/>
      <c r="W154" s="2"/>
      <c r="X154" s="2"/>
      <c r="Y154" s="2"/>
      <c r="Z154" s="2"/>
    </row>
    <row r="155" ht="15.75" customHeight="1">
      <c r="A155" s="147">
        <v>2016.0</v>
      </c>
      <c r="B155" s="145"/>
      <c r="C155" s="146"/>
      <c r="D155" s="142">
        <v>420847.0</v>
      </c>
      <c r="E155" s="146"/>
      <c r="F155" s="142">
        <v>618122.0</v>
      </c>
      <c r="G155" s="148">
        <v>68.1</v>
      </c>
      <c r="H155" s="150"/>
      <c r="I155" s="144" t="s">
        <v>398</v>
      </c>
      <c r="J155" s="2"/>
      <c r="K155" s="147">
        <v>2014.0</v>
      </c>
      <c r="M155" s="146"/>
      <c r="N155" s="142">
        <v>656871.0</v>
      </c>
      <c r="O155" s="121"/>
      <c r="P155" s="142">
        <v>1724418.0</v>
      </c>
      <c r="Q155" s="148">
        <v>38.1</v>
      </c>
      <c r="R155" s="149"/>
      <c r="S155" s="144" t="s">
        <v>398</v>
      </c>
      <c r="T155" s="2"/>
      <c r="U155" s="2"/>
      <c r="V155" s="2"/>
      <c r="W155" s="2"/>
      <c r="X155" s="2"/>
      <c r="Y155" s="2"/>
      <c r="Z155" s="2"/>
    </row>
    <row r="156" ht="15.75" customHeight="1">
      <c r="A156" s="147">
        <v>2015.0</v>
      </c>
      <c r="B156" s="145"/>
      <c r="C156" s="146"/>
      <c r="D156" s="142">
        <v>282552.0</v>
      </c>
      <c r="E156" s="146"/>
      <c r="F156" s="142">
        <v>618122.0</v>
      </c>
      <c r="G156" s="148">
        <v>45.7</v>
      </c>
      <c r="H156" s="150"/>
      <c r="I156" s="144" t="s">
        <v>398</v>
      </c>
      <c r="J156" s="2"/>
      <c r="K156" s="147">
        <v>2013.0</v>
      </c>
      <c r="M156" s="146"/>
      <c r="N156" s="142">
        <v>378612.0</v>
      </c>
      <c r="O156" s="121"/>
      <c r="P156" s="142">
        <v>1427638.0</v>
      </c>
      <c r="Q156" s="148">
        <v>26.5</v>
      </c>
      <c r="R156" s="149"/>
      <c r="S156" s="144" t="s">
        <v>403</v>
      </c>
      <c r="T156" s="2"/>
      <c r="U156" s="2"/>
      <c r="V156" s="2"/>
      <c r="W156" s="2"/>
      <c r="X156" s="2"/>
      <c r="Y156" s="2"/>
      <c r="Z156" s="2"/>
    </row>
    <row r="157" ht="15.75" customHeight="1">
      <c r="A157" s="147">
        <v>2014.0</v>
      </c>
      <c r="B157" s="145"/>
      <c r="C157" s="146"/>
      <c r="D157" s="142">
        <v>354543.0</v>
      </c>
      <c r="E157" s="146"/>
      <c r="F157" s="142">
        <v>588113.0</v>
      </c>
      <c r="G157" s="148">
        <v>60.3</v>
      </c>
      <c r="H157" s="150"/>
      <c r="I157" s="144" t="s">
        <v>398</v>
      </c>
      <c r="J157" s="2"/>
      <c r="K157" s="147">
        <v>2012.0</v>
      </c>
      <c r="L157" s="116"/>
      <c r="M157" s="127"/>
      <c r="N157" s="142">
        <v>1552475.0</v>
      </c>
      <c r="O157" s="118"/>
      <c r="P157" s="142">
        <v>1427638.0</v>
      </c>
      <c r="Q157" s="148">
        <v>108.7</v>
      </c>
      <c r="R157" s="149"/>
      <c r="S157" s="144" t="s">
        <v>403</v>
      </c>
      <c r="T157" s="2"/>
      <c r="U157" s="2"/>
      <c r="V157" s="2"/>
      <c r="W157" s="2"/>
      <c r="X157" s="2"/>
      <c r="Y157" s="2"/>
      <c r="Z157" s="2"/>
    </row>
    <row r="158" ht="15.75" customHeight="1">
      <c r="A158" s="147">
        <v>2013.0</v>
      </c>
      <c r="B158" s="145"/>
      <c r="C158" s="146"/>
      <c r="D158" s="142">
        <v>359382.0</v>
      </c>
      <c r="E158" s="146"/>
      <c r="F158" s="142">
        <v>588113.0</v>
      </c>
      <c r="G158" s="148">
        <v>61.1</v>
      </c>
      <c r="H158" s="150"/>
      <c r="I158" s="144" t="s">
        <v>398</v>
      </c>
      <c r="J158" s="2"/>
      <c r="K158" s="152"/>
      <c r="L158" s="124"/>
      <c r="M158" s="124"/>
      <c r="N158" s="124"/>
      <c r="O158" s="124"/>
      <c r="P158" s="124"/>
      <c r="Q158" s="124"/>
      <c r="R158" s="124"/>
      <c r="S158" s="124"/>
      <c r="T158" s="2"/>
      <c r="U158" s="2"/>
      <c r="V158" s="2"/>
      <c r="W158" s="2"/>
      <c r="X158" s="2"/>
      <c r="Y158" s="2"/>
      <c r="Z158" s="2"/>
    </row>
    <row r="159" ht="15.75" customHeight="1">
      <c r="A159" s="147">
        <v>2012.0</v>
      </c>
      <c r="B159" s="126"/>
      <c r="C159" s="127"/>
      <c r="D159" s="142">
        <v>408318.0</v>
      </c>
      <c r="E159" s="127"/>
      <c r="F159" s="142">
        <v>562151.0</v>
      </c>
      <c r="G159" s="148">
        <v>72.6</v>
      </c>
      <c r="H159" s="150"/>
      <c r="I159" s="144" t="s">
        <v>403</v>
      </c>
      <c r="J159" s="2"/>
      <c r="K159" s="132" t="s">
        <v>479</v>
      </c>
      <c r="L159" s="101"/>
      <c r="M159" s="101"/>
      <c r="N159" s="101"/>
      <c r="O159" s="101"/>
      <c r="P159" s="101"/>
      <c r="Q159" s="101"/>
      <c r="R159" s="101"/>
      <c r="S159" s="74"/>
      <c r="T159" s="2"/>
      <c r="U159" s="2"/>
      <c r="V159" s="2"/>
      <c r="W159" s="2"/>
      <c r="X159" s="2"/>
      <c r="Y159" s="2"/>
      <c r="Z159" s="2"/>
    </row>
    <row r="160" ht="15.75" customHeight="1">
      <c r="A160" s="152"/>
      <c r="B160" s="124"/>
      <c r="C160" s="124"/>
      <c r="D160" s="124"/>
      <c r="E160" s="124"/>
      <c r="F160" s="124"/>
      <c r="G160" s="124"/>
      <c r="H160" s="124"/>
      <c r="I160" s="124"/>
      <c r="J160" s="2"/>
      <c r="K160" s="133" t="s">
        <v>289</v>
      </c>
      <c r="L160" s="133" t="s">
        <v>389</v>
      </c>
      <c r="M160" s="133" t="s">
        <v>413</v>
      </c>
      <c r="N160" s="133" t="s">
        <v>343</v>
      </c>
      <c r="O160" s="133" t="s">
        <v>390</v>
      </c>
      <c r="P160" s="133" t="s">
        <v>391</v>
      </c>
      <c r="Q160" s="133" t="s">
        <v>392</v>
      </c>
      <c r="R160" s="136" t="s">
        <v>393</v>
      </c>
      <c r="S160" s="137" t="s">
        <v>394</v>
      </c>
      <c r="T160" s="2"/>
      <c r="U160" s="2"/>
      <c r="V160" s="2"/>
      <c r="W160" s="2"/>
      <c r="X160" s="2"/>
      <c r="Y160" s="2"/>
      <c r="Z160" s="2"/>
    </row>
    <row r="161" ht="15.75" customHeight="1">
      <c r="A161" s="132" t="s">
        <v>480</v>
      </c>
      <c r="B161" s="101"/>
      <c r="C161" s="101"/>
      <c r="D161" s="101"/>
      <c r="E161" s="101"/>
      <c r="F161" s="101"/>
      <c r="G161" s="101"/>
      <c r="H161" s="101"/>
      <c r="I161" s="74"/>
      <c r="J161" s="2"/>
      <c r="K161" s="138" t="s">
        <v>481</v>
      </c>
      <c r="L161" s="185" t="s">
        <v>396</v>
      </c>
      <c r="M161" s="141" t="s">
        <v>482</v>
      </c>
      <c r="N161" s="142">
        <v>0.0</v>
      </c>
      <c r="O161" s="141" t="s">
        <v>397</v>
      </c>
      <c r="P161" s="140">
        <v>20315.0</v>
      </c>
      <c r="Q161" s="148">
        <v>0.0</v>
      </c>
      <c r="R161" s="143"/>
      <c r="S161" s="144" t="s">
        <v>398</v>
      </c>
      <c r="T161" s="2"/>
      <c r="U161" s="2"/>
      <c r="V161" s="2"/>
      <c r="W161" s="2"/>
      <c r="X161" s="2"/>
      <c r="Y161" s="2"/>
      <c r="Z161" s="2"/>
    </row>
    <row r="162" ht="15.75" customHeight="1">
      <c r="A162" s="133" t="s">
        <v>289</v>
      </c>
      <c r="B162" s="134" t="s">
        <v>389</v>
      </c>
      <c r="C162" s="135"/>
      <c r="D162" s="133" t="s">
        <v>343</v>
      </c>
      <c r="E162" s="133" t="s">
        <v>390</v>
      </c>
      <c r="F162" s="133" t="s">
        <v>391</v>
      </c>
      <c r="G162" s="133" t="s">
        <v>392</v>
      </c>
      <c r="H162" s="133" t="s">
        <v>393</v>
      </c>
      <c r="I162" s="133" t="s">
        <v>394</v>
      </c>
      <c r="J162" s="2"/>
      <c r="K162" s="150">
        <v>2018.0</v>
      </c>
      <c r="L162" s="146"/>
      <c r="M162" s="121"/>
      <c r="N162" s="142">
        <v>0.0</v>
      </c>
      <c r="O162" s="121"/>
      <c r="P162" s="140">
        <v>20315.0</v>
      </c>
      <c r="Q162" s="148">
        <v>0.0</v>
      </c>
      <c r="R162" s="143"/>
      <c r="S162" s="144" t="s">
        <v>398</v>
      </c>
      <c r="T162" s="2"/>
      <c r="U162" s="2"/>
      <c r="V162" s="2"/>
      <c r="W162" s="2"/>
      <c r="X162" s="2"/>
      <c r="Y162" s="2"/>
      <c r="Z162" s="2"/>
    </row>
    <row r="163" ht="15.75" customHeight="1">
      <c r="A163" s="138" t="s">
        <v>483</v>
      </c>
      <c r="B163" s="139" t="s">
        <v>396</v>
      </c>
      <c r="C163" s="125"/>
      <c r="D163" s="138">
        <v>114.0</v>
      </c>
      <c r="E163" s="141" t="s">
        <v>484</v>
      </c>
      <c r="F163" s="138">
        <v>988.0</v>
      </c>
      <c r="G163" s="138">
        <v>11.5</v>
      </c>
      <c r="H163" s="138"/>
      <c r="I163" s="144" t="s">
        <v>398</v>
      </c>
      <c r="J163" s="2"/>
      <c r="K163" s="147">
        <v>2017.0</v>
      </c>
      <c r="L163" s="146"/>
      <c r="M163" s="121"/>
      <c r="N163" s="147">
        <v>0.0</v>
      </c>
      <c r="O163" s="121"/>
      <c r="P163" s="142">
        <v>20710.0</v>
      </c>
      <c r="Q163" s="148">
        <v>0.0</v>
      </c>
      <c r="R163" s="149"/>
      <c r="S163" s="144" t="s">
        <v>398</v>
      </c>
      <c r="T163" s="2"/>
      <c r="U163" s="2"/>
      <c r="V163" s="2"/>
      <c r="W163" s="2"/>
      <c r="X163" s="2"/>
      <c r="Y163" s="2"/>
      <c r="Z163" s="2"/>
    </row>
    <row r="164" ht="15.75" customHeight="1">
      <c r="A164" s="138">
        <v>2018.0</v>
      </c>
      <c r="B164" s="145"/>
      <c r="C164" s="146"/>
      <c r="D164" s="138">
        <v>75.0</v>
      </c>
      <c r="E164" s="121"/>
      <c r="F164" s="138">
        <v>988.0</v>
      </c>
      <c r="G164" s="138">
        <v>7.6</v>
      </c>
      <c r="H164" s="138"/>
      <c r="I164" s="144" t="s">
        <v>398</v>
      </c>
      <c r="J164" s="2"/>
      <c r="K164" s="147">
        <v>2016.0</v>
      </c>
      <c r="L164" s="146"/>
      <c r="M164" s="121"/>
      <c r="N164" s="147">
        <v>0.0</v>
      </c>
      <c r="O164" s="121"/>
      <c r="P164" s="142">
        <v>21185.0</v>
      </c>
      <c r="Q164" s="148">
        <v>0.0</v>
      </c>
      <c r="R164" s="149"/>
      <c r="S164" s="144" t="s">
        <v>398</v>
      </c>
      <c r="T164" s="2"/>
      <c r="U164" s="2"/>
      <c r="V164" s="2"/>
      <c r="W164" s="2"/>
      <c r="X164" s="2"/>
      <c r="Y164" s="2"/>
      <c r="Z164" s="2"/>
    </row>
    <row r="165" ht="15.75" customHeight="1">
      <c r="A165" s="147">
        <v>2017.0</v>
      </c>
      <c r="B165" s="126"/>
      <c r="C165" s="127"/>
      <c r="D165" s="147">
        <v>580.0</v>
      </c>
      <c r="E165" s="118"/>
      <c r="F165" s="147">
        <v>988.0</v>
      </c>
      <c r="G165" s="148">
        <v>58.7</v>
      </c>
      <c r="H165" s="150"/>
      <c r="I165" s="144" t="s">
        <v>398</v>
      </c>
      <c r="J165" s="2"/>
      <c r="K165" s="147">
        <v>2015.0</v>
      </c>
      <c r="L165" s="146"/>
      <c r="M165" s="121"/>
      <c r="N165" s="147">
        <v>0.0</v>
      </c>
      <c r="O165" s="121"/>
      <c r="P165" s="142">
        <v>21650.0</v>
      </c>
      <c r="Q165" s="148">
        <v>0.0</v>
      </c>
      <c r="R165" s="149"/>
      <c r="S165" s="144" t="s">
        <v>398</v>
      </c>
      <c r="T165" s="2"/>
      <c r="U165" s="2"/>
      <c r="V165" s="2"/>
      <c r="W165" s="2"/>
      <c r="X165" s="2"/>
      <c r="Y165" s="2"/>
      <c r="Z165" s="2"/>
    </row>
    <row r="166" ht="15.75" customHeight="1">
      <c r="A166" s="182" t="s">
        <v>485</v>
      </c>
      <c r="B166" s="101"/>
      <c r="C166" s="101"/>
      <c r="D166" s="101"/>
      <c r="E166" s="101"/>
      <c r="F166" s="101"/>
      <c r="G166" s="101"/>
      <c r="H166" s="101"/>
      <c r="I166" s="74"/>
      <c r="J166" s="2"/>
      <c r="K166" s="147">
        <v>2014.0</v>
      </c>
      <c r="L166" s="146"/>
      <c r="M166" s="121"/>
      <c r="N166" s="147">
        <v>0.0</v>
      </c>
      <c r="O166" s="121"/>
      <c r="P166" s="142">
        <v>11750.0</v>
      </c>
      <c r="Q166" s="148">
        <v>0.0</v>
      </c>
      <c r="R166" s="149"/>
      <c r="S166" s="144" t="s">
        <v>403</v>
      </c>
      <c r="T166" s="2"/>
      <c r="U166" s="2"/>
      <c r="V166" s="2"/>
      <c r="W166" s="2"/>
      <c r="X166" s="2"/>
      <c r="Y166" s="2"/>
      <c r="Z166" s="2"/>
    </row>
    <row r="167" ht="15.75" customHeight="1">
      <c r="A167" s="152"/>
      <c r="B167" s="124"/>
      <c r="C167" s="124"/>
      <c r="D167" s="124"/>
      <c r="E167" s="124"/>
      <c r="F167" s="124"/>
      <c r="G167" s="124"/>
      <c r="H167" s="124"/>
      <c r="I167" s="124"/>
      <c r="J167" s="2"/>
      <c r="K167" s="147">
        <v>2013.0</v>
      </c>
      <c r="L167" s="146"/>
      <c r="M167" s="121"/>
      <c r="N167" s="147">
        <v>0.0</v>
      </c>
      <c r="O167" s="121"/>
      <c r="P167" s="142">
        <v>11750.0</v>
      </c>
      <c r="Q167" s="148">
        <v>0.0</v>
      </c>
      <c r="R167" s="149"/>
      <c r="S167" s="144" t="s">
        <v>403</v>
      </c>
      <c r="T167" s="2"/>
      <c r="U167" s="2"/>
      <c r="V167" s="2"/>
      <c r="W167" s="2"/>
      <c r="X167" s="2"/>
      <c r="Y167" s="2"/>
      <c r="Z167" s="2"/>
    </row>
    <row r="168" ht="15.75" customHeight="1">
      <c r="A168" s="132" t="s">
        <v>486</v>
      </c>
      <c r="B168" s="101"/>
      <c r="C168" s="101"/>
      <c r="D168" s="101"/>
      <c r="E168" s="101"/>
      <c r="F168" s="101"/>
      <c r="G168" s="101"/>
      <c r="H168" s="101"/>
      <c r="I168" s="74"/>
      <c r="J168" s="2"/>
      <c r="K168" s="147">
        <v>2012.0</v>
      </c>
      <c r="L168" s="127"/>
      <c r="M168" s="118"/>
      <c r="N168" s="147">
        <v>964.0</v>
      </c>
      <c r="O168" s="118"/>
      <c r="P168" s="142">
        <v>11750.0</v>
      </c>
      <c r="Q168" s="148">
        <v>8.2</v>
      </c>
      <c r="R168" s="149"/>
      <c r="S168" s="144" t="s">
        <v>403</v>
      </c>
      <c r="T168" s="2"/>
      <c r="U168" s="2"/>
      <c r="V168" s="2"/>
      <c r="W168" s="2"/>
      <c r="X168" s="2"/>
      <c r="Y168" s="2"/>
      <c r="Z168" s="2"/>
    </row>
    <row r="169" ht="15.75" customHeight="1">
      <c r="A169" s="153" t="s">
        <v>289</v>
      </c>
      <c r="B169" s="154" t="s">
        <v>389</v>
      </c>
      <c r="C169" s="155"/>
      <c r="D169" s="153" t="s">
        <v>343</v>
      </c>
      <c r="E169" s="153" t="s">
        <v>390</v>
      </c>
      <c r="F169" s="153" t="s">
        <v>391</v>
      </c>
      <c r="G169" s="153" t="s">
        <v>392</v>
      </c>
      <c r="H169" s="153" t="s">
        <v>393</v>
      </c>
      <c r="I169" s="153" t="s">
        <v>394</v>
      </c>
      <c r="J169" s="2"/>
      <c r="K169" s="196"/>
      <c r="L169" s="101"/>
      <c r="M169" s="101"/>
      <c r="N169" s="101"/>
      <c r="O169" s="101"/>
      <c r="P169" s="101"/>
      <c r="Q169" s="101"/>
      <c r="R169" s="101"/>
      <c r="S169" s="101"/>
      <c r="T169" s="2"/>
      <c r="U169" s="2"/>
      <c r="V169" s="2"/>
      <c r="W169" s="2"/>
      <c r="X169" s="2"/>
      <c r="Y169" s="2"/>
      <c r="Z169" s="2"/>
    </row>
    <row r="170" ht="15.75" customHeight="1">
      <c r="A170" s="138" t="s">
        <v>487</v>
      </c>
      <c r="B170" s="171" t="s">
        <v>396</v>
      </c>
      <c r="C170" s="124"/>
      <c r="D170" s="170"/>
      <c r="E170" s="171" t="s">
        <v>484</v>
      </c>
      <c r="F170" s="170">
        <v>18617.0</v>
      </c>
      <c r="G170" s="150"/>
      <c r="H170" s="150"/>
      <c r="I170" s="169" t="s">
        <v>398</v>
      </c>
      <c r="J170" s="2"/>
      <c r="K170" s="163" t="s">
        <v>488</v>
      </c>
      <c r="L170" s="164"/>
      <c r="M170" s="164"/>
      <c r="N170" s="164"/>
      <c r="O170" s="164"/>
      <c r="P170" s="164"/>
      <c r="Q170" s="164"/>
      <c r="R170" s="164"/>
      <c r="S170" s="197"/>
      <c r="T170" s="2"/>
      <c r="U170" s="2"/>
      <c r="V170" s="2"/>
      <c r="W170" s="2"/>
      <c r="X170" s="2"/>
      <c r="Y170" s="2"/>
      <c r="Z170" s="2"/>
    </row>
    <row r="171" ht="15.75" customHeight="1">
      <c r="A171" s="138">
        <v>2018.0</v>
      </c>
      <c r="D171" s="170">
        <v>7339.0</v>
      </c>
      <c r="F171" s="170">
        <v>18617.0</v>
      </c>
      <c r="G171" s="150">
        <v>39.4</v>
      </c>
      <c r="H171" s="150"/>
      <c r="I171" s="169" t="s">
        <v>398</v>
      </c>
      <c r="J171" s="2"/>
      <c r="K171" s="137" t="s">
        <v>289</v>
      </c>
      <c r="L171" s="132" t="s">
        <v>389</v>
      </c>
      <c r="M171" s="74"/>
      <c r="N171" s="137" t="s">
        <v>343</v>
      </c>
      <c r="O171" s="137" t="s">
        <v>390</v>
      </c>
      <c r="P171" s="137" t="s">
        <v>391</v>
      </c>
      <c r="Q171" s="137" t="s">
        <v>392</v>
      </c>
      <c r="R171" s="202" t="s">
        <v>393</v>
      </c>
      <c r="S171" s="137" t="s">
        <v>394</v>
      </c>
      <c r="T171" s="2"/>
      <c r="U171" s="2"/>
      <c r="V171" s="2"/>
      <c r="W171" s="2"/>
      <c r="X171" s="2"/>
      <c r="Y171" s="2"/>
      <c r="Z171" s="2"/>
    </row>
    <row r="172" ht="15.75" customHeight="1">
      <c r="A172" s="203">
        <v>2017.0</v>
      </c>
      <c r="B172" s="116"/>
      <c r="C172" s="116"/>
      <c r="D172" s="204">
        <v>31104.0</v>
      </c>
      <c r="E172" s="116"/>
      <c r="F172" s="204">
        <v>15689.0</v>
      </c>
      <c r="G172" s="205">
        <v>198.3</v>
      </c>
      <c r="H172" s="206">
        <v>42971.0</v>
      </c>
      <c r="I172" s="169" t="s">
        <v>398</v>
      </c>
      <c r="J172" s="2"/>
      <c r="K172" s="138" t="s">
        <v>489</v>
      </c>
      <c r="L172" s="139" t="s">
        <v>490</v>
      </c>
      <c r="M172" s="125"/>
      <c r="N172" s="142"/>
      <c r="O172" s="141" t="s">
        <v>397</v>
      </c>
      <c r="P172" s="142">
        <v>1440990.0</v>
      </c>
      <c r="Q172" s="148"/>
      <c r="R172" s="149"/>
      <c r="S172" s="144" t="s">
        <v>403</v>
      </c>
      <c r="T172" s="2"/>
      <c r="U172" s="2"/>
      <c r="V172" s="2"/>
      <c r="W172" s="2"/>
      <c r="X172" s="2"/>
      <c r="Y172" s="2"/>
      <c r="Z172" s="2"/>
    </row>
    <row r="173" ht="15.75" customHeight="1">
      <c r="A173" s="173" t="s">
        <v>485</v>
      </c>
      <c r="B173" s="124"/>
      <c r="C173" s="124"/>
      <c r="D173" s="124"/>
      <c r="E173" s="124"/>
      <c r="F173" s="124"/>
      <c r="G173" s="124"/>
      <c r="H173" s="124"/>
      <c r="I173" s="125"/>
      <c r="J173" s="2"/>
      <c r="K173" s="138" t="s">
        <v>401</v>
      </c>
      <c r="L173" s="145"/>
      <c r="M173" s="146"/>
      <c r="N173" s="142">
        <v>624680.0</v>
      </c>
      <c r="O173" s="121"/>
      <c r="P173" s="142">
        <v>1440990.0</v>
      </c>
      <c r="Q173" s="150">
        <v>43.4</v>
      </c>
      <c r="R173" s="149"/>
      <c r="S173" s="144" t="s">
        <v>403</v>
      </c>
      <c r="T173" s="2"/>
      <c r="U173" s="2"/>
      <c r="V173" s="2"/>
      <c r="W173" s="2"/>
      <c r="X173" s="2"/>
      <c r="Y173" s="2"/>
      <c r="Z173" s="2"/>
    </row>
    <row r="174" ht="15.75" customHeight="1">
      <c r="A174" s="126"/>
      <c r="B174" s="116"/>
      <c r="C174" s="116"/>
      <c r="D174" s="116"/>
      <c r="E174" s="116"/>
      <c r="F174" s="116"/>
      <c r="G174" s="116"/>
      <c r="H174" s="116"/>
      <c r="I174" s="127"/>
      <c r="J174" s="2"/>
      <c r="K174" s="144" t="s">
        <v>402</v>
      </c>
      <c r="L174" s="145"/>
      <c r="M174" s="146"/>
      <c r="N174" s="142">
        <v>507867.0</v>
      </c>
      <c r="O174" s="121"/>
      <c r="P174" s="142">
        <v>1440990.0</v>
      </c>
      <c r="Q174" s="148">
        <v>35.2</v>
      </c>
      <c r="R174" s="149"/>
      <c r="S174" s="144" t="s">
        <v>403</v>
      </c>
      <c r="T174" s="2"/>
      <c r="U174" s="2"/>
      <c r="V174" s="2"/>
      <c r="W174" s="2"/>
      <c r="X174" s="2"/>
      <c r="Y174" s="2"/>
      <c r="Z174" s="2"/>
    </row>
    <row r="175" ht="15.75" customHeight="1">
      <c r="A175" s="162"/>
      <c r="J175" s="2"/>
      <c r="K175" s="144" t="s">
        <v>404</v>
      </c>
      <c r="L175" s="126"/>
      <c r="M175" s="127"/>
      <c r="N175" s="142">
        <v>681806.0</v>
      </c>
      <c r="O175" s="121"/>
      <c r="P175" s="142">
        <v>1440990.0</v>
      </c>
      <c r="Q175" s="148">
        <v>47.3</v>
      </c>
      <c r="R175" s="149"/>
      <c r="S175" s="144" t="s">
        <v>403</v>
      </c>
      <c r="T175" s="2"/>
      <c r="U175" s="2"/>
      <c r="V175" s="2"/>
      <c r="W175" s="2"/>
      <c r="X175" s="2"/>
      <c r="Y175" s="2"/>
      <c r="Z175" s="2"/>
    </row>
    <row r="176" ht="15.75" customHeight="1">
      <c r="A176" s="132" t="s">
        <v>491</v>
      </c>
      <c r="B176" s="101"/>
      <c r="C176" s="101"/>
      <c r="D176" s="101"/>
      <c r="E176" s="101"/>
      <c r="F176" s="101"/>
      <c r="G176" s="101"/>
      <c r="H176" s="101"/>
      <c r="I176" s="74"/>
      <c r="J176" s="2"/>
      <c r="K176" s="144" t="s">
        <v>448</v>
      </c>
      <c r="L176" s="139" t="s">
        <v>396</v>
      </c>
      <c r="M176" s="125"/>
      <c r="N176" s="142">
        <v>534688.0</v>
      </c>
      <c r="O176" s="121"/>
      <c r="P176" s="142">
        <v>1440990.0</v>
      </c>
      <c r="Q176" s="148">
        <v>37.1</v>
      </c>
      <c r="R176" s="149"/>
      <c r="S176" s="144" t="s">
        <v>403</v>
      </c>
      <c r="T176" s="2"/>
      <c r="U176" s="2"/>
      <c r="V176" s="2"/>
      <c r="W176" s="2"/>
      <c r="X176" s="2"/>
      <c r="Y176" s="2"/>
      <c r="Z176" s="2"/>
    </row>
    <row r="177" ht="15.75" customHeight="1">
      <c r="A177" s="133" t="s">
        <v>289</v>
      </c>
      <c r="B177" s="134" t="s">
        <v>389</v>
      </c>
      <c r="C177" s="135"/>
      <c r="D177" s="133" t="s">
        <v>343</v>
      </c>
      <c r="E177" s="133" t="s">
        <v>390</v>
      </c>
      <c r="F177" s="133" t="s">
        <v>391</v>
      </c>
      <c r="G177" s="133" t="s">
        <v>392</v>
      </c>
      <c r="H177" s="133" t="s">
        <v>393</v>
      </c>
      <c r="I177" s="133" t="s">
        <v>394</v>
      </c>
      <c r="J177" s="2"/>
      <c r="K177" s="147">
        <v>2015.0</v>
      </c>
      <c r="L177" s="145"/>
      <c r="M177" s="146"/>
      <c r="N177" s="142">
        <v>791157.0</v>
      </c>
      <c r="O177" s="121"/>
      <c r="P177" s="142">
        <v>1440990.0</v>
      </c>
      <c r="Q177" s="148">
        <v>54.9</v>
      </c>
      <c r="R177" s="149"/>
      <c r="S177" s="144" t="s">
        <v>403</v>
      </c>
      <c r="T177" s="2"/>
      <c r="U177" s="2"/>
      <c r="V177" s="2"/>
      <c r="W177" s="2"/>
      <c r="X177" s="2"/>
      <c r="Y177" s="2"/>
      <c r="Z177" s="2"/>
    </row>
    <row r="178" ht="15.75" customHeight="1">
      <c r="A178" s="147">
        <v>2016.0</v>
      </c>
      <c r="B178" s="139" t="s">
        <v>396</v>
      </c>
      <c r="C178" s="125"/>
      <c r="D178" s="142">
        <v>119388.0</v>
      </c>
      <c r="E178" s="141" t="s">
        <v>397</v>
      </c>
      <c r="F178" s="142">
        <v>85355.0</v>
      </c>
      <c r="G178" s="148">
        <v>139.9</v>
      </c>
      <c r="H178" s="172">
        <v>42704.0</v>
      </c>
      <c r="I178" s="144" t="s">
        <v>398</v>
      </c>
      <c r="J178" s="2"/>
      <c r="K178" s="147">
        <v>2014.0</v>
      </c>
      <c r="L178" s="145"/>
      <c r="M178" s="146"/>
      <c r="N178" s="142">
        <v>933279.0</v>
      </c>
      <c r="O178" s="121"/>
      <c r="P178" s="142">
        <v>1440990.0</v>
      </c>
      <c r="Q178" s="148">
        <v>64.8</v>
      </c>
      <c r="R178" s="149"/>
      <c r="S178" s="144" t="s">
        <v>403</v>
      </c>
      <c r="T178" s="2"/>
      <c r="U178" s="2"/>
      <c r="V178" s="2"/>
      <c r="W178" s="2"/>
      <c r="X178" s="2"/>
      <c r="Y178" s="2"/>
      <c r="Z178" s="2"/>
    </row>
    <row r="179" ht="15.75" customHeight="1">
      <c r="A179" s="147">
        <v>2015.0</v>
      </c>
      <c r="B179" s="145"/>
      <c r="C179" s="146"/>
      <c r="D179" s="142">
        <v>291765.0</v>
      </c>
      <c r="E179" s="121"/>
      <c r="F179" s="142">
        <v>85355.0</v>
      </c>
      <c r="G179" s="148">
        <v>341.8</v>
      </c>
      <c r="H179" s="172">
        <v>42240.0</v>
      </c>
      <c r="I179" s="144" t="s">
        <v>398</v>
      </c>
      <c r="J179" s="2"/>
      <c r="K179" s="147">
        <v>2013.0</v>
      </c>
      <c r="L179" s="145"/>
      <c r="M179" s="146"/>
      <c r="N179" s="142">
        <v>666029.0</v>
      </c>
      <c r="O179" s="121"/>
      <c r="P179" s="142">
        <v>1440990.0</v>
      </c>
      <c r="Q179" s="148">
        <v>46.2</v>
      </c>
      <c r="R179" s="149"/>
      <c r="S179" s="144" t="s">
        <v>403</v>
      </c>
      <c r="T179" s="2"/>
      <c r="U179" s="2"/>
      <c r="V179" s="2"/>
      <c r="W179" s="2"/>
      <c r="X179" s="2"/>
      <c r="Y179" s="2"/>
      <c r="Z179" s="2"/>
    </row>
    <row r="180" ht="15.75" customHeight="1">
      <c r="A180" s="147">
        <v>2014.0</v>
      </c>
      <c r="B180" s="145"/>
      <c r="C180" s="146"/>
      <c r="D180" s="142">
        <v>111803.0</v>
      </c>
      <c r="E180" s="121"/>
      <c r="F180" s="142">
        <v>85355.0</v>
      </c>
      <c r="G180" s="148">
        <v>131.0</v>
      </c>
      <c r="H180" s="150"/>
      <c r="I180" s="144" t="s">
        <v>398</v>
      </c>
      <c r="J180" s="2"/>
      <c r="K180" s="175">
        <v>2012.0</v>
      </c>
      <c r="L180" s="145"/>
      <c r="M180" s="146"/>
      <c r="N180" s="176">
        <v>449037.0</v>
      </c>
      <c r="O180" s="118"/>
      <c r="P180" s="176">
        <v>1031286.0</v>
      </c>
      <c r="Q180" s="177">
        <v>43.5</v>
      </c>
      <c r="R180" s="207"/>
      <c r="S180" s="144" t="s">
        <v>403</v>
      </c>
      <c r="T180" s="2"/>
      <c r="U180" s="2"/>
      <c r="V180" s="2"/>
      <c r="W180" s="2"/>
      <c r="X180" s="2"/>
      <c r="Y180" s="2"/>
      <c r="Z180" s="2"/>
    </row>
    <row r="181" ht="15.75" customHeight="1">
      <c r="A181" s="147">
        <v>2013.0</v>
      </c>
      <c r="B181" s="145"/>
      <c r="C181" s="146"/>
      <c r="D181" s="142">
        <v>65085.0</v>
      </c>
      <c r="E181" s="121"/>
      <c r="F181" s="142">
        <v>85355.0</v>
      </c>
      <c r="G181" s="148">
        <v>76.3</v>
      </c>
      <c r="H181" s="150"/>
      <c r="I181" s="144" t="s">
        <v>398</v>
      </c>
      <c r="J181" s="2"/>
      <c r="K181" s="173" t="s">
        <v>492</v>
      </c>
      <c r="L181" s="124"/>
      <c r="M181" s="124"/>
      <c r="N181" s="124"/>
      <c r="O181" s="124"/>
      <c r="P181" s="124"/>
      <c r="Q181" s="124"/>
      <c r="R181" s="124"/>
      <c r="S181" s="125"/>
      <c r="T181" s="2"/>
      <c r="U181" s="2"/>
      <c r="V181" s="2"/>
      <c r="W181" s="2"/>
      <c r="X181" s="2"/>
      <c r="Y181" s="2"/>
      <c r="Z181" s="2"/>
    </row>
    <row r="182" ht="15.75" customHeight="1">
      <c r="A182" s="175">
        <v>2012.0</v>
      </c>
      <c r="B182" s="145"/>
      <c r="C182" s="146"/>
      <c r="D182" s="176">
        <v>103610.0</v>
      </c>
      <c r="E182" s="121"/>
      <c r="F182" s="176">
        <v>98866.0</v>
      </c>
      <c r="G182" s="177">
        <v>104.8</v>
      </c>
      <c r="H182" s="178"/>
      <c r="I182" s="141" t="s">
        <v>403</v>
      </c>
      <c r="J182" s="2"/>
      <c r="K182" s="126"/>
      <c r="L182" s="116"/>
      <c r="M182" s="116"/>
      <c r="N182" s="116"/>
      <c r="O182" s="116"/>
      <c r="P182" s="116"/>
      <c r="Q182" s="116"/>
      <c r="R182" s="116"/>
      <c r="S182" s="127"/>
      <c r="T182" s="2"/>
      <c r="U182" s="2"/>
      <c r="V182" s="2"/>
      <c r="W182" s="2"/>
      <c r="X182" s="2"/>
      <c r="Y182" s="2"/>
      <c r="Z182" s="2"/>
    </row>
    <row r="183" ht="15.75" customHeight="1">
      <c r="A183" s="173" t="s">
        <v>485</v>
      </c>
      <c r="B183" s="124"/>
      <c r="C183" s="124"/>
      <c r="D183" s="124"/>
      <c r="E183" s="124"/>
      <c r="F183" s="124"/>
      <c r="G183" s="124"/>
      <c r="H183" s="124"/>
      <c r="I183" s="125"/>
      <c r="J183" s="2"/>
      <c r="K183" s="2"/>
      <c r="L183" s="2"/>
      <c r="M183" s="2"/>
      <c r="N183" s="2"/>
      <c r="O183" s="2"/>
      <c r="P183" s="2"/>
      <c r="Q183" s="2"/>
      <c r="R183" s="2"/>
      <c r="S183" s="2"/>
      <c r="T183" s="2"/>
      <c r="U183" s="2"/>
      <c r="V183" s="2"/>
      <c r="W183" s="2"/>
      <c r="X183" s="2"/>
      <c r="Y183" s="2"/>
      <c r="Z183" s="2"/>
    </row>
    <row r="184" ht="15.75" customHeight="1">
      <c r="A184" s="126"/>
      <c r="B184" s="116"/>
      <c r="C184" s="116"/>
      <c r="D184" s="116"/>
      <c r="E184" s="116"/>
      <c r="F184" s="116"/>
      <c r="G184" s="116"/>
      <c r="H184" s="116"/>
      <c r="I184" s="127"/>
      <c r="J184" s="2"/>
      <c r="K184" s="2"/>
      <c r="L184" s="2"/>
      <c r="M184" s="2"/>
      <c r="N184" s="2"/>
      <c r="O184" s="2"/>
      <c r="P184" s="2"/>
      <c r="Q184" s="2"/>
      <c r="R184" s="2"/>
      <c r="S184" s="2"/>
      <c r="T184" s="2"/>
      <c r="U184" s="2"/>
      <c r="V184" s="2"/>
      <c r="W184" s="2"/>
      <c r="X184" s="2"/>
      <c r="Y184" s="2"/>
      <c r="Z184" s="2"/>
    </row>
    <row r="185" ht="15.75" customHeight="1">
      <c r="A185" s="162"/>
      <c r="J185" s="2"/>
      <c r="K185" s="2"/>
      <c r="L185" s="2"/>
      <c r="M185" s="2"/>
      <c r="N185" s="2"/>
      <c r="O185" s="2"/>
      <c r="P185" s="2"/>
      <c r="Q185" s="2"/>
      <c r="R185" s="2"/>
      <c r="S185" s="2"/>
      <c r="T185" s="2"/>
      <c r="U185" s="2"/>
      <c r="V185" s="2"/>
      <c r="W185" s="2"/>
      <c r="X185" s="2"/>
      <c r="Y185" s="2"/>
      <c r="Z185" s="2"/>
    </row>
    <row r="186" ht="15.75" customHeight="1">
      <c r="A186" s="163" t="s">
        <v>3</v>
      </c>
      <c r="B186" s="164"/>
      <c r="C186" s="164"/>
      <c r="D186" s="164"/>
      <c r="E186" s="164"/>
      <c r="F186" s="164"/>
      <c r="G186" s="164"/>
      <c r="H186" s="164"/>
      <c r="I186" s="165"/>
      <c r="J186" s="2"/>
      <c r="K186" s="2"/>
      <c r="L186" s="2"/>
      <c r="M186" s="2"/>
      <c r="N186" s="2"/>
      <c r="O186" s="2"/>
      <c r="P186" s="2"/>
      <c r="Q186" s="2"/>
      <c r="R186" s="2"/>
      <c r="S186" s="2"/>
      <c r="T186" s="2"/>
      <c r="U186" s="2"/>
      <c r="V186" s="2"/>
      <c r="W186" s="2"/>
      <c r="X186" s="2"/>
      <c r="Y186" s="2"/>
      <c r="Z186" s="2"/>
    </row>
    <row r="187" ht="15.75" customHeight="1">
      <c r="A187" s="166" t="s">
        <v>493</v>
      </c>
      <c r="B187" s="167"/>
      <c r="C187" s="167"/>
      <c r="D187" s="167"/>
      <c r="E187" s="167"/>
      <c r="F187" s="167"/>
      <c r="G187" s="167"/>
      <c r="H187" s="167"/>
      <c r="I187" s="135"/>
      <c r="J187" s="2"/>
      <c r="K187" s="2"/>
      <c r="L187" s="2"/>
      <c r="M187" s="2"/>
      <c r="N187" s="2"/>
      <c r="O187" s="2"/>
      <c r="P187" s="2"/>
      <c r="Q187" s="2"/>
      <c r="R187" s="2"/>
      <c r="S187" s="2"/>
      <c r="T187" s="2"/>
      <c r="U187" s="2"/>
      <c r="V187" s="2"/>
      <c r="W187" s="2"/>
      <c r="X187" s="2"/>
      <c r="Y187" s="2"/>
      <c r="Z187" s="2"/>
    </row>
    <row r="188" ht="15.75" customHeight="1">
      <c r="A188" s="133" t="s">
        <v>289</v>
      </c>
      <c r="B188" s="134" t="s">
        <v>389</v>
      </c>
      <c r="C188" s="135"/>
      <c r="D188" s="133" t="s">
        <v>343</v>
      </c>
      <c r="E188" s="133" t="s">
        <v>390</v>
      </c>
      <c r="F188" s="133" t="s">
        <v>391</v>
      </c>
      <c r="G188" s="133" t="s">
        <v>392</v>
      </c>
      <c r="H188" s="133" t="s">
        <v>393</v>
      </c>
      <c r="I188" s="133" t="s">
        <v>394</v>
      </c>
      <c r="J188" s="2"/>
      <c r="K188" s="2"/>
      <c r="L188" s="2"/>
      <c r="M188" s="2"/>
      <c r="N188" s="2"/>
      <c r="O188" s="2"/>
      <c r="P188" s="2"/>
      <c r="Q188" s="2"/>
      <c r="R188" s="2"/>
      <c r="S188" s="2"/>
      <c r="T188" s="2"/>
      <c r="U188" s="2"/>
      <c r="V188" s="2"/>
      <c r="W188" s="2"/>
      <c r="X188" s="2"/>
      <c r="Y188" s="2"/>
      <c r="Z188" s="2"/>
    </row>
    <row r="189" ht="15.75" customHeight="1">
      <c r="A189" s="138" t="s">
        <v>494</v>
      </c>
      <c r="B189" s="139" t="s">
        <v>396</v>
      </c>
      <c r="C189" s="125"/>
      <c r="D189" s="140">
        <v>333267.0</v>
      </c>
      <c r="E189" s="141" t="s">
        <v>397</v>
      </c>
      <c r="F189" s="142">
        <v>267799.0</v>
      </c>
      <c r="G189" s="138">
        <v>124.4</v>
      </c>
      <c r="H189" s="174">
        <v>43733.0</v>
      </c>
      <c r="I189" s="144" t="s">
        <v>398</v>
      </c>
      <c r="J189" s="2"/>
      <c r="K189" s="2"/>
      <c r="L189" s="2"/>
      <c r="M189" s="2"/>
      <c r="N189" s="2"/>
      <c r="O189" s="2"/>
      <c r="P189" s="2"/>
      <c r="Q189" s="2"/>
      <c r="R189" s="2"/>
      <c r="S189" s="2"/>
      <c r="T189" s="2"/>
      <c r="U189" s="2"/>
      <c r="V189" s="2"/>
      <c r="W189" s="2"/>
      <c r="X189" s="2"/>
      <c r="Y189" s="2"/>
      <c r="Z189" s="2"/>
    </row>
    <row r="190" ht="15.75" customHeight="1">
      <c r="A190" s="138">
        <v>2018.0</v>
      </c>
      <c r="B190" s="145"/>
      <c r="C190" s="146"/>
      <c r="D190" s="140">
        <v>297425.0</v>
      </c>
      <c r="E190" s="121"/>
      <c r="F190" s="142">
        <v>267799.0</v>
      </c>
      <c r="G190" s="138">
        <v>111.1</v>
      </c>
      <c r="H190" s="174">
        <v>43452.0</v>
      </c>
      <c r="I190" s="144" t="s">
        <v>398</v>
      </c>
      <c r="J190" s="2"/>
      <c r="K190" s="2"/>
      <c r="L190" s="2"/>
      <c r="M190" s="2"/>
      <c r="N190" s="2"/>
      <c r="O190" s="2"/>
      <c r="P190" s="2"/>
      <c r="Q190" s="2"/>
      <c r="R190" s="2"/>
      <c r="S190" s="2"/>
      <c r="T190" s="2"/>
      <c r="U190" s="2"/>
      <c r="V190" s="2"/>
      <c r="W190" s="2"/>
      <c r="X190" s="2"/>
      <c r="Y190" s="2"/>
      <c r="Z190" s="2"/>
    </row>
    <row r="191" ht="15.75" customHeight="1">
      <c r="A191" s="147">
        <v>2017.0</v>
      </c>
      <c r="B191" s="145"/>
      <c r="C191" s="146"/>
      <c r="D191" s="142">
        <v>249367.0</v>
      </c>
      <c r="E191" s="121"/>
      <c r="F191" s="142">
        <v>267799.0</v>
      </c>
      <c r="G191" s="148">
        <v>93.1</v>
      </c>
      <c r="H191" s="150"/>
      <c r="I191" s="144" t="s">
        <v>398</v>
      </c>
      <c r="J191" s="2"/>
      <c r="K191" s="2"/>
      <c r="L191" s="2"/>
      <c r="M191" s="2"/>
      <c r="N191" s="2"/>
      <c r="O191" s="2"/>
      <c r="P191" s="2"/>
      <c r="Q191" s="2"/>
      <c r="R191" s="2"/>
      <c r="S191" s="2"/>
      <c r="T191" s="2"/>
      <c r="U191" s="2"/>
      <c r="V191" s="2"/>
      <c r="W191" s="2"/>
      <c r="X191" s="2"/>
      <c r="Y191" s="2"/>
      <c r="Z191" s="2"/>
    </row>
    <row r="192" ht="15.75" customHeight="1">
      <c r="A192" s="147">
        <v>2016.0</v>
      </c>
      <c r="B192" s="145"/>
      <c r="C192" s="146"/>
      <c r="D192" s="142">
        <v>247571.0</v>
      </c>
      <c r="E192" s="121"/>
      <c r="F192" s="142">
        <v>267799.0</v>
      </c>
      <c r="G192" s="148">
        <v>92.4</v>
      </c>
      <c r="H192" s="144" t="s">
        <v>495</v>
      </c>
      <c r="I192" s="144" t="s">
        <v>398</v>
      </c>
      <c r="J192" s="2"/>
      <c r="K192" s="2"/>
      <c r="L192" s="2"/>
      <c r="M192" s="2"/>
      <c r="N192" s="2"/>
      <c r="O192" s="2"/>
      <c r="P192" s="2"/>
      <c r="Q192" s="2"/>
      <c r="R192" s="2"/>
      <c r="S192" s="2"/>
      <c r="T192" s="2"/>
      <c r="U192" s="2"/>
      <c r="V192" s="2"/>
      <c r="W192" s="2"/>
      <c r="X192" s="2"/>
      <c r="Y192" s="2"/>
      <c r="Z192" s="2"/>
    </row>
    <row r="193" ht="15.75" customHeight="1">
      <c r="A193" s="147">
        <v>2015.0</v>
      </c>
      <c r="B193" s="145"/>
      <c r="C193" s="146"/>
      <c r="D193" s="142">
        <v>125212.0</v>
      </c>
      <c r="E193" s="121"/>
      <c r="F193" s="142">
        <v>267799.0</v>
      </c>
      <c r="G193" s="148">
        <v>46.8</v>
      </c>
      <c r="H193" s="150"/>
      <c r="I193" s="144" t="s">
        <v>398</v>
      </c>
      <c r="J193" s="2"/>
      <c r="K193" s="2"/>
      <c r="L193" s="2"/>
      <c r="M193" s="2"/>
      <c r="N193" s="2"/>
      <c r="O193" s="2"/>
      <c r="P193" s="2"/>
      <c r="Q193" s="2"/>
      <c r="R193" s="2"/>
      <c r="S193" s="2"/>
      <c r="T193" s="2"/>
      <c r="U193" s="2"/>
      <c r="V193" s="2"/>
      <c r="W193" s="2"/>
      <c r="X193" s="2"/>
      <c r="Y193" s="2"/>
      <c r="Z193" s="2"/>
    </row>
    <row r="194" ht="15.75" customHeight="1">
      <c r="A194" s="147">
        <v>2014.0</v>
      </c>
      <c r="B194" s="145"/>
      <c r="C194" s="146"/>
      <c r="D194" s="142">
        <v>226004.0</v>
      </c>
      <c r="E194" s="121"/>
      <c r="F194" s="142">
        <v>267799.0</v>
      </c>
      <c r="G194" s="148">
        <v>84.4</v>
      </c>
      <c r="H194" s="150"/>
      <c r="I194" s="144" t="s">
        <v>398</v>
      </c>
      <c r="J194" s="2"/>
      <c r="K194" s="2"/>
      <c r="L194" s="2"/>
      <c r="M194" s="2"/>
      <c r="N194" s="2"/>
      <c r="O194" s="2"/>
      <c r="P194" s="2"/>
      <c r="Q194" s="2"/>
      <c r="R194" s="2"/>
      <c r="S194" s="2"/>
      <c r="T194" s="2"/>
      <c r="U194" s="2"/>
      <c r="V194" s="2"/>
      <c r="W194" s="2"/>
      <c r="X194" s="2"/>
      <c r="Y194" s="2"/>
      <c r="Z194" s="2"/>
    </row>
    <row r="195" ht="15.75" customHeight="1">
      <c r="A195" s="147">
        <v>2013.0</v>
      </c>
      <c r="B195" s="145"/>
      <c r="C195" s="146"/>
      <c r="D195" s="142">
        <v>160988.0</v>
      </c>
      <c r="E195" s="121"/>
      <c r="F195" s="142">
        <v>267799.0</v>
      </c>
      <c r="G195" s="148">
        <v>60.1</v>
      </c>
      <c r="H195" s="150"/>
      <c r="I195" s="144" t="s">
        <v>398</v>
      </c>
      <c r="J195" s="2"/>
      <c r="K195" s="2"/>
      <c r="L195" s="2"/>
      <c r="M195" s="2"/>
      <c r="N195" s="2"/>
      <c r="O195" s="2"/>
      <c r="P195" s="2"/>
      <c r="Q195" s="2"/>
      <c r="R195" s="2"/>
      <c r="S195" s="2"/>
      <c r="T195" s="2"/>
      <c r="U195" s="2"/>
      <c r="V195" s="2"/>
      <c r="W195" s="2"/>
      <c r="X195" s="2"/>
      <c r="Y195" s="2"/>
      <c r="Z195" s="2"/>
    </row>
    <row r="196" ht="15.75" customHeight="1">
      <c r="A196" s="147">
        <v>2012.0</v>
      </c>
      <c r="B196" s="126"/>
      <c r="C196" s="127"/>
      <c r="D196" s="142">
        <v>241372.0</v>
      </c>
      <c r="E196" s="118"/>
      <c r="F196" s="142">
        <v>261490.0</v>
      </c>
      <c r="G196" s="148">
        <v>92.3</v>
      </c>
      <c r="H196" s="150"/>
      <c r="I196" s="144" t="s">
        <v>403</v>
      </c>
      <c r="J196" s="2"/>
      <c r="K196" s="2"/>
      <c r="L196" s="2"/>
      <c r="M196" s="2"/>
      <c r="N196" s="2"/>
      <c r="O196" s="2"/>
      <c r="P196" s="2"/>
      <c r="Q196" s="2"/>
      <c r="R196" s="2"/>
      <c r="S196" s="2"/>
      <c r="T196" s="2"/>
      <c r="U196" s="2"/>
      <c r="V196" s="2"/>
      <c r="W196" s="2"/>
      <c r="X196" s="2"/>
      <c r="Y196" s="2"/>
      <c r="Z196" s="2"/>
    </row>
    <row r="197" ht="15.75" customHeight="1">
      <c r="A197" s="191"/>
      <c r="B197" s="184"/>
      <c r="C197" s="184"/>
      <c r="D197" s="199"/>
      <c r="E197" s="184"/>
      <c r="F197" s="199"/>
      <c r="G197" s="200"/>
      <c r="H197" s="152"/>
      <c r="I197" s="171"/>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97">
    <mergeCell ref="K7:S7"/>
    <mergeCell ref="L8:M8"/>
    <mergeCell ref="A1:S1"/>
    <mergeCell ref="A2:S2"/>
    <mergeCell ref="A3:S3"/>
    <mergeCell ref="A4:S4"/>
    <mergeCell ref="A5:S5"/>
    <mergeCell ref="A7:I7"/>
    <mergeCell ref="B8:C8"/>
    <mergeCell ref="E9:E16"/>
    <mergeCell ref="L9:M16"/>
    <mergeCell ref="O9:O16"/>
    <mergeCell ref="A17:I17"/>
    <mergeCell ref="K17:S17"/>
    <mergeCell ref="A18:I18"/>
    <mergeCell ref="K18:S18"/>
    <mergeCell ref="E20:E27"/>
    <mergeCell ref="E31:E38"/>
    <mergeCell ref="B50:C50"/>
    <mergeCell ref="L19:M19"/>
    <mergeCell ref="L20:M27"/>
    <mergeCell ref="O20:O21"/>
    <mergeCell ref="O22:O27"/>
    <mergeCell ref="K28:S28"/>
    <mergeCell ref="K29:S29"/>
    <mergeCell ref="K30:S30"/>
    <mergeCell ref="B9:C16"/>
    <mergeCell ref="B19:C19"/>
    <mergeCell ref="B20:C27"/>
    <mergeCell ref="A28:I28"/>
    <mergeCell ref="A29:I29"/>
    <mergeCell ref="B31:B38"/>
    <mergeCell ref="C31:C38"/>
    <mergeCell ref="L43:M50"/>
    <mergeCell ref="K51:S51"/>
    <mergeCell ref="K52:S52"/>
    <mergeCell ref="L53:M53"/>
    <mergeCell ref="L31:M31"/>
    <mergeCell ref="L32:M39"/>
    <mergeCell ref="O32:O39"/>
    <mergeCell ref="K40:S40"/>
    <mergeCell ref="K41:S41"/>
    <mergeCell ref="L42:M42"/>
    <mergeCell ref="O43:O50"/>
    <mergeCell ref="Q66:S66"/>
    <mergeCell ref="L67:P67"/>
    <mergeCell ref="Q67:S67"/>
    <mergeCell ref="A61:I61"/>
    <mergeCell ref="K62:S62"/>
    <mergeCell ref="A63:I63"/>
    <mergeCell ref="K63:S63"/>
    <mergeCell ref="L64:M64"/>
    <mergeCell ref="B65:B70"/>
    <mergeCell ref="C65:C70"/>
    <mergeCell ref="L65:M65"/>
    <mergeCell ref="L66:P66"/>
    <mergeCell ref="L68:M68"/>
    <mergeCell ref="N68:N70"/>
    <mergeCell ref="L69:M69"/>
    <mergeCell ref="L70:M70"/>
    <mergeCell ref="L76:L83"/>
    <mergeCell ref="M76:M83"/>
    <mergeCell ref="O76:O83"/>
    <mergeCell ref="L88:L95"/>
    <mergeCell ref="M88:M95"/>
    <mergeCell ref="O88:O95"/>
    <mergeCell ref="L100:M107"/>
    <mergeCell ref="O100:O107"/>
    <mergeCell ref="L113:L122"/>
    <mergeCell ref="O113:O122"/>
    <mergeCell ref="M113:M122"/>
    <mergeCell ref="L125:M125"/>
    <mergeCell ref="L126:M133"/>
    <mergeCell ref="O126:O133"/>
    <mergeCell ref="L136:M136"/>
    <mergeCell ref="O137:O143"/>
    <mergeCell ref="O144:O146"/>
    <mergeCell ref="O161:O168"/>
    <mergeCell ref="O172:O180"/>
    <mergeCell ref="L137:M146"/>
    <mergeCell ref="L149:M149"/>
    <mergeCell ref="L150:M157"/>
    <mergeCell ref="O150:O157"/>
    <mergeCell ref="L161:L168"/>
    <mergeCell ref="M161:M168"/>
    <mergeCell ref="L172:M175"/>
    <mergeCell ref="L176:M180"/>
    <mergeCell ref="K84:S84"/>
    <mergeCell ref="K85:S85"/>
    <mergeCell ref="K86:S86"/>
    <mergeCell ref="K96:S96"/>
    <mergeCell ref="K97:S97"/>
    <mergeCell ref="K98:S98"/>
    <mergeCell ref="L99:M99"/>
    <mergeCell ref="K169:S169"/>
    <mergeCell ref="K170:S170"/>
    <mergeCell ref="L171:M171"/>
    <mergeCell ref="K181:S182"/>
    <mergeCell ref="K108:S109"/>
    <mergeCell ref="K110:S110"/>
    <mergeCell ref="K111:S111"/>
    <mergeCell ref="K123:S123"/>
    <mergeCell ref="K124:S124"/>
    <mergeCell ref="K135:S135"/>
    <mergeCell ref="K148:S148"/>
    <mergeCell ref="A39:I40"/>
    <mergeCell ref="A41:I41"/>
    <mergeCell ref="A42:I42"/>
    <mergeCell ref="B43:C43"/>
    <mergeCell ref="B44:C45"/>
    <mergeCell ref="E44:E45"/>
    <mergeCell ref="A46:I47"/>
    <mergeCell ref="A48:I48"/>
    <mergeCell ref="A49:I49"/>
    <mergeCell ref="B51:C55"/>
    <mergeCell ref="E51:E57"/>
    <mergeCell ref="L54:M61"/>
    <mergeCell ref="O54:O61"/>
    <mergeCell ref="B56:C60"/>
    <mergeCell ref="O68:O70"/>
    <mergeCell ref="Q68:S68"/>
    <mergeCell ref="Q69:S69"/>
    <mergeCell ref="Q70:S70"/>
    <mergeCell ref="A74:I75"/>
    <mergeCell ref="K74:S74"/>
    <mergeCell ref="B76:C76"/>
    <mergeCell ref="A71:I71"/>
    <mergeCell ref="L71:P71"/>
    <mergeCell ref="Q71:S71"/>
    <mergeCell ref="A72:I72"/>
    <mergeCell ref="L72:P72"/>
    <mergeCell ref="Q72:S72"/>
    <mergeCell ref="A73:I73"/>
    <mergeCell ref="E58:E60"/>
    <mergeCell ref="E65:E70"/>
    <mergeCell ref="B77:C84"/>
    <mergeCell ref="E77:E84"/>
    <mergeCell ref="A85:I85"/>
    <mergeCell ref="A86:I87"/>
    <mergeCell ref="A88:I88"/>
    <mergeCell ref="K158:S158"/>
    <mergeCell ref="K159:S159"/>
    <mergeCell ref="A187:I187"/>
    <mergeCell ref="B188:C188"/>
    <mergeCell ref="B189:C196"/>
    <mergeCell ref="E189:E196"/>
    <mergeCell ref="A176:I176"/>
    <mergeCell ref="B177:C177"/>
    <mergeCell ref="B178:C182"/>
    <mergeCell ref="E178:E182"/>
    <mergeCell ref="A183:I184"/>
    <mergeCell ref="A185:I185"/>
    <mergeCell ref="A186:I186"/>
    <mergeCell ref="E91:E98"/>
    <mergeCell ref="E102:E111"/>
    <mergeCell ref="A89:I89"/>
    <mergeCell ref="B90:C90"/>
    <mergeCell ref="B91:C98"/>
    <mergeCell ref="A99:I99"/>
    <mergeCell ref="A100:I100"/>
    <mergeCell ref="B102:B111"/>
    <mergeCell ref="C102:C111"/>
    <mergeCell ref="A112:I112"/>
    <mergeCell ref="A113:I113"/>
    <mergeCell ref="B114:C114"/>
    <mergeCell ref="B115:C124"/>
    <mergeCell ref="E115:E124"/>
    <mergeCell ref="A125:I125"/>
    <mergeCell ref="A126:I126"/>
    <mergeCell ref="B127:C127"/>
    <mergeCell ref="B128:C135"/>
    <mergeCell ref="E128:E135"/>
    <mergeCell ref="A137:I137"/>
    <mergeCell ref="B138:C138"/>
    <mergeCell ref="B139:C143"/>
    <mergeCell ref="E139:E146"/>
    <mergeCell ref="B144:C146"/>
    <mergeCell ref="A147:I147"/>
    <mergeCell ref="A148:I148"/>
    <mergeCell ref="A149:I149"/>
    <mergeCell ref="A150:I150"/>
    <mergeCell ref="B151:C151"/>
    <mergeCell ref="E152:E159"/>
    <mergeCell ref="B152:C159"/>
    <mergeCell ref="A160:I160"/>
    <mergeCell ref="A161:I161"/>
    <mergeCell ref="B162:C162"/>
    <mergeCell ref="B163:C165"/>
    <mergeCell ref="E163:E165"/>
    <mergeCell ref="A166:I166"/>
    <mergeCell ref="A167:I167"/>
    <mergeCell ref="A168:I168"/>
    <mergeCell ref="B169:C169"/>
    <mergeCell ref="B170:C172"/>
    <mergeCell ref="E170:E172"/>
    <mergeCell ref="A173:I174"/>
    <mergeCell ref="A175:I175"/>
  </mergeCells>
  <printOptions/>
  <pageMargins bottom="0.75" footer="0.0" header="0.0" left="0.7" right="0.7" top="0.75"/>
  <pageSetup orientation="portrait"/>
  <drawing r:id="rId1"/>
</worksheet>
</file>

<file path=xl/worksheets/sheet1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9.25"/>
    <col customWidth="1" min="2" max="2" width="12.0"/>
    <col customWidth="1" min="3" max="3" width="14.88"/>
    <col customWidth="1" min="4" max="4" width="9.25"/>
    <col customWidth="1" min="5" max="5" width="8.0"/>
    <col customWidth="1" min="6" max="6" width="15.13"/>
    <col customWidth="1" min="7" max="7" width="11.5"/>
    <col customWidth="1" min="8" max="8" width="18.88"/>
    <col customWidth="1" min="9" max="9" width="18.13"/>
    <col customWidth="1" min="10" max="10" width="10.38"/>
    <col customWidth="1" min="11" max="11" width="18.13"/>
    <col customWidth="1" min="12" max="12" width="14.0"/>
    <col customWidth="1" min="13" max="26" width="8.0"/>
  </cols>
  <sheetData>
    <row r="1" ht="15.0" customHeight="1">
      <c r="A1" s="208" t="s">
        <v>496</v>
      </c>
      <c r="J1" s="209"/>
      <c r="K1" s="2"/>
      <c r="L1" s="2"/>
      <c r="M1" s="2"/>
      <c r="N1" s="2"/>
      <c r="O1" s="2"/>
      <c r="P1" s="2"/>
      <c r="Q1" s="2"/>
      <c r="R1" s="2"/>
      <c r="S1" s="2"/>
      <c r="T1" s="2"/>
      <c r="U1" s="2"/>
      <c r="V1" s="2"/>
      <c r="W1" s="2"/>
      <c r="X1" s="2"/>
      <c r="Y1" s="2"/>
      <c r="Z1" s="2"/>
    </row>
    <row r="2" ht="15.0" customHeight="1">
      <c r="A2" s="210" t="s">
        <v>497</v>
      </c>
      <c r="J2" s="209"/>
      <c r="K2" s="2"/>
      <c r="L2" s="2"/>
      <c r="M2" s="2"/>
      <c r="N2" s="2"/>
      <c r="O2" s="2"/>
      <c r="P2" s="2"/>
      <c r="Q2" s="2"/>
      <c r="R2" s="2"/>
      <c r="S2" s="2"/>
      <c r="T2" s="2"/>
      <c r="U2" s="2"/>
      <c r="V2" s="2"/>
      <c r="W2" s="2"/>
      <c r="X2" s="2"/>
      <c r="Y2" s="2"/>
      <c r="Z2" s="2"/>
    </row>
    <row r="3" ht="15.0" customHeight="1">
      <c r="A3" s="210" t="s">
        <v>498</v>
      </c>
      <c r="J3" s="209"/>
      <c r="K3" s="2"/>
      <c r="L3" s="2"/>
      <c r="M3" s="2"/>
      <c r="N3" s="2"/>
      <c r="O3" s="2"/>
      <c r="P3" s="2"/>
      <c r="Q3" s="2"/>
      <c r="R3" s="2"/>
      <c r="S3" s="2"/>
      <c r="T3" s="2"/>
      <c r="U3" s="2"/>
      <c r="V3" s="2"/>
      <c r="W3" s="2"/>
      <c r="X3" s="2"/>
      <c r="Y3" s="2"/>
      <c r="Z3" s="2"/>
    </row>
    <row r="4" ht="15.0" customHeight="1">
      <c r="J4" s="209"/>
      <c r="K4" s="2"/>
      <c r="L4" s="2"/>
      <c r="M4" s="2"/>
      <c r="N4" s="2"/>
      <c r="O4" s="2"/>
      <c r="P4" s="2"/>
      <c r="Q4" s="2"/>
      <c r="R4" s="2"/>
      <c r="S4" s="2"/>
      <c r="T4" s="2"/>
      <c r="U4" s="2"/>
      <c r="V4" s="2"/>
      <c r="W4" s="2"/>
      <c r="X4" s="2"/>
      <c r="Y4" s="2"/>
      <c r="Z4" s="2"/>
    </row>
    <row r="5" ht="15.0" customHeight="1">
      <c r="A5" s="210" t="s">
        <v>386</v>
      </c>
      <c r="J5" s="209"/>
      <c r="K5" s="2"/>
      <c r="L5" s="2"/>
      <c r="M5" s="2"/>
      <c r="N5" s="2"/>
      <c r="O5" s="2"/>
      <c r="P5" s="2"/>
      <c r="Q5" s="2"/>
      <c r="R5" s="2"/>
      <c r="S5" s="2"/>
      <c r="T5" s="2"/>
      <c r="U5" s="2"/>
      <c r="V5" s="2"/>
      <c r="W5" s="2"/>
      <c r="X5" s="2"/>
      <c r="Y5" s="2"/>
      <c r="Z5" s="2"/>
    </row>
    <row r="6" ht="15.0" customHeight="1">
      <c r="A6" s="211" t="s">
        <v>300</v>
      </c>
      <c r="B6" s="211"/>
      <c r="C6" s="211"/>
      <c r="D6" s="211"/>
      <c r="E6" s="211"/>
      <c r="F6" s="211"/>
      <c r="G6" s="211"/>
      <c r="H6" s="211"/>
      <c r="I6" s="211"/>
      <c r="J6" s="209"/>
      <c r="K6" s="2"/>
      <c r="L6" s="2"/>
      <c r="M6" s="2"/>
      <c r="N6" s="2"/>
      <c r="O6" s="2"/>
      <c r="P6" s="2"/>
      <c r="Q6" s="2"/>
      <c r="R6" s="2"/>
      <c r="S6" s="2"/>
      <c r="T6" s="2"/>
      <c r="U6" s="2"/>
      <c r="V6" s="2"/>
      <c r="W6" s="2"/>
      <c r="X6" s="2"/>
      <c r="Y6" s="2"/>
      <c r="Z6" s="2"/>
    </row>
    <row r="7" ht="16.5" customHeight="1">
      <c r="A7" s="212" t="s">
        <v>300</v>
      </c>
      <c r="B7" s="164"/>
      <c r="C7" s="164"/>
      <c r="D7" s="164"/>
      <c r="E7" s="164"/>
      <c r="F7" s="164"/>
      <c r="G7" s="164"/>
      <c r="H7" s="164"/>
      <c r="I7" s="197"/>
      <c r="J7" s="209"/>
      <c r="K7" s="2"/>
      <c r="L7" s="2"/>
      <c r="M7" s="2"/>
      <c r="N7" s="2"/>
      <c r="O7" s="2"/>
      <c r="P7" s="2"/>
      <c r="Q7" s="2"/>
      <c r="R7" s="2"/>
      <c r="S7" s="2"/>
      <c r="T7" s="2"/>
      <c r="U7" s="2"/>
      <c r="V7" s="2"/>
      <c r="W7" s="2"/>
      <c r="X7" s="2"/>
      <c r="Y7" s="2"/>
      <c r="Z7" s="2"/>
    </row>
    <row r="8" ht="15.0" customHeight="1">
      <c r="A8" s="213" t="s">
        <v>289</v>
      </c>
      <c r="B8" s="214" t="s">
        <v>389</v>
      </c>
      <c r="C8" s="74"/>
      <c r="D8" s="213" t="s">
        <v>343</v>
      </c>
      <c r="E8" s="213" t="s">
        <v>390</v>
      </c>
      <c r="F8" s="213" t="s">
        <v>391</v>
      </c>
      <c r="G8" s="213" t="s">
        <v>435</v>
      </c>
      <c r="H8" s="213" t="s">
        <v>393</v>
      </c>
      <c r="I8" s="213" t="s">
        <v>394</v>
      </c>
      <c r="J8" s="209"/>
      <c r="K8" s="2"/>
      <c r="L8" s="2"/>
      <c r="M8" s="2"/>
      <c r="N8" s="2"/>
      <c r="O8" s="2"/>
      <c r="P8" s="2"/>
      <c r="Q8" s="2"/>
      <c r="R8" s="2"/>
      <c r="S8" s="2"/>
      <c r="T8" s="2"/>
      <c r="U8" s="2"/>
      <c r="V8" s="2"/>
      <c r="W8" s="2"/>
      <c r="X8" s="2"/>
      <c r="Y8" s="2"/>
      <c r="Z8" s="2"/>
    </row>
    <row r="9" ht="15.0" customHeight="1">
      <c r="A9" s="215">
        <v>2019.0</v>
      </c>
      <c r="B9" s="216" t="s">
        <v>396</v>
      </c>
      <c r="C9" s="125"/>
      <c r="D9" s="217">
        <v>19815.0</v>
      </c>
      <c r="E9" s="218" t="s">
        <v>397</v>
      </c>
      <c r="F9" s="217">
        <v>150552.0</v>
      </c>
      <c r="G9" s="219">
        <f t="shared" ref="G9:G10" si="1">(D9/F9)*100</f>
        <v>13.16156544</v>
      </c>
      <c r="H9" s="215"/>
      <c r="I9" s="218"/>
      <c r="J9" s="209"/>
      <c r="K9" s="2"/>
      <c r="L9" s="2"/>
      <c r="M9" s="2"/>
      <c r="N9" s="2"/>
      <c r="O9" s="2"/>
      <c r="P9" s="2"/>
      <c r="Q9" s="2"/>
      <c r="R9" s="2"/>
      <c r="S9" s="2"/>
      <c r="T9" s="2"/>
      <c r="U9" s="2"/>
      <c r="V9" s="2"/>
      <c r="W9" s="2"/>
      <c r="X9" s="2"/>
      <c r="Y9" s="2"/>
      <c r="Z9" s="2"/>
    </row>
    <row r="10" ht="15.0" customHeight="1">
      <c r="A10" s="215">
        <v>2018.0</v>
      </c>
      <c r="B10" s="145"/>
      <c r="C10" s="146"/>
      <c r="D10" s="217">
        <v>13367.0</v>
      </c>
      <c r="E10" s="121"/>
      <c r="F10" s="217">
        <v>150552.0</v>
      </c>
      <c r="G10" s="219">
        <f t="shared" si="1"/>
        <v>8.878659865</v>
      </c>
      <c r="H10" s="215"/>
      <c r="I10" s="218"/>
      <c r="J10" s="209"/>
      <c r="K10" s="2"/>
      <c r="L10" s="2"/>
      <c r="M10" s="2"/>
      <c r="N10" s="2"/>
      <c r="O10" s="2"/>
      <c r="P10" s="2"/>
      <c r="Q10" s="2"/>
      <c r="R10" s="2"/>
      <c r="S10" s="2"/>
      <c r="T10" s="2"/>
      <c r="U10" s="2"/>
      <c r="V10" s="2"/>
      <c r="W10" s="2"/>
      <c r="X10" s="2"/>
      <c r="Y10" s="2"/>
      <c r="Z10" s="2"/>
    </row>
    <row r="11">
      <c r="A11" s="220">
        <v>2017.0</v>
      </c>
      <c r="B11" s="145"/>
      <c r="C11" s="146"/>
      <c r="D11" s="217">
        <v>26923.0</v>
      </c>
      <c r="E11" s="121"/>
      <c r="F11" s="217">
        <v>150552.0</v>
      </c>
      <c r="G11" s="221">
        <v>17.9</v>
      </c>
      <c r="H11" s="222"/>
      <c r="I11" s="223" t="s">
        <v>499</v>
      </c>
      <c r="J11" s="209"/>
      <c r="K11" s="2"/>
      <c r="L11" s="2"/>
      <c r="M11" s="2"/>
      <c r="N11" s="2"/>
      <c r="O11" s="2"/>
      <c r="P11" s="2"/>
      <c r="Q11" s="2"/>
      <c r="R11" s="2"/>
      <c r="S11" s="2"/>
      <c r="T11" s="2"/>
      <c r="U11" s="2"/>
      <c r="V11" s="2"/>
      <c r="W11" s="2"/>
      <c r="X11" s="2"/>
      <c r="Y11" s="2"/>
      <c r="Z11" s="2"/>
    </row>
    <row r="12">
      <c r="A12" s="220">
        <v>2016.0</v>
      </c>
      <c r="B12" s="145"/>
      <c r="C12" s="146"/>
      <c r="D12" s="217">
        <v>20423.0</v>
      </c>
      <c r="E12" s="121"/>
      <c r="F12" s="217">
        <v>150552.0</v>
      </c>
      <c r="G12" s="221">
        <v>13.6</v>
      </c>
      <c r="H12" s="215"/>
      <c r="I12" s="121"/>
      <c r="J12" s="209"/>
      <c r="K12" s="2"/>
      <c r="L12" s="2"/>
      <c r="M12" s="2"/>
      <c r="N12" s="2"/>
      <c r="O12" s="2"/>
      <c r="P12" s="2"/>
      <c r="Q12" s="2"/>
      <c r="R12" s="2"/>
      <c r="S12" s="2"/>
      <c r="T12" s="2"/>
      <c r="U12" s="2"/>
      <c r="V12" s="2"/>
      <c r="W12" s="2"/>
      <c r="X12" s="2"/>
      <c r="Y12" s="2"/>
      <c r="Z12" s="2"/>
    </row>
    <row r="13" ht="15.0" customHeight="1">
      <c r="A13" s="220">
        <v>2015.0</v>
      </c>
      <c r="B13" s="145"/>
      <c r="C13" s="146"/>
      <c r="D13" s="217">
        <v>20675.0</v>
      </c>
      <c r="E13" s="121"/>
      <c r="F13" s="217">
        <v>150552.0</v>
      </c>
      <c r="G13" s="221">
        <v>13.7</v>
      </c>
      <c r="H13" s="215"/>
      <c r="I13" s="121"/>
      <c r="J13" s="209"/>
      <c r="K13" s="2"/>
      <c r="L13" s="2"/>
      <c r="M13" s="2"/>
      <c r="N13" s="2"/>
      <c r="O13" s="2"/>
      <c r="P13" s="2"/>
      <c r="Q13" s="2"/>
      <c r="R13" s="2"/>
      <c r="S13" s="2"/>
      <c r="T13" s="2"/>
      <c r="U13" s="2"/>
      <c r="V13" s="2"/>
      <c r="W13" s="2"/>
      <c r="X13" s="2"/>
      <c r="Y13" s="2"/>
      <c r="Z13" s="2"/>
    </row>
    <row r="14" ht="15.0" customHeight="1">
      <c r="A14" s="220">
        <v>2014.0</v>
      </c>
      <c r="B14" s="145"/>
      <c r="C14" s="146"/>
      <c r="D14" s="217">
        <v>26638.0</v>
      </c>
      <c r="E14" s="121"/>
      <c r="F14" s="217">
        <v>35108.0</v>
      </c>
      <c r="G14" s="221">
        <v>75.9</v>
      </c>
      <c r="H14" s="215"/>
      <c r="I14" s="121"/>
      <c r="J14" s="209"/>
      <c r="K14" s="2"/>
      <c r="L14" s="2"/>
      <c r="M14" s="2"/>
      <c r="N14" s="2"/>
      <c r="O14" s="2"/>
      <c r="P14" s="2"/>
      <c r="Q14" s="2"/>
      <c r="R14" s="2"/>
      <c r="S14" s="2"/>
      <c r="T14" s="2"/>
      <c r="U14" s="2"/>
      <c r="V14" s="2"/>
      <c r="W14" s="2"/>
      <c r="X14" s="2"/>
      <c r="Y14" s="2"/>
      <c r="Z14" s="2"/>
    </row>
    <row r="15" ht="15.0" customHeight="1">
      <c r="A15" s="220">
        <v>2013.0</v>
      </c>
      <c r="B15" s="145"/>
      <c r="C15" s="146"/>
      <c r="D15" s="224">
        <v>23489.0</v>
      </c>
      <c r="E15" s="121"/>
      <c r="F15" s="217">
        <v>35108.0</v>
      </c>
      <c r="G15" s="221">
        <v>66.9</v>
      </c>
      <c r="H15" s="215"/>
      <c r="I15" s="121"/>
      <c r="J15" s="209"/>
      <c r="K15" s="2"/>
      <c r="L15" s="2"/>
      <c r="M15" s="2"/>
      <c r="N15" s="2"/>
      <c r="O15" s="2"/>
      <c r="P15" s="2"/>
      <c r="Q15" s="2"/>
      <c r="R15" s="2"/>
      <c r="S15" s="2"/>
      <c r="T15" s="2"/>
      <c r="U15" s="2"/>
      <c r="V15" s="2"/>
      <c r="W15" s="2"/>
      <c r="X15" s="2"/>
      <c r="Y15" s="2"/>
      <c r="Z15" s="2"/>
    </row>
    <row r="16" ht="15.0" customHeight="1">
      <c r="A16" s="220">
        <v>2012.0</v>
      </c>
      <c r="B16" s="126"/>
      <c r="C16" s="127"/>
      <c r="D16" s="225">
        <v>27416.0</v>
      </c>
      <c r="E16" s="118"/>
      <c r="F16" s="217">
        <v>36476.0</v>
      </c>
      <c r="G16" s="221">
        <v>75.2</v>
      </c>
      <c r="H16" s="215"/>
      <c r="I16" s="118"/>
      <c r="J16" s="209"/>
      <c r="K16" s="2"/>
      <c r="L16" s="2"/>
      <c r="M16" s="2"/>
      <c r="N16" s="2"/>
      <c r="O16" s="2"/>
      <c r="P16" s="2"/>
      <c r="Q16" s="2"/>
      <c r="R16" s="2"/>
      <c r="S16" s="2"/>
      <c r="T16" s="2"/>
      <c r="U16" s="2"/>
      <c r="V16" s="2"/>
      <c r="W16" s="2"/>
      <c r="X16" s="2"/>
      <c r="Y16" s="2"/>
      <c r="Z16" s="2"/>
    </row>
    <row r="17" ht="15.0" customHeight="1">
      <c r="A17" s="226"/>
      <c r="B17" s="227"/>
      <c r="C17" s="227"/>
      <c r="D17" s="227"/>
      <c r="E17" s="228"/>
      <c r="F17" s="229"/>
      <c r="G17" s="230"/>
      <c r="H17" s="231"/>
      <c r="I17" s="231"/>
      <c r="J17" s="209"/>
      <c r="K17" s="2"/>
      <c r="L17" s="2"/>
      <c r="M17" s="2"/>
      <c r="N17" s="2"/>
      <c r="O17" s="2"/>
      <c r="P17" s="2"/>
      <c r="Q17" s="2"/>
      <c r="R17" s="2"/>
      <c r="S17" s="2"/>
      <c r="T17" s="2"/>
      <c r="U17" s="2"/>
      <c r="V17" s="2"/>
      <c r="W17" s="2"/>
      <c r="X17" s="2"/>
      <c r="Y17" s="2"/>
      <c r="Z17" s="2"/>
    </row>
    <row r="18">
      <c r="A18" s="212" t="s">
        <v>84</v>
      </c>
      <c r="B18" s="164"/>
      <c r="C18" s="164"/>
      <c r="D18" s="164"/>
      <c r="E18" s="164"/>
      <c r="F18" s="164"/>
      <c r="G18" s="164"/>
      <c r="H18" s="164"/>
      <c r="I18" s="197"/>
      <c r="J18" s="209"/>
      <c r="K18" s="2"/>
      <c r="L18" s="2"/>
      <c r="M18" s="2"/>
      <c r="N18" s="2"/>
      <c r="O18" s="2"/>
      <c r="P18" s="2"/>
      <c r="Q18" s="2"/>
      <c r="R18" s="2"/>
      <c r="S18" s="2"/>
      <c r="T18" s="2"/>
      <c r="U18" s="2"/>
      <c r="V18" s="2"/>
      <c r="W18" s="2"/>
      <c r="X18" s="2"/>
      <c r="Y18" s="2"/>
      <c r="Z18" s="2"/>
    </row>
    <row r="19" ht="15.0" customHeight="1">
      <c r="A19" s="213" t="s">
        <v>289</v>
      </c>
      <c r="B19" s="214" t="s">
        <v>389</v>
      </c>
      <c r="C19" s="74"/>
      <c r="D19" s="213" t="s">
        <v>343</v>
      </c>
      <c r="E19" s="213" t="s">
        <v>390</v>
      </c>
      <c r="F19" s="213" t="s">
        <v>391</v>
      </c>
      <c r="G19" s="213" t="s">
        <v>435</v>
      </c>
      <c r="H19" s="213" t="s">
        <v>393</v>
      </c>
      <c r="I19" s="213" t="s">
        <v>394</v>
      </c>
      <c r="J19" s="209"/>
      <c r="K19" s="2"/>
      <c r="L19" s="2"/>
      <c r="M19" s="2"/>
      <c r="N19" s="2"/>
      <c r="O19" s="2"/>
      <c r="P19" s="2"/>
      <c r="Q19" s="2"/>
      <c r="R19" s="2"/>
      <c r="S19" s="2"/>
      <c r="T19" s="2"/>
      <c r="U19" s="2"/>
      <c r="V19" s="2"/>
      <c r="W19" s="2"/>
      <c r="X19" s="2"/>
      <c r="Y19" s="2"/>
      <c r="Z19" s="2"/>
    </row>
    <row r="20" ht="15.0" customHeight="1">
      <c r="A20" s="215">
        <v>2019.0</v>
      </c>
      <c r="B20" s="216" t="s">
        <v>396</v>
      </c>
      <c r="C20" s="125"/>
      <c r="D20" s="217">
        <v>2768.0</v>
      </c>
      <c r="E20" s="218" t="s">
        <v>397</v>
      </c>
      <c r="F20" s="217">
        <v>13228.0</v>
      </c>
      <c r="G20" s="219">
        <f t="shared" ref="G20:G21" si="2">(D20/F20)*100</f>
        <v>20.92530995</v>
      </c>
      <c r="H20" s="215"/>
      <c r="I20" s="218"/>
      <c r="J20" s="209"/>
      <c r="K20" s="2"/>
      <c r="L20" s="2"/>
      <c r="M20" s="2"/>
      <c r="N20" s="2"/>
      <c r="O20" s="2"/>
      <c r="P20" s="2"/>
      <c r="Q20" s="2"/>
      <c r="R20" s="2"/>
      <c r="S20" s="2"/>
      <c r="T20" s="2"/>
      <c r="U20" s="2"/>
      <c r="V20" s="2"/>
      <c r="W20" s="2"/>
      <c r="X20" s="2"/>
      <c r="Y20" s="2"/>
      <c r="Z20" s="2"/>
    </row>
    <row r="21" ht="15.0" customHeight="1">
      <c r="A21" s="215">
        <v>2018.0</v>
      </c>
      <c r="B21" s="145"/>
      <c r="C21" s="146"/>
      <c r="D21" s="217">
        <v>2306.0</v>
      </c>
      <c r="E21" s="121"/>
      <c r="F21" s="217">
        <v>13228.0</v>
      </c>
      <c r="G21" s="219">
        <f t="shared" si="2"/>
        <v>17.43271848</v>
      </c>
      <c r="H21" s="215"/>
      <c r="I21" s="218"/>
      <c r="J21" s="209"/>
      <c r="K21" s="2"/>
      <c r="L21" s="2"/>
      <c r="M21" s="2"/>
      <c r="N21" s="2"/>
      <c r="O21" s="2"/>
      <c r="P21" s="2"/>
      <c r="Q21" s="2"/>
      <c r="R21" s="2"/>
      <c r="S21" s="2"/>
      <c r="T21" s="2"/>
      <c r="U21" s="2"/>
      <c r="V21" s="2"/>
      <c r="W21" s="2"/>
      <c r="X21" s="2"/>
      <c r="Y21" s="2"/>
      <c r="Z21" s="2"/>
    </row>
    <row r="22" ht="15.75" customHeight="1">
      <c r="A22" s="220">
        <v>2017.0</v>
      </c>
      <c r="B22" s="145"/>
      <c r="C22" s="146"/>
      <c r="D22" s="217">
        <v>795.0</v>
      </c>
      <c r="E22" s="121"/>
      <c r="F22" s="217">
        <v>13228.0</v>
      </c>
      <c r="G22" s="221">
        <v>6.0</v>
      </c>
      <c r="H22" s="222"/>
      <c r="I22" s="223" t="s">
        <v>499</v>
      </c>
      <c r="J22" s="209"/>
      <c r="K22" s="2"/>
      <c r="L22" s="2"/>
      <c r="M22" s="2"/>
      <c r="N22" s="2"/>
      <c r="O22" s="2"/>
      <c r="P22" s="2"/>
      <c r="Q22" s="2"/>
      <c r="R22" s="2"/>
      <c r="S22" s="2"/>
      <c r="T22" s="2"/>
      <c r="U22" s="2"/>
      <c r="V22" s="2"/>
      <c r="W22" s="2"/>
      <c r="X22" s="2"/>
      <c r="Y22" s="2"/>
      <c r="Z22" s="2"/>
    </row>
    <row r="23" ht="15.75" customHeight="1">
      <c r="A23" s="220">
        <v>2016.0</v>
      </c>
      <c r="B23" s="145"/>
      <c r="C23" s="146"/>
      <c r="D23" s="217">
        <v>1882.0</v>
      </c>
      <c r="E23" s="121"/>
      <c r="F23" s="217">
        <v>13228.0</v>
      </c>
      <c r="G23" s="221">
        <v>14.2</v>
      </c>
      <c r="H23" s="215"/>
      <c r="I23" s="121"/>
      <c r="J23" s="209"/>
      <c r="K23" s="2"/>
      <c r="L23" s="2"/>
      <c r="M23" s="2"/>
      <c r="N23" s="2"/>
      <c r="O23" s="2"/>
      <c r="P23" s="2"/>
      <c r="Q23" s="2"/>
      <c r="R23" s="2"/>
      <c r="S23" s="2"/>
      <c r="T23" s="2"/>
      <c r="U23" s="2"/>
      <c r="V23" s="2"/>
      <c r="W23" s="2"/>
      <c r="X23" s="2"/>
      <c r="Y23" s="2"/>
      <c r="Z23" s="2"/>
    </row>
    <row r="24" ht="15.0" customHeight="1">
      <c r="A24" s="220">
        <v>2015.0</v>
      </c>
      <c r="B24" s="145"/>
      <c r="C24" s="146"/>
      <c r="D24" s="217">
        <v>2887.0</v>
      </c>
      <c r="E24" s="121"/>
      <c r="F24" s="217">
        <v>13228.0</v>
      </c>
      <c r="G24" s="221">
        <v>21.8</v>
      </c>
      <c r="H24" s="215"/>
      <c r="I24" s="121"/>
      <c r="J24" s="232" t="s">
        <v>500</v>
      </c>
      <c r="K24" s="232"/>
      <c r="L24" s="2"/>
      <c r="M24" s="2"/>
      <c r="N24" s="2"/>
      <c r="O24" s="2"/>
      <c r="P24" s="2"/>
      <c r="Q24" s="2"/>
      <c r="R24" s="2"/>
      <c r="S24" s="2"/>
      <c r="T24" s="2"/>
      <c r="U24" s="2"/>
      <c r="V24" s="2"/>
      <c r="W24" s="2"/>
      <c r="X24" s="2"/>
      <c r="Y24" s="2"/>
      <c r="Z24" s="2"/>
    </row>
    <row r="25" ht="16.5" customHeight="1">
      <c r="A25" s="220">
        <v>2014.0</v>
      </c>
      <c r="B25" s="145"/>
      <c r="C25" s="146"/>
      <c r="D25" s="217">
        <v>4803.0</v>
      </c>
      <c r="E25" s="121"/>
      <c r="F25" s="217">
        <v>5265.0</v>
      </c>
      <c r="G25" s="221">
        <v>91.2</v>
      </c>
      <c r="H25" s="215"/>
      <c r="I25" s="121"/>
      <c r="J25" s="2"/>
      <c r="K25" s="2"/>
      <c r="L25" s="2"/>
      <c r="M25" s="2"/>
      <c r="N25" s="2"/>
      <c r="O25" s="2"/>
      <c r="P25" s="2"/>
      <c r="Q25" s="2"/>
      <c r="R25" s="2"/>
      <c r="S25" s="2"/>
      <c r="T25" s="2"/>
      <c r="U25" s="2"/>
      <c r="V25" s="2"/>
      <c r="W25" s="2"/>
      <c r="X25" s="2"/>
      <c r="Y25" s="2"/>
      <c r="Z25" s="2"/>
    </row>
    <row r="26" ht="15.0" customHeight="1">
      <c r="A26" s="220">
        <v>2013.0</v>
      </c>
      <c r="B26" s="145"/>
      <c r="C26" s="146"/>
      <c r="D26" s="217">
        <v>5690.0</v>
      </c>
      <c r="E26" s="121"/>
      <c r="F26" s="217">
        <v>5265.0</v>
      </c>
      <c r="G26" s="221">
        <v>108.1</v>
      </c>
      <c r="H26" s="215"/>
      <c r="I26" s="121"/>
      <c r="J26" s="2"/>
      <c r="K26" s="2"/>
      <c r="L26" s="2"/>
      <c r="M26" s="2"/>
      <c r="N26" s="2"/>
      <c r="O26" s="2"/>
      <c r="P26" s="2"/>
      <c r="Q26" s="2"/>
      <c r="R26" s="2"/>
      <c r="S26" s="2"/>
      <c r="T26" s="2"/>
      <c r="U26" s="2"/>
      <c r="V26" s="2"/>
      <c r="W26" s="2"/>
      <c r="X26" s="2"/>
      <c r="Y26" s="2"/>
      <c r="Z26" s="2"/>
    </row>
    <row r="27" ht="15.75" customHeight="1">
      <c r="A27" s="220">
        <v>2012.0</v>
      </c>
      <c r="B27" s="126"/>
      <c r="C27" s="127"/>
      <c r="D27" s="225">
        <v>4072.0</v>
      </c>
      <c r="E27" s="118"/>
      <c r="F27" s="217">
        <v>6686.0</v>
      </c>
      <c r="G27" s="221">
        <v>60.9</v>
      </c>
      <c r="H27" s="215"/>
      <c r="I27" s="118"/>
      <c r="J27" s="209"/>
      <c r="K27" s="2"/>
      <c r="L27" s="2"/>
      <c r="M27" s="2"/>
      <c r="N27" s="2"/>
      <c r="O27" s="2"/>
      <c r="P27" s="2"/>
      <c r="Q27" s="2"/>
      <c r="R27" s="2"/>
      <c r="S27" s="2"/>
      <c r="T27" s="2"/>
      <c r="U27" s="2"/>
      <c r="V27" s="2"/>
      <c r="W27" s="2"/>
      <c r="X27" s="2"/>
      <c r="Y27" s="2"/>
      <c r="Z27" s="2"/>
    </row>
    <row r="28" ht="15.0" customHeight="1">
      <c r="A28" s="231"/>
      <c r="B28" s="231"/>
      <c r="C28" s="231"/>
      <c r="D28" s="231"/>
      <c r="E28" s="231"/>
      <c r="F28" s="231"/>
      <c r="G28" s="231"/>
      <c r="H28" s="231"/>
      <c r="I28" s="231"/>
      <c r="J28" s="209"/>
      <c r="K28" s="2"/>
      <c r="L28" s="2"/>
      <c r="M28" s="2"/>
      <c r="N28" s="2"/>
      <c r="O28" s="2"/>
      <c r="P28" s="2"/>
      <c r="Q28" s="2"/>
      <c r="R28" s="2"/>
      <c r="S28" s="2"/>
      <c r="T28" s="2"/>
      <c r="U28" s="2"/>
      <c r="V28" s="2"/>
      <c r="W28" s="2"/>
      <c r="X28" s="2"/>
      <c r="Y28" s="2"/>
      <c r="Z28" s="2"/>
    </row>
    <row r="29" ht="15.0" customHeight="1">
      <c r="A29" s="212" t="s">
        <v>89</v>
      </c>
      <c r="B29" s="164"/>
      <c r="C29" s="164"/>
      <c r="D29" s="164"/>
      <c r="E29" s="164"/>
      <c r="F29" s="164"/>
      <c r="G29" s="164"/>
      <c r="H29" s="164"/>
      <c r="I29" s="197"/>
      <c r="J29" s="2"/>
      <c r="K29" s="2"/>
      <c r="L29" s="2"/>
      <c r="M29" s="2"/>
      <c r="N29" s="2"/>
      <c r="O29" s="2"/>
      <c r="P29" s="2"/>
      <c r="Q29" s="2"/>
      <c r="R29" s="2"/>
      <c r="S29" s="2"/>
      <c r="T29" s="2"/>
      <c r="U29" s="2"/>
      <c r="V29" s="2"/>
      <c r="W29" s="2"/>
      <c r="X29" s="2"/>
      <c r="Y29" s="2"/>
      <c r="Z29" s="2"/>
    </row>
    <row r="30" ht="15.75" customHeight="1">
      <c r="A30" s="213" t="s">
        <v>289</v>
      </c>
      <c r="B30" s="213" t="s">
        <v>389</v>
      </c>
      <c r="C30" s="213" t="s">
        <v>501</v>
      </c>
      <c r="D30" s="213" t="s">
        <v>343</v>
      </c>
      <c r="E30" s="213" t="s">
        <v>390</v>
      </c>
      <c r="F30" s="213" t="s">
        <v>391</v>
      </c>
      <c r="G30" s="213" t="s">
        <v>435</v>
      </c>
      <c r="H30" s="213" t="s">
        <v>393</v>
      </c>
      <c r="I30" s="213" t="s">
        <v>394</v>
      </c>
      <c r="J30" s="2"/>
      <c r="K30" s="2"/>
      <c r="L30" s="2"/>
      <c r="M30" s="2"/>
      <c r="N30" s="2"/>
      <c r="O30" s="2"/>
      <c r="P30" s="2"/>
      <c r="Q30" s="2"/>
      <c r="R30" s="2"/>
      <c r="S30" s="2"/>
      <c r="T30" s="2"/>
      <c r="U30" s="2"/>
      <c r="V30" s="2"/>
      <c r="W30" s="2"/>
      <c r="X30" s="2"/>
      <c r="Y30" s="2"/>
      <c r="Z30" s="2"/>
    </row>
    <row r="31" ht="15.75" customHeight="1">
      <c r="A31" s="215">
        <v>2019.0</v>
      </c>
      <c r="B31" s="216" t="s">
        <v>396</v>
      </c>
      <c r="C31" s="233" t="s">
        <v>416</v>
      </c>
      <c r="D31" s="217">
        <v>50718.0</v>
      </c>
      <c r="E31" s="218" t="s">
        <v>397</v>
      </c>
      <c r="F31" s="217">
        <v>96844.0</v>
      </c>
      <c r="G31" s="219">
        <f t="shared" ref="G31:G32" si="3">(D31/F31)*100</f>
        <v>52.37082318</v>
      </c>
      <c r="H31" s="215"/>
      <c r="I31" s="218"/>
      <c r="J31" s="2"/>
      <c r="K31" s="2"/>
      <c r="L31" s="2"/>
      <c r="M31" s="2"/>
      <c r="N31" s="2"/>
      <c r="O31" s="2"/>
      <c r="P31" s="2"/>
      <c r="Q31" s="2"/>
      <c r="R31" s="2"/>
      <c r="S31" s="2"/>
      <c r="T31" s="2"/>
      <c r="U31" s="2"/>
      <c r="V31" s="2"/>
      <c r="W31" s="2"/>
      <c r="X31" s="2"/>
      <c r="Y31" s="2"/>
      <c r="Z31" s="2"/>
    </row>
    <row r="32" ht="15.75" customHeight="1">
      <c r="A32" s="215">
        <v>2018.0</v>
      </c>
      <c r="B32" s="145"/>
      <c r="C32" s="146"/>
      <c r="D32" s="217">
        <v>56704.0</v>
      </c>
      <c r="E32" s="121"/>
      <c r="F32" s="217">
        <v>96844.0</v>
      </c>
      <c r="G32" s="219">
        <f t="shared" si="3"/>
        <v>58.5518979</v>
      </c>
      <c r="H32" s="215"/>
      <c r="I32" s="218"/>
      <c r="J32" s="2"/>
      <c r="K32" s="2"/>
      <c r="L32" s="2"/>
      <c r="M32" s="2"/>
      <c r="N32" s="2"/>
      <c r="O32" s="2"/>
      <c r="P32" s="2"/>
      <c r="Q32" s="2"/>
      <c r="R32" s="2"/>
      <c r="S32" s="2"/>
      <c r="T32" s="2"/>
      <c r="U32" s="2"/>
      <c r="V32" s="2"/>
      <c r="W32" s="2"/>
      <c r="X32" s="2"/>
      <c r="Y32" s="2"/>
      <c r="Z32" s="2"/>
    </row>
    <row r="33" ht="15.0" customHeight="1">
      <c r="A33" s="220">
        <v>2017.0</v>
      </c>
      <c r="B33" s="145"/>
      <c r="C33" s="146"/>
      <c r="D33" s="217">
        <v>86351.0</v>
      </c>
      <c r="E33" s="121"/>
      <c r="F33" s="217">
        <v>96844.0</v>
      </c>
      <c r="G33" s="221">
        <v>89.2</v>
      </c>
      <c r="H33" s="215"/>
      <c r="I33" s="223" t="s">
        <v>499</v>
      </c>
      <c r="J33" s="2"/>
      <c r="K33" s="2"/>
      <c r="L33" s="2"/>
      <c r="M33" s="2"/>
      <c r="N33" s="2"/>
      <c r="O33" s="2"/>
      <c r="P33" s="2"/>
      <c r="Q33" s="2"/>
      <c r="R33" s="2"/>
      <c r="S33" s="2"/>
      <c r="T33" s="2"/>
      <c r="U33" s="2"/>
      <c r="V33" s="2"/>
      <c r="W33" s="2"/>
      <c r="X33" s="2"/>
      <c r="Y33" s="2"/>
      <c r="Z33" s="2"/>
    </row>
    <row r="34" ht="16.5" customHeight="1">
      <c r="A34" s="220">
        <v>2016.0</v>
      </c>
      <c r="B34" s="145"/>
      <c r="C34" s="146"/>
      <c r="D34" s="217">
        <v>71166.0</v>
      </c>
      <c r="E34" s="121"/>
      <c r="F34" s="217">
        <v>96844.0</v>
      </c>
      <c r="G34" s="221">
        <v>73.5</v>
      </c>
      <c r="H34" s="215"/>
      <c r="I34" s="121"/>
      <c r="J34" s="2"/>
      <c r="K34" s="2"/>
      <c r="L34" s="2"/>
      <c r="M34" s="2"/>
      <c r="N34" s="2"/>
      <c r="O34" s="2"/>
      <c r="P34" s="2"/>
      <c r="Q34" s="2"/>
      <c r="R34" s="2"/>
      <c r="S34" s="2"/>
      <c r="T34" s="2"/>
      <c r="U34" s="2"/>
      <c r="V34" s="2"/>
      <c r="W34" s="2"/>
      <c r="X34" s="2"/>
      <c r="Y34" s="2"/>
      <c r="Z34" s="2"/>
    </row>
    <row r="35" ht="15.0" customHeight="1">
      <c r="A35" s="220">
        <v>2015.0</v>
      </c>
      <c r="B35" s="145"/>
      <c r="C35" s="146"/>
      <c r="D35" s="217">
        <v>88957.0</v>
      </c>
      <c r="E35" s="121"/>
      <c r="F35" s="217">
        <v>96844.0</v>
      </c>
      <c r="G35" s="221">
        <v>91.9</v>
      </c>
      <c r="H35" s="215"/>
      <c r="I35" s="121"/>
      <c r="J35" s="2"/>
      <c r="K35" s="2"/>
      <c r="L35" s="2"/>
      <c r="M35" s="2"/>
      <c r="N35" s="2"/>
      <c r="O35" s="2"/>
      <c r="P35" s="2"/>
      <c r="Q35" s="2"/>
      <c r="R35" s="2"/>
      <c r="S35" s="2"/>
      <c r="T35" s="2"/>
      <c r="U35" s="2"/>
      <c r="V35" s="2"/>
      <c r="W35" s="2"/>
      <c r="X35" s="2"/>
      <c r="Y35" s="2"/>
      <c r="Z35" s="2"/>
    </row>
    <row r="36" ht="15.0" customHeight="1">
      <c r="A36" s="220">
        <v>2014.0</v>
      </c>
      <c r="B36" s="145"/>
      <c r="C36" s="146"/>
      <c r="D36" s="217">
        <v>92038.0</v>
      </c>
      <c r="E36" s="121"/>
      <c r="F36" s="217">
        <v>96844.0</v>
      </c>
      <c r="G36" s="221">
        <v>95.0</v>
      </c>
      <c r="H36" s="215"/>
      <c r="I36" s="121"/>
      <c r="J36" s="2"/>
      <c r="K36" s="2"/>
      <c r="L36" s="2"/>
      <c r="M36" s="2"/>
      <c r="N36" s="2"/>
      <c r="O36" s="2"/>
      <c r="P36" s="2"/>
      <c r="Q36" s="2"/>
      <c r="R36" s="2"/>
      <c r="S36" s="2"/>
      <c r="T36" s="2"/>
      <c r="U36" s="2"/>
      <c r="V36" s="2"/>
      <c r="W36" s="2"/>
      <c r="X36" s="2"/>
      <c r="Y36" s="2"/>
      <c r="Z36" s="2"/>
    </row>
    <row r="37" ht="15.75" customHeight="1">
      <c r="A37" s="220">
        <v>2013.0</v>
      </c>
      <c r="B37" s="145"/>
      <c r="C37" s="146"/>
      <c r="D37" s="224">
        <v>60576.0</v>
      </c>
      <c r="E37" s="121"/>
      <c r="F37" s="217">
        <v>94571.0</v>
      </c>
      <c r="G37" s="221">
        <v>64.1</v>
      </c>
      <c r="H37" s="215"/>
      <c r="I37" s="121"/>
      <c r="J37" s="2"/>
      <c r="K37" s="2"/>
      <c r="L37" s="2"/>
      <c r="M37" s="2"/>
      <c r="N37" s="2"/>
      <c r="O37" s="2"/>
      <c r="P37" s="2"/>
      <c r="Q37" s="2"/>
      <c r="R37" s="2"/>
      <c r="S37" s="2"/>
      <c r="T37" s="2"/>
      <c r="U37" s="2"/>
      <c r="V37" s="2"/>
      <c r="W37" s="2"/>
      <c r="X37" s="2"/>
      <c r="Y37" s="2"/>
      <c r="Z37" s="2"/>
    </row>
    <row r="38" ht="15.75" customHeight="1">
      <c r="A38" s="220">
        <v>2012.0</v>
      </c>
      <c r="B38" s="126"/>
      <c r="C38" s="127"/>
      <c r="D38" s="224">
        <v>50813.0</v>
      </c>
      <c r="E38" s="118"/>
      <c r="F38" s="217">
        <v>90575.0</v>
      </c>
      <c r="G38" s="221">
        <v>56.1</v>
      </c>
      <c r="H38" s="234" t="s">
        <v>502</v>
      </c>
      <c r="I38" s="118"/>
      <c r="J38" s="2"/>
      <c r="K38" s="2"/>
      <c r="L38" s="2"/>
      <c r="M38" s="2"/>
      <c r="N38" s="2"/>
      <c r="O38" s="2"/>
      <c r="P38" s="2"/>
      <c r="Q38" s="2"/>
      <c r="R38" s="2"/>
      <c r="S38" s="2"/>
      <c r="T38" s="2"/>
      <c r="U38" s="2"/>
      <c r="V38" s="2"/>
      <c r="W38" s="2"/>
      <c r="X38" s="2"/>
      <c r="Y38" s="2"/>
      <c r="Z38" s="2"/>
    </row>
    <row r="39" ht="15.0" customHeight="1">
      <c r="A39" s="231"/>
      <c r="B39" s="231"/>
      <c r="C39" s="231"/>
      <c r="D39" s="231"/>
      <c r="E39" s="231"/>
      <c r="F39" s="231"/>
      <c r="G39" s="231"/>
      <c r="H39" s="231"/>
      <c r="I39" s="231"/>
      <c r="J39" s="209"/>
      <c r="K39" s="2"/>
      <c r="L39" s="2"/>
      <c r="M39" s="2"/>
      <c r="N39" s="2"/>
      <c r="O39" s="2"/>
      <c r="P39" s="2"/>
      <c r="Q39" s="2"/>
      <c r="R39" s="2"/>
      <c r="S39" s="2"/>
      <c r="T39" s="2"/>
      <c r="U39" s="2"/>
      <c r="V39" s="2"/>
      <c r="W39" s="2"/>
      <c r="X39" s="2"/>
      <c r="Y39" s="2"/>
      <c r="Z39" s="2"/>
    </row>
    <row r="40" ht="15.0" customHeight="1">
      <c r="A40" s="212" t="s">
        <v>424</v>
      </c>
      <c r="B40" s="164"/>
      <c r="C40" s="164"/>
      <c r="D40" s="164"/>
      <c r="E40" s="164"/>
      <c r="F40" s="164"/>
      <c r="G40" s="164"/>
      <c r="H40" s="164"/>
      <c r="I40" s="197"/>
      <c r="J40" s="209"/>
      <c r="K40" s="2"/>
      <c r="L40" s="2"/>
      <c r="M40" s="2"/>
      <c r="N40" s="2"/>
      <c r="O40" s="2"/>
      <c r="P40" s="2"/>
      <c r="Q40" s="2"/>
      <c r="R40" s="2"/>
      <c r="S40" s="2"/>
      <c r="T40" s="2"/>
      <c r="U40" s="2"/>
      <c r="V40" s="2"/>
      <c r="W40" s="2"/>
      <c r="X40" s="2"/>
      <c r="Y40" s="2"/>
      <c r="Z40" s="2"/>
    </row>
    <row r="41" ht="15.75" customHeight="1">
      <c r="A41" s="213" t="s">
        <v>289</v>
      </c>
      <c r="B41" s="214" t="s">
        <v>389</v>
      </c>
      <c r="C41" s="74"/>
      <c r="D41" s="213" t="s">
        <v>343</v>
      </c>
      <c r="E41" s="213" t="s">
        <v>390</v>
      </c>
      <c r="F41" s="213" t="s">
        <v>391</v>
      </c>
      <c r="G41" s="213" t="s">
        <v>435</v>
      </c>
      <c r="H41" s="213" t="s">
        <v>393</v>
      </c>
      <c r="I41" s="213" t="s">
        <v>394</v>
      </c>
      <c r="J41" s="209"/>
      <c r="K41" s="2"/>
      <c r="L41" s="2"/>
      <c r="M41" s="2"/>
      <c r="N41" s="2"/>
      <c r="O41" s="2"/>
      <c r="P41" s="2"/>
      <c r="Q41" s="2"/>
      <c r="R41" s="2"/>
      <c r="S41" s="2"/>
      <c r="T41" s="2"/>
      <c r="U41" s="2"/>
      <c r="V41" s="2"/>
      <c r="W41" s="2"/>
      <c r="X41" s="2"/>
      <c r="Y41" s="2"/>
      <c r="Z41" s="2"/>
    </row>
    <row r="42" ht="15.75" customHeight="1">
      <c r="A42" s="215">
        <v>2019.0</v>
      </c>
      <c r="B42" s="216" t="s">
        <v>396</v>
      </c>
      <c r="C42" s="125"/>
      <c r="D42" s="217">
        <v>183230.0</v>
      </c>
      <c r="E42" s="223" t="s">
        <v>397</v>
      </c>
      <c r="F42" s="217">
        <v>326800.0</v>
      </c>
      <c r="G42" s="219">
        <f t="shared" ref="G42:G43" si="4">(D42/F42)*100</f>
        <v>56.06793146</v>
      </c>
      <c r="H42" s="215"/>
      <c r="I42" s="218"/>
      <c r="J42" s="209"/>
      <c r="K42" s="2"/>
      <c r="L42" s="2"/>
      <c r="M42" s="2"/>
      <c r="N42" s="2"/>
      <c r="O42" s="2"/>
      <c r="P42" s="2"/>
      <c r="Q42" s="2"/>
      <c r="R42" s="2"/>
      <c r="S42" s="2"/>
      <c r="T42" s="2"/>
      <c r="U42" s="2"/>
      <c r="V42" s="2"/>
      <c r="W42" s="2"/>
      <c r="X42" s="2"/>
      <c r="Y42" s="2"/>
      <c r="Z42" s="2"/>
    </row>
    <row r="43" ht="15.75" customHeight="1">
      <c r="A43" s="215">
        <v>2018.0</v>
      </c>
      <c r="B43" s="145"/>
      <c r="C43" s="146"/>
      <c r="D43" s="217">
        <v>282627.0</v>
      </c>
      <c r="E43" s="121"/>
      <c r="F43" s="217">
        <v>755274.0</v>
      </c>
      <c r="G43" s="219">
        <f t="shared" si="4"/>
        <v>37.42045933</v>
      </c>
      <c r="H43" s="215"/>
      <c r="I43" s="218"/>
      <c r="J43" s="209"/>
      <c r="K43" s="2"/>
      <c r="L43" s="2"/>
      <c r="M43" s="2"/>
      <c r="N43" s="2"/>
      <c r="O43" s="2"/>
      <c r="P43" s="2"/>
      <c r="Q43" s="2"/>
      <c r="R43" s="2"/>
      <c r="S43" s="2"/>
      <c r="T43" s="2"/>
      <c r="U43" s="2"/>
      <c r="V43" s="2"/>
      <c r="W43" s="2"/>
      <c r="X43" s="2"/>
      <c r="Y43" s="2"/>
      <c r="Z43" s="2"/>
    </row>
    <row r="44" ht="15.0" customHeight="1">
      <c r="A44" s="220">
        <v>2017.0</v>
      </c>
      <c r="B44" s="145"/>
      <c r="C44" s="146"/>
      <c r="D44" s="217">
        <v>332085.0</v>
      </c>
      <c r="E44" s="121"/>
      <c r="F44" s="217">
        <v>755274.0</v>
      </c>
      <c r="G44" s="221">
        <v>44.0</v>
      </c>
      <c r="H44" s="222"/>
      <c r="I44" s="223" t="s">
        <v>499</v>
      </c>
      <c r="J44" s="209"/>
      <c r="K44" s="2"/>
      <c r="L44" s="2"/>
      <c r="M44" s="2"/>
      <c r="N44" s="2"/>
      <c r="O44" s="2"/>
      <c r="P44" s="2"/>
      <c r="Q44" s="2"/>
      <c r="R44" s="2"/>
      <c r="S44" s="2"/>
      <c r="T44" s="2"/>
      <c r="U44" s="2"/>
      <c r="V44" s="2"/>
      <c r="W44" s="2"/>
      <c r="X44" s="2"/>
      <c r="Y44" s="2"/>
      <c r="Z44" s="2"/>
    </row>
    <row r="45" ht="15.0" customHeight="1">
      <c r="A45" s="220">
        <v>2016.0</v>
      </c>
      <c r="B45" s="145"/>
      <c r="C45" s="146"/>
      <c r="D45" s="217">
        <v>255298.0</v>
      </c>
      <c r="E45" s="121"/>
      <c r="F45" s="217">
        <v>780020.0</v>
      </c>
      <c r="G45" s="221">
        <v>32.7</v>
      </c>
      <c r="H45" s="215"/>
      <c r="I45" s="121"/>
      <c r="J45" s="209"/>
      <c r="K45" s="2"/>
      <c r="L45" s="2"/>
      <c r="M45" s="2"/>
      <c r="N45" s="2"/>
      <c r="O45" s="2"/>
      <c r="P45" s="2"/>
      <c r="Q45" s="2"/>
      <c r="R45" s="2"/>
      <c r="S45" s="2"/>
      <c r="T45" s="2"/>
      <c r="U45" s="2"/>
      <c r="V45" s="2"/>
      <c r="W45" s="2"/>
      <c r="X45" s="2"/>
      <c r="Y45" s="2"/>
      <c r="Z45" s="2"/>
    </row>
    <row r="46" ht="15.75" customHeight="1">
      <c r="A46" s="220">
        <v>2015.0</v>
      </c>
      <c r="B46" s="126"/>
      <c r="C46" s="127"/>
      <c r="D46" s="217">
        <v>318725.0</v>
      </c>
      <c r="E46" s="121"/>
      <c r="F46" s="217">
        <v>780020.0</v>
      </c>
      <c r="G46" s="221">
        <v>40.9</v>
      </c>
      <c r="H46" s="215"/>
      <c r="I46" s="121"/>
      <c r="J46" s="209"/>
      <c r="K46" s="2"/>
      <c r="L46" s="2"/>
      <c r="M46" s="2"/>
      <c r="N46" s="2"/>
      <c r="O46" s="2"/>
      <c r="P46" s="2"/>
      <c r="Q46" s="2"/>
      <c r="R46" s="2"/>
      <c r="S46" s="2"/>
      <c r="T46" s="2"/>
      <c r="U46" s="2"/>
      <c r="V46" s="2"/>
      <c r="W46" s="2"/>
      <c r="X46" s="2"/>
      <c r="Y46" s="2"/>
      <c r="Z46" s="2"/>
    </row>
    <row r="47" ht="15.0" customHeight="1">
      <c r="A47" s="220">
        <v>2014.0</v>
      </c>
      <c r="B47" s="235" t="s">
        <v>503</v>
      </c>
      <c r="C47" s="74"/>
      <c r="D47" s="217">
        <v>221411.0</v>
      </c>
      <c r="E47" s="121"/>
      <c r="F47" s="217">
        <v>780020.0</v>
      </c>
      <c r="G47" s="221">
        <v>28.4</v>
      </c>
      <c r="H47" s="215"/>
      <c r="I47" s="121"/>
      <c r="J47" s="209"/>
      <c r="K47" s="2"/>
      <c r="L47" s="2"/>
      <c r="M47" s="2"/>
      <c r="N47" s="2"/>
      <c r="O47" s="2"/>
      <c r="P47" s="2"/>
      <c r="Q47" s="2"/>
      <c r="R47" s="2"/>
      <c r="S47" s="2"/>
      <c r="T47" s="2"/>
      <c r="U47" s="2"/>
      <c r="V47" s="2"/>
      <c r="W47" s="2"/>
      <c r="X47" s="2"/>
      <c r="Y47" s="2"/>
      <c r="Z47" s="2"/>
    </row>
    <row r="48" ht="15.0" customHeight="1">
      <c r="A48" s="234" t="s">
        <v>407</v>
      </c>
      <c r="B48" s="235" t="s">
        <v>504</v>
      </c>
      <c r="C48" s="74"/>
      <c r="D48" s="217">
        <v>729461.0</v>
      </c>
      <c r="E48" s="118"/>
      <c r="F48" s="217">
        <v>780020.0</v>
      </c>
      <c r="G48" s="221">
        <v>93.5</v>
      </c>
      <c r="H48" s="236">
        <v>41190.0</v>
      </c>
      <c r="I48" s="121"/>
      <c r="J48" s="209"/>
      <c r="K48" s="2"/>
      <c r="L48" s="2"/>
      <c r="M48" s="2"/>
      <c r="N48" s="2"/>
      <c r="O48" s="2"/>
      <c r="P48" s="2"/>
      <c r="Q48" s="2"/>
      <c r="R48" s="2"/>
      <c r="S48" s="2"/>
      <c r="T48" s="2"/>
      <c r="U48" s="2"/>
      <c r="V48" s="2"/>
      <c r="W48" s="2"/>
      <c r="X48" s="2"/>
      <c r="Y48" s="2"/>
      <c r="Z48" s="2"/>
    </row>
    <row r="49" ht="15.0" customHeight="1">
      <c r="A49" s="234" t="s">
        <v>408</v>
      </c>
      <c r="B49" s="235" t="s">
        <v>505</v>
      </c>
      <c r="C49" s="74"/>
      <c r="D49" s="224">
        <v>321375.0</v>
      </c>
      <c r="E49" s="223" t="s">
        <v>422</v>
      </c>
      <c r="F49" s="217">
        <v>309000.0</v>
      </c>
      <c r="G49" s="221">
        <v>104.0</v>
      </c>
      <c r="H49" s="236"/>
      <c r="I49" s="121"/>
      <c r="J49" s="209"/>
      <c r="K49" s="2"/>
      <c r="L49" s="2"/>
      <c r="M49" s="2"/>
      <c r="N49" s="2"/>
      <c r="O49" s="2"/>
      <c r="P49" s="2"/>
      <c r="Q49" s="2"/>
      <c r="R49" s="2"/>
      <c r="S49" s="2"/>
      <c r="T49" s="2"/>
      <c r="U49" s="2"/>
      <c r="V49" s="2"/>
      <c r="W49" s="2"/>
      <c r="X49" s="2"/>
      <c r="Y49" s="2"/>
      <c r="Z49" s="2"/>
    </row>
    <row r="50" ht="15.0" customHeight="1">
      <c r="A50" s="234" t="s">
        <v>430</v>
      </c>
      <c r="B50" s="216" t="s">
        <v>504</v>
      </c>
      <c r="C50" s="125"/>
      <c r="D50" s="217">
        <v>349458.0</v>
      </c>
      <c r="E50" s="121"/>
      <c r="F50" s="217">
        <v>309000.0</v>
      </c>
      <c r="G50" s="221">
        <v>113.1</v>
      </c>
      <c r="H50" s="236">
        <v>40739.0</v>
      </c>
      <c r="I50" s="121"/>
      <c r="J50" s="209"/>
      <c r="K50" s="2"/>
      <c r="L50" s="2"/>
      <c r="M50" s="2"/>
      <c r="N50" s="2"/>
      <c r="O50" s="2"/>
      <c r="P50" s="2"/>
      <c r="Q50" s="2"/>
      <c r="R50" s="2"/>
      <c r="S50" s="2"/>
      <c r="T50" s="2"/>
      <c r="U50" s="2"/>
      <c r="V50" s="2"/>
      <c r="W50" s="2"/>
      <c r="X50" s="2"/>
      <c r="Y50" s="2"/>
      <c r="Z50" s="2"/>
    </row>
    <row r="51" ht="15.0" customHeight="1">
      <c r="A51" s="234" t="s">
        <v>431</v>
      </c>
      <c r="B51" s="145"/>
      <c r="C51" s="146"/>
      <c r="D51" s="225">
        <v>408178.0</v>
      </c>
      <c r="E51" s="121"/>
      <c r="F51" s="217">
        <v>309000.0</v>
      </c>
      <c r="G51" s="221">
        <v>132.1</v>
      </c>
      <c r="H51" s="236">
        <v>40458.0</v>
      </c>
      <c r="I51" s="121"/>
      <c r="J51" s="209"/>
      <c r="K51" s="2"/>
      <c r="L51" s="2"/>
      <c r="M51" s="2"/>
      <c r="N51" s="2"/>
      <c r="O51" s="2"/>
      <c r="P51" s="2"/>
      <c r="Q51" s="2"/>
      <c r="R51" s="2"/>
      <c r="S51" s="2"/>
      <c r="T51" s="2"/>
      <c r="U51" s="2"/>
      <c r="V51" s="2"/>
      <c r="W51" s="2"/>
      <c r="X51" s="2"/>
      <c r="Y51" s="2"/>
      <c r="Z51" s="2"/>
    </row>
    <row r="52" ht="16.5" customHeight="1">
      <c r="A52" s="234" t="s">
        <v>506</v>
      </c>
      <c r="B52" s="145"/>
      <c r="C52" s="146"/>
      <c r="D52" s="225">
        <v>336204.0</v>
      </c>
      <c r="E52" s="121"/>
      <c r="F52" s="217">
        <v>309000.0</v>
      </c>
      <c r="G52" s="221">
        <v>108.8</v>
      </c>
      <c r="H52" s="236">
        <v>40167.0</v>
      </c>
      <c r="I52" s="121"/>
      <c r="J52" s="209"/>
      <c r="K52" s="2"/>
      <c r="L52" s="2"/>
      <c r="M52" s="2"/>
      <c r="N52" s="2"/>
      <c r="O52" s="2"/>
      <c r="P52" s="2"/>
      <c r="Q52" s="2"/>
      <c r="R52" s="2"/>
      <c r="S52" s="2"/>
      <c r="T52" s="2"/>
      <c r="U52" s="2"/>
      <c r="V52" s="2"/>
      <c r="W52" s="2"/>
      <c r="X52" s="2"/>
      <c r="Y52" s="2"/>
      <c r="Z52" s="2"/>
    </row>
    <row r="53" ht="15.0" customHeight="1">
      <c r="A53" s="234" t="s">
        <v>507</v>
      </c>
      <c r="B53" s="145"/>
      <c r="C53" s="146"/>
      <c r="D53" s="225">
        <v>394819.0</v>
      </c>
      <c r="E53" s="121"/>
      <c r="F53" s="217">
        <v>309000.0</v>
      </c>
      <c r="G53" s="221">
        <v>127.8</v>
      </c>
      <c r="H53" s="236">
        <v>39948.0</v>
      </c>
      <c r="I53" s="121"/>
      <c r="J53" s="209"/>
      <c r="K53" s="2"/>
      <c r="L53" s="2"/>
      <c r="M53" s="2"/>
      <c r="N53" s="2"/>
      <c r="O53" s="2"/>
      <c r="P53" s="2"/>
      <c r="Q53" s="2"/>
      <c r="R53" s="2"/>
      <c r="S53" s="2"/>
      <c r="T53" s="2"/>
      <c r="U53" s="2"/>
      <c r="V53" s="2"/>
      <c r="W53" s="2"/>
      <c r="X53" s="2"/>
      <c r="Y53" s="2"/>
      <c r="Z53" s="2"/>
    </row>
    <row r="54" ht="15.0" customHeight="1">
      <c r="A54" s="234" t="s">
        <v>508</v>
      </c>
      <c r="B54" s="126"/>
      <c r="C54" s="127"/>
      <c r="D54" s="225">
        <v>302040.0</v>
      </c>
      <c r="E54" s="118"/>
      <c r="F54" s="217">
        <v>423000.0</v>
      </c>
      <c r="G54" s="221">
        <v>71.4</v>
      </c>
      <c r="H54" s="215"/>
      <c r="I54" s="118"/>
      <c r="J54" s="209"/>
      <c r="K54" s="2"/>
      <c r="L54" s="2"/>
      <c r="M54" s="2"/>
      <c r="N54" s="2"/>
      <c r="O54" s="2"/>
      <c r="P54" s="2"/>
      <c r="Q54" s="2"/>
      <c r="R54" s="2"/>
      <c r="S54" s="2"/>
      <c r="T54" s="2"/>
      <c r="U54" s="2"/>
      <c r="V54" s="2"/>
      <c r="W54" s="2"/>
      <c r="X54" s="2"/>
      <c r="Y54" s="2"/>
      <c r="Z54" s="2"/>
    </row>
    <row r="55" ht="15.75" customHeight="1">
      <c r="A55" s="231"/>
      <c r="B55" s="231"/>
      <c r="C55" s="231"/>
      <c r="D55" s="231"/>
      <c r="E55" s="231"/>
      <c r="F55" s="231"/>
      <c r="G55" s="231"/>
      <c r="H55" s="231"/>
      <c r="I55" s="231"/>
      <c r="J55" s="2"/>
      <c r="K55" s="2"/>
      <c r="L55" s="2"/>
      <c r="M55" s="2"/>
      <c r="N55" s="2"/>
      <c r="O55" s="2"/>
      <c r="P55" s="2"/>
      <c r="Q55" s="2"/>
      <c r="R55" s="2"/>
      <c r="S55" s="2"/>
      <c r="T55" s="2"/>
      <c r="U55" s="2"/>
      <c r="V55" s="2"/>
      <c r="W55" s="2"/>
      <c r="X55" s="2"/>
      <c r="Y55" s="2"/>
      <c r="Z55" s="2"/>
    </row>
    <row r="56" ht="15.0" customHeight="1">
      <c r="A56" s="212" t="s">
        <v>509</v>
      </c>
      <c r="B56" s="164"/>
      <c r="C56" s="164"/>
      <c r="D56" s="164"/>
      <c r="E56" s="164"/>
      <c r="F56" s="164"/>
      <c r="G56" s="164"/>
      <c r="H56" s="164"/>
      <c r="I56" s="197"/>
      <c r="J56" s="209"/>
      <c r="K56" s="2"/>
      <c r="L56" s="2"/>
      <c r="M56" s="2"/>
      <c r="N56" s="2"/>
      <c r="O56" s="2"/>
      <c r="P56" s="2"/>
      <c r="Q56" s="2"/>
      <c r="R56" s="2"/>
      <c r="S56" s="2"/>
      <c r="T56" s="2"/>
      <c r="U56" s="2"/>
      <c r="V56" s="2"/>
      <c r="W56" s="2"/>
      <c r="X56" s="2"/>
      <c r="Y56" s="2"/>
      <c r="Z56" s="2"/>
    </row>
    <row r="57" ht="30.0" customHeight="1">
      <c r="A57" s="213" t="s">
        <v>289</v>
      </c>
      <c r="B57" s="214" t="s">
        <v>389</v>
      </c>
      <c r="C57" s="74"/>
      <c r="D57" s="213" t="s">
        <v>343</v>
      </c>
      <c r="E57" s="213" t="s">
        <v>390</v>
      </c>
      <c r="F57" s="213" t="s">
        <v>391</v>
      </c>
      <c r="G57" s="213" t="s">
        <v>435</v>
      </c>
      <c r="H57" s="213" t="s">
        <v>393</v>
      </c>
      <c r="I57" s="213" t="s">
        <v>394</v>
      </c>
      <c r="J57" s="209"/>
      <c r="K57" s="2"/>
      <c r="L57" s="2"/>
      <c r="M57" s="2"/>
      <c r="N57" s="2"/>
      <c r="O57" s="2"/>
      <c r="P57" s="2"/>
      <c r="Q57" s="2"/>
      <c r="R57" s="2"/>
      <c r="S57" s="2"/>
      <c r="T57" s="2"/>
      <c r="U57" s="2"/>
      <c r="V57" s="2"/>
      <c r="W57" s="2"/>
      <c r="X57" s="2"/>
      <c r="Y57" s="2"/>
      <c r="Z57" s="2"/>
    </row>
    <row r="58" ht="15.75" customHeight="1">
      <c r="A58" s="215">
        <v>2019.0</v>
      </c>
      <c r="B58" s="216" t="s">
        <v>396</v>
      </c>
      <c r="C58" s="125"/>
      <c r="D58" s="217">
        <v>95335.0</v>
      </c>
      <c r="E58" s="218" t="s">
        <v>397</v>
      </c>
      <c r="F58" s="217">
        <v>87521.0</v>
      </c>
      <c r="G58" s="219">
        <f t="shared" ref="G58:G59" si="5">(D58/F58)*100</f>
        <v>108.928143</v>
      </c>
      <c r="H58" s="237">
        <v>43676.0</v>
      </c>
      <c r="I58" s="218"/>
      <c r="J58" s="209"/>
      <c r="K58" s="2"/>
      <c r="L58" s="2"/>
      <c r="M58" s="2"/>
      <c r="N58" s="2"/>
      <c r="O58" s="2"/>
      <c r="P58" s="2"/>
      <c r="Q58" s="2"/>
      <c r="R58" s="2"/>
      <c r="S58" s="2"/>
      <c r="T58" s="2"/>
      <c r="U58" s="2"/>
      <c r="V58" s="2"/>
      <c r="W58" s="2"/>
      <c r="X58" s="2"/>
      <c r="Y58" s="2"/>
      <c r="Z58" s="2"/>
    </row>
    <row r="59" ht="15.75" customHeight="1">
      <c r="A59" s="215">
        <v>2018.0</v>
      </c>
      <c r="B59" s="145"/>
      <c r="C59" s="146"/>
      <c r="D59" s="217">
        <v>93128.0</v>
      </c>
      <c r="E59" s="121"/>
      <c r="F59" s="217">
        <v>87521.0</v>
      </c>
      <c r="G59" s="219">
        <f t="shared" si="5"/>
        <v>106.4064624</v>
      </c>
      <c r="H59" s="237">
        <v>43334.0</v>
      </c>
      <c r="I59" s="218"/>
      <c r="J59" s="209"/>
      <c r="K59" s="2"/>
      <c r="L59" s="2"/>
      <c r="M59" s="2"/>
      <c r="N59" s="2"/>
      <c r="O59" s="2"/>
      <c r="P59" s="2"/>
      <c r="Q59" s="2"/>
      <c r="R59" s="2"/>
      <c r="S59" s="2"/>
      <c r="T59" s="2"/>
      <c r="U59" s="2"/>
      <c r="V59" s="2"/>
      <c r="W59" s="2"/>
      <c r="X59" s="2"/>
      <c r="Y59" s="2"/>
      <c r="Z59" s="2"/>
    </row>
    <row r="60" ht="15.75" customHeight="1">
      <c r="A60" s="220">
        <v>2017.0</v>
      </c>
      <c r="B60" s="145"/>
      <c r="C60" s="146"/>
      <c r="D60" s="217">
        <v>85536.0</v>
      </c>
      <c r="E60" s="121"/>
      <c r="F60" s="217">
        <v>87521.0</v>
      </c>
      <c r="G60" s="221">
        <v>97.7</v>
      </c>
      <c r="H60" s="234" t="s">
        <v>510</v>
      </c>
      <c r="I60" s="223" t="s">
        <v>499</v>
      </c>
      <c r="J60" s="209"/>
      <c r="K60" s="2"/>
      <c r="L60" s="2"/>
      <c r="M60" s="2"/>
      <c r="N60" s="2"/>
      <c r="O60" s="2"/>
      <c r="P60" s="2"/>
      <c r="Q60" s="2"/>
      <c r="R60" s="2"/>
      <c r="S60" s="2"/>
      <c r="T60" s="2"/>
      <c r="U60" s="2"/>
      <c r="V60" s="2"/>
      <c r="W60" s="2"/>
      <c r="X60" s="2"/>
      <c r="Y60" s="2"/>
      <c r="Z60" s="2"/>
    </row>
    <row r="61" ht="15.75" customHeight="1">
      <c r="A61" s="220">
        <v>2016.0</v>
      </c>
      <c r="B61" s="145"/>
      <c r="C61" s="146"/>
      <c r="D61" s="224">
        <v>97798.0</v>
      </c>
      <c r="E61" s="121"/>
      <c r="F61" s="217">
        <v>87521.0</v>
      </c>
      <c r="G61" s="221">
        <v>111.7</v>
      </c>
      <c r="H61" s="234" t="s">
        <v>511</v>
      </c>
      <c r="I61" s="121"/>
      <c r="J61" s="209"/>
      <c r="K61" s="2"/>
      <c r="L61" s="2"/>
      <c r="M61" s="2"/>
      <c r="N61" s="2"/>
      <c r="O61" s="2"/>
      <c r="P61" s="2"/>
      <c r="Q61" s="2"/>
      <c r="R61" s="2"/>
      <c r="S61" s="2"/>
      <c r="T61" s="2"/>
      <c r="U61" s="2"/>
      <c r="V61" s="2"/>
      <c r="W61" s="2"/>
      <c r="X61" s="2"/>
      <c r="Y61" s="2"/>
      <c r="Z61" s="2"/>
    </row>
    <row r="62" ht="16.5" customHeight="1">
      <c r="A62" s="220">
        <v>2015.0</v>
      </c>
      <c r="B62" s="145"/>
      <c r="C62" s="146"/>
      <c r="D62" s="224">
        <v>78900.0</v>
      </c>
      <c r="E62" s="121"/>
      <c r="F62" s="224">
        <v>17841.0</v>
      </c>
      <c r="G62" s="234">
        <v>442.2</v>
      </c>
      <c r="H62" s="238">
        <v>42101.0</v>
      </c>
      <c r="I62" s="121"/>
      <c r="J62" s="209"/>
      <c r="K62" s="2"/>
      <c r="L62" s="2"/>
      <c r="M62" s="2"/>
      <c r="N62" s="2"/>
      <c r="O62" s="2"/>
      <c r="P62" s="2"/>
      <c r="Q62" s="2"/>
      <c r="R62" s="2"/>
      <c r="S62" s="2"/>
      <c r="T62" s="2"/>
      <c r="U62" s="2"/>
      <c r="V62" s="2"/>
      <c r="W62" s="2"/>
      <c r="X62" s="2"/>
      <c r="Y62" s="2"/>
      <c r="Z62" s="2"/>
    </row>
    <row r="63" ht="15.0" customHeight="1">
      <c r="A63" s="220">
        <v>2014.0</v>
      </c>
      <c r="B63" s="126"/>
      <c r="C63" s="127"/>
      <c r="D63" s="224">
        <v>156371.0</v>
      </c>
      <c r="E63" s="118"/>
      <c r="F63" s="224">
        <v>112207.0</v>
      </c>
      <c r="G63" s="234">
        <v>139.4</v>
      </c>
      <c r="H63" s="238">
        <v>41813.0</v>
      </c>
      <c r="I63" s="118"/>
      <c r="J63" s="209"/>
      <c r="K63" s="2"/>
      <c r="L63" s="2"/>
      <c r="M63" s="2"/>
      <c r="N63" s="2"/>
      <c r="O63" s="2"/>
      <c r="P63" s="2"/>
      <c r="Q63" s="2"/>
      <c r="R63" s="2"/>
      <c r="S63" s="2"/>
      <c r="T63" s="2"/>
      <c r="U63" s="2"/>
      <c r="V63" s="2"/>
      <c r="W63" s="2"/>
      <c r="X63" s="2"/>
      <c r="Y63" s="2"/>
      <c r="Z63" s="2"/>
    </row>
    <row r="64" ht="15.0" customHeight="1">
      <c r="A64" s="239" t="s">
        <v>442</v>
      </c>
      <c r="B64" s="101"/>
      <c r="C64" s="101"/>
      <c r="D64" s="101"/>
      <c r="E64" s="101"/>
      <c r="F64" s="101"/>
      <c r="G64" s="101"/>
      <c r="H64" s="101"/>
      <c r="I64" s="74"/>
      <c r="J64" s="209"/>
      <c r="K64" s="2"/>
      <c r="L64" s="2"/>
      <c r="M64" s="2"/>
      <c r="N64" s="2"/>
      <c r="O64" s="2"/>
      <c r="P64" s="2"/>
      <c r="Q64" s="2"/>
      <c r="R64" s="2"/>
      <c r="S64" s="2"/>
      <c r="T64" s="2"/>
      <c r="U64" s="2"/>
      <c r="V64" s="2"/>
      <c r="W64" s="2"/>
      <c r="X64" s="2"/>
      <c r="Y64" s="2"/>
      <c r="Z64" s="2"/>
    </row>
    <row r="65" ht="15.75" customHeight="1">
      <c r="A65" s="231"/>
      <c r="B65" s="231"/>
      <c r="C65" s="231"/>
      <c r="D65" s="231"/>
      <c r="E65" s="231"/>
      <c r="F65" s="231"/>
      <c r="G65" s="231"/>
      <c r="H65" s="231"/>
      <c r="I65" s="231"/>
      <c r="J65" s="209"/>
      <c r="K65" s="2"/>
      <c r="L65" s="2"/>
      <c r="M65" s="2"/>
      <c r="N65" s="2"/>
      <c r="O65" s="2"/>
      <c r="P65" s="2"/>
      <c r="Q65" s="2"/>
      <c r="R65" s="2"/>
      <c r="S65" s="2"/>
      <c r="T65" s="2"/>
      <c r="U65" s="2"/>
      <c r="V65" s="2"/>
      <c r="W65" s="2"/>
      <c r="X65" s="2"/>
      <c r="Y65" s="2"/>
      <c r="Z65" s="2"/>
    </row>
    <row r="66" ht="15.0" customHeight="1">
      <c r="A66" s="214" t="s">
        <v>342</v>
      </c>
      <c r="B66" s="101"/>
      <c r="C66" s="101"/>
      <c r="D66" s="101"/>
      <c r="E66" s="101"/>
      <c r="F66" s="101"/>
      <c r="G66" s="101"/>
      <c r="H66" s="101"/>
      <c r="I66" s="240"/>
      <c r="J66" s="209"/>
      <c r="K66" s="2"/>
      <c r="L66" s="2"/>
      <c r="M66" s="2"/>
      <c r="N66" s="2"/>
      <c r="O66" s="2"/>
      <c r="P66" s="2"/>
      <c r="Q66" s="2"/>
      <c r="R66" s="2"/>
      <c r="S66" s="2"/>
      <c r="T66" s="2"/>
      <c r="U66" s="2"/>
      <c r="V66" s="2"/>
      <c r="W66" s="2"/>
      <c r="X66" s="2"/>
      <c r="Y66" s="2"/>
      <c r="Z66" s="2"/>
    </row>
    <row r="67" ht="15.0" customHeight="1">
      <c r="A67" s="212" t="s">
        <v>512</v>
      </c>
      <c r="B67" s="164"/>
      <c r="C67" s="164"/>
      <c r="D67" s="164"/>
      <c r="E67" s="164"/>
      <c r="F67" s="164"/>
      <c r="G67" s="164"/>
      <c r="H67" s="164"/>
      <c r="I67" s="197"/>
      <c r="J67" s="209"/>
      <c r="K67" s="2"/>
      <c r="L67" s="2"/>
      <c r="M67" s="2"/>
      <c r="N67" s="2"/>
      <c r="O67" s="2"/>
      <c r="P67" s="2"/>
      <c r="Q67" s="2"/>
      <c r="R67" s="2"/>
      <c r="S67" s="2"/>
      <c r="T67" s="2"/>
      <c r="U67" s="2"/>
      <c r="V67" s="2"/>
      <c r="W67" s="2"/>
      <c r="X67" s="2"/>
      <c r="Y67" s="2"/>
      <c r="Z67" s="2"/>
    </row>
    <row r="68" ht="30.0" customHeight="1">
      <c r="A68" s="213" t="s">
        <v>289</v>
      </c>
      <c r="B68" s="214" t="s">
        <v>389</v>
      </c>
      <c r="C68" s="74"/>
      <c r="D68" s="213" t="s">
        <v>343</v>
      </c>
      <c r="E68" s="213" t="s">
        <v>390</v>
      </c>
      <c r="F68" s="213" t="s">
        <v>391</v>
      </c>
      <c r="G68" s="213" t="s">
        <v>435</v>
      </c>
      <c r="H68" s="213" t="s">
        <v>393</v>
      </c>
      <c r="I68" s="213" t="s">
        <v>394</v>
      </c>
      <c r="J68" s="209"/>
      <c r="K68" s="2"/>
      <c r="L68" s="2"/>
      <c r="M68" s="2"/>
      <c r="N68" s="2"/>
      <c r="O68" s="2"/>
      <c r="P68" s="2"/>
      <c r="Q68" s="2"/>
      <c r="R68" s="2"/>
      <c r="S68" s="2"/>
      <c r="T68" s="2"/>
      <c r="U68" s="2"/>
      <c r="V68" s="2"/>
      <c r="W68" s="2"/>
      <c r="X68" s="2"/>
      <c r="Y68" s="2"/>
      <c r="Z68" s="2"/>
    </row>
    <row r="69" ht="15.75" customHeight="1">
      <c r="A69" s="215">
        <v>2019.0</v>
      </c>
      <c r="B69" s="216" t="s">
        <v>396</v>
      </c>
      <c r="C69" s="125"/>
      <c r="D69" s="217">
        <v>56916.0</v>
      </c>
      <c r="E69" s="223" t="s">
        <v>397</v>
      </c>
      <c r="F69" s="217">
        <v>131268.0</v>
      </c>
      <c r="G69" s="219">
        <f t="shared" ref="G69:G70" si="6">(D69/F69)*100</f>
        <v>43.3586251</v>
      </c>
      <c r="H69" s="215"/>
      <c r="I69" s="218"/>
      <c r="J69" s="209"/>
      <c r="K69" s="2"/>
      <c r="L69" s="2"/>
      <c r="M69" s="2"/>
      <c r="N69" s="2"/>
      <c r="O69" s="2"/>
      <c r="P69" s="2"/>
      <c r="Q69" s="2"/>
      <c r="R69" s="2"/>
      <c r="S69" s="2"/>
      <c r="T69" s="2"/>
      <c r="U69" s="2"/>
      <c r="V69" s="2"/>
      <c r="W69" s="2"/>
      <c r="X69" s="2"/>
      <c r="Y69" s="2"/>
      <c r="Z69" s="2"/>
    </row>
    <row r="70" ht="15.75" customHeight="1">
      <c r="A70" s="215">
        <v>2018.0</v>
      </c>
      <c r="B70" s="145"/>
      <c r="C70" s="146"/>
      <c r="D70" s="217">
        <v>50199.0</v>
      </c>
      <c r="E70" s="121"/>
      <c r="F70" s="217">
        <v>131268.0</v>
      </c>
      <c r="G70" s="219">
        <f t="shared" si="6"/>
        <v>38.24161258</v>
      </c>
      <c r="H70" s="215"/>
      <c r="I70" s="218"/>
      <c r="J70" s="209"/>
      <c r="K70" s="2"/>
      <c r="L70" s="2"/>
      <c r="M70" s="2"/>
      <c r="N70" s="2"/>
      <c r="O70" s="2"/>
      <c r="P70" s="2"/>
      <c r="Q70" s="2"/>
      <c r="R70" s="2"/>
      <c r="S70" s="2"/>
      <c r="T70" s="2"/>
      <c r="U70" s="2"/>
      <c r="V70" s="2"/>
      <c r="W70" s="2"/>
      <c r="X70" s="2"/>
      <c r="Y70" s="2"/>
      <c r="Z70" s="2"/>
    </row>
    <row r="71" ht="15.0" customHeight="1">
      <c r="A71" s="220">
        <v>2017.0</v>
      </c>
      <c r="B71" s="145"/>
      <c r="C71" s="146"/>
      <c r="D71" s="217">
        <v>46549.0</v>
      </c>
      <c r="E71" s="121"/>
      <c r="F71" s="217">
        <v>131268.0</v>
      </c>
      <c r="G71" s="221">
        <v>35.5</v>
      </c>
      <c r="H71" s="215"/>
      <c r="I71" s="223" t="s">
        <v>513</v>
      </c>
      <c r="J71" s="209"/>
      <c r="K71" s="2"/>
      <c r="L71" s="2"/>
      <c r="M71" s="2"/>
      <c r="N71" s="2"/>
      <c r="O71" s="2"/>
      <c r="P71" s="2"/>
      <c r="Q71" s="2"/>
      <c r="R71" s="2"/>
      <c r="S71" s="2"/>
      <c r="T71" s="2"/>
      <c r="U71" s="2"/>
      <c r="V71" s="2"/>
      <c r="W71" s="2"/>
      <c r="X71" s="2"/>
      <c r="Y71" s="2"/>
      <c r="Z71" s="2"/>
    </row>
    <row r="72" ht="15.0" customHeight="1">
      <c r="A72" s="234" t="s">
        <v>448</v>
      </c>
      <c r="B72" s="145"/>
      <c r="C72" s="146"/>
      <c r="D72" s="217">
        <v>43746.0</v>
      </c>
      <c r="E72" s="121"/>
      <c r="F72" s="217">
        <v>131268.0</v>
      </c>
      <c r="G72" s="221">
        <v>33.3</v>
      </c>
      <c r="H72" s="215"/>
      <c r="I72" s="121"/>
      <c r="J72" s="209"/>
      <c r="K72" s="2"/>
      <c r="L72" s="2"/>
      <c r="M72" s="2"/>
      <c r="N72" s="2"/>
      <c r="O72" s="2"/>
      <c r="P72" s="2"/>
      <c r="Q72" s="2"/>
      <c r="R72" s="2"/>
      <c r="S72" s="2"/>
      <c r="T72" s="2"/>
      <c r="U72" s="2"/>
      <c r="V72" s="2"/>
      <c r="W72" s="2"/>
      <c r="X72" s="2"/>
      <c r="Y72" s="2"/>
      <c r="Z72" s="2"/>
    </row>
    <row r="73" ht="15.0" customHeight="1">
      <c r="A73" s="220">
        <v>2015.0</v>
      </c>
      <c r="B73" s="145"/>
      <c r="C73" s="146"/>
      <c r="D73" s="217">
        <v>72992.0</v>
      </c>
      <c r="E73" s="121"/>
      <c r="F73" s="217">
        <v>131634.0</v>
      </c>
      <c r="G73" s="221">
        <v>55.5</v>
      </c>
      <c r="H73" s="215"/>
      <c r="I73" s="121"/>
      <c r="J73" s="209"/>
      <c r="K73" s="2"/>
      <c r="L73" s="2"/>
      <c r="M73" s="2"/>
      <c r="N73" s="2"/>
      <c r="O73" s="2"/>
      <c r="P73" s="2"/>
      <c r="Q73" s="2"/>
      <c r="R73" s="2"/>
      <c r="S73" s="2"/>
      <c r="T73" s="2"/>
      <c r="U73" s="2"/>
      <c r="V73" s="2"/>
      <c r="W73" s="2"/>
      <c r="X73" s="2"/>
      <c r="Y73" s="2"/>
      <c r="Z73" s="2"/>
    </row>
    <row r="74" ht="15.0" customHeight="1">
      <c r="A74" s="234" t="s">
        <v>449</v>
      </c>
      <c r="B74" s="145"/>
      <c r="C74" s="146"/>
      <c r="D74" s="217">
        <v>48615.0</v>
      </c>
      <c r="E74" s="121"/>
      <c r="F74" s="217">
        <v>60371.0</v>
      </c>
      <c r="G74" s="221">
        <v>80.5</v>
      </c>
      <c r="H74" s="236">
        <v>41830.0</v>
      </c>
      <c r="I74" s="121"/>
      <c r="J74" s="209"/>
      <c r="K74" s="2"/>
      <c r="L74" s="2"/>
      <c r="M74" s="2"/>
      <c r="N74" s="2"/>
      <c r="O74" s="2"/>
      <c r="P74" s="2"/>
      <c r="Q74" s="2"/>
      <c r="R74" s="2"/>
      <c r="S74" s="2"/>
      <c r="T74" s="2"/>
      <c r="U74" s="2"/>
      <c r="V74" s="2"/>
      <c r="W74" s="2"/>
      <c r="X74" s="2"/>
      <c r="Y74" s="2"/>
      <c r="Z74" s="2"/>
    </row>
    <row r="75" ht="15.0" customHeight="1">
      <c r="A75" s="220">
        <v>2013.0</v>
      </c>
      <c r="B75" s="145"/>
      <c r="C75" s="146"/>
      <c r="D75" s="217">
        <v>310178.0</v>
      </c>
      <c r="E75" s="121"/>
      <c r="F75" s="217">
        <v>376469.0</v>
      </c>
      <c r="G75" s="221">
        <v>82.4</v>
      </c>
      <c r="H75" s="215"/>
      <c r="I75" s="121"/>
      <c r="J75" s="209"/>
      <c r="K75" s="2"/>
      <c r="L75" s="2"/>
      <c r="M75" s="2"/>
      <c r="N75" s="2"/>
      <c r="O75" s="2"/>
      <c r="P75" s="2"/>
      <c r="Q75" s="2"/>
      <c r="R75" s="2"/>
      <c r="S75" s="2"/>
      <c r="T75" s="2"/>
      <c r="U75" s="2"/>
      <c r="V75" s="2"/>
      <c r="W75" s="2"/>
      <c r="X75" s="2"/>
      <c r="Y75" s="2"/>
      <c r="Z75" s="2"/>
    </row>
    <row r="76" ht="16.5" customHeight="1">
      <c r="A76" s="220">
        <v>2012.0</v>
      </c>
      <c r="B76" s="126"/>
      <c r="C76" s="127"/>
      <c r="D76" s="217">
        <v>378664.0</v>
      </c>
      <c r="E76" s="118"/>
      <c r="F76" s="217">
        <v>343869.0</v>
      </c>
      <c r="G76" s="221">
        <v>110.1</v>
      </c>
      <c r="H76" s="236">
        <v>41160.0</v>
      </c>
      <c r="I76" s="118"/>
      <c r="J76" s="209"/>
      <c r="K76" s="2"/>
      <c r="L76" s="2"/>
      <c r="M76" s="2"/>
      <c r="N76" s="2"/>
      <c r="O76" s="2"/>
      <c r="P76" s="2"/>
      <c r="Q76" s="2"/>
      <c r="R76" s="2"/>
      <c r="S76" s="2"/>
      <c r="T76" s="2"/>
      <c r="U76" s="2"/>
      <c r="V76" s="2"/>
      <c r="W76" s="2"/>
      <c r="X76" s="2"/>
      <c r="Y76" s="2"/>
      <c r="Z76" s="2"/>
    </row>
    <row r="77" ht="15.0" customHeight="1">
      <c r="A77" s="239" t="s">
        <v>450</v>
      </c>
      <c r="B77" s="101"/>
      <c r="C77" s="101"/>
      <c r="D77" s="101"/>
      <c r="E77" s="101"/>
      <c r="F77" s="101"/>
      <c r="G77" s="101"/>
      <c r="H77" s="101"/>
      <c r="I77" s="74"/>
      <c r="J77" s="209"/>
      <c r="K77" s="2"/>
      <c r="L77" s="2"/>
      <c r="M77" s="2"/>
      <c r="N77" s="2"/>
      <c r="O77" s="2"/>
      <c r="P77" s="2"/>
      <c r="Q77" s="2"/>
      <c r="R77" s="2"/>
      <c r="S77" s="2"/>
      <c r="T77" s="2"/>
      <c r="U77" s="2"/>
      <c r="V77" s="2"/>
      <c r="W77" s="2"/>
      <c r="X77" s="2"/>
      <c r="Y77" s="2"/>
      <c r="Z77" s="2"/>
    </row>
    <row r="78" ht="15.0" customHeight="1">
      <c r="A78" s="239" t="s">
        <v>452</v>
      </c>
      <c r="B78" s="101"/>
      <c r="C78" s="101"/>
      <c r="D78" s="101"/>
      <c r="E78" s="101"/>
      <c r="F78" s="101"/>
      <c r="G78" s="101"/>
      <c r="H78" s="101"/>
      <c r="I78" s="74"/>
      <c r="J78" s="209"/>
      <c r="K78" s="2"/>
      <c r="L78" s="2"/>
      <c r="M78" s="2"/>
      <c r="N78" s="2"/>
      <c r="O78" s="2"/>
      <c r="P78" s="2"/>
      <c r="Q78" s="2"/>
      <c r="R78" s="2"/>
      <c r="S78" s="2"/>
      <c r="T78" s="2"/>
      <c r="U78" s="2"/>
      <c r="V78" s="2"/>
      <c r="W78" s="2"/>
      <c r="X78" s="2"/>
      <c r="Y78" s="2"/>
      <c r="Z78" s="2"/>
    </row>
    <row r="79" ht="15.0" customHeight="1">
      <c r="A79" s="227"/>
      <c r="B79" s="227"/>
      <c r="C79" s="227"/>
      <c r="D79" s="227"/>
      <c r="E79" s="227"/>
      <c r="F79" s="231"/>
      <c r="G79" s="231"/>
      <c r="H79" s="231"/>
      <c r="I79" s="231"/>
      <c r="J79" s="209"/>
      <c r="K79" s="2"/>
      <c r="L79" s="2"/>
      <c r="M79" s="2"/>
      <c r="N79" s="2"/>
      <c r="O79" s="2"/>
      <c r="P79" s="2"/>
      <c r="Q79" s="2"/>
      <c r="R79" s="2"/>
      <c r="S79" s="2"/>
      <c r="T79" s="2"/>
      <c r="U79" s="2"/>
      <c r="V79" s="2"/>
      <c r="W79" s="2"/>
      <c r="X79" s="2"/>
      <c r="Y79" s="2"/>
      <c r="Z79" s="2"/>
    </row>
    <row r="80" ht="15.0" customHeight="1">
      <c r="A80" s="214" t="s">
        <v>514</v>
      </c>
      <c r="B80" s="101"/>
      <c r="C80" s="101"/>
      <c r="D80" s="101"/>
      <c r="E80" s="101"/>
      <c r="F80" s="101"/>
      <c r="G80" s="101"/>
      <c r="H80" s="101"/>
      <c r="I80" s="74"/>
      <c r="J80" s="209"/>
      <c r="K80" s="2"/>
      <c r="L80" s="2"/>
      <c r="M80" s="2"/>
      <c r="N80" s="2"/>
      <c r="O80" s="2"/>
      <c r="P80" s="2"/>
      <c r="Q80" s="2"/>
      <c r="R80" s="2"/>
      <c r="S80" s="2"/>
      <c r="T80" s="2"/>
      <c r="U80" s="2"/>
      <c r="V80" s="2"/>
      <c r="W80" s="2"/>
      <c r="X80" s="2"/>
      <c r="Y80" s="2"/>
      <c r="Z80" s="2"/>
    </row>
    <row r="81" ht="30.0" customHeight="1">
      <c r="A81" s="213" t="s">
        <v>289</v>
      </c>
      <c r="B81" s="214" t="s">
        <v>389</v>
      </c>
      <c r="C81" s="74"/>
      <c r="D81" s="213" t="s">
        <v>343</v>
      </c>
      <c r="E81" s="213" t="s">
        <v>390</v>
      </c>
      <c r="F81" s="213" t="s">
        <v>391</v>
      </c>
      <c r="G81" s="213" t="s">
        <v>435</v>
      </c>
      <c r="H81" s="213" t="s">
        <v>393</v>
      </c>
      <c r="I81" s="213" t="s">
        <v>394</v>
      </c>
      <c r="J81" s="209"/>
      <c r="K81" s="2"/>
      <c r="L81" s="2"/>
      <c r="M81" s="2"/>
      <c r="N81" s="2"/>
      <c r="O81" s="2"/>
      <c r="P81" s="2"/>
      <c r="Q81" s="2"/>
      <c r="R81" s="2"/>
      <c r="S81" s="2"/>
      <c r="T81" s="2"/>
      <c r="U81" s="2"/>
      <c r="V81" s="2"/>
      <c r="W81" s="2"/>
      <c r="X81" s="2"/>
      <c r="Y81" s="2"/>
      <c r="Z81" s="2"/>
    </row>
    <row r="82" ht="15.75" customHeight="1">
      <c r="A82" s="215">
        <v>2019.0</v>
      </c>
      <c r="B82" s="216" t="s">
        <v>396</v>
      </c>
      <c r="C82" s="125"/>
      <c r="D82" s="217">
        <v>696955.0</v>
      </c>
      <c r="E82" s="223" t="s">
        <v>397</v>
      </c>
      <c r="F82" s="217">
        <v>1534485.0</v>
      </c>
      <c r="G82" s="219">
        <f t="shared" ref="G82:G83" si="7">(D82/F82)*100</f>
        <v>45.41947298</v>
      </c>
      <c r="H82" s="215"/>
      <c r="I82" s="218"/>
      <c r="J82" s="209"/>
      <c r="K82" s="2"/>
      <c r="L82" s="2"/>
      <c r="M82" s="2"/>
      <c r="N82" s="2"/>
      <c r="O82" s="2"/>
      <c r="P82" s="2"/>
      <c r="Q82" s="2"/>
      <c r="R82" s="2"/>
      <c r="S82" s="2"/>
      <c r="T82" s="2"/>
      <c r="U82" s="2"/>
      <c r="V82" s="2"/>
      <c r="W82" s="2"/>
      <c r="X82" s="2"/>
      <c r="Y82" s="2"/>
      <c r="Z82" s="2"/>
    </row>
    <row r="83" ht="15.75" customHeight="1">
      <c r="A83" s="215">
        <v>2018.0</v>
      </c>
      <c r="B83" s="145"/>
      <c r="C83" s="146"/>
      <c r="D83" s="217">
        <v>540091.0</v>
      </c>
      <c r="E83" s="121"/>
      <c r="F83" s="217">
        <v>1534485.0</v>
      </c>
      <c r="G83" s="219">
        <f t="shared" si="7"/>
        <v>35.19689016</v>
      </c>
      <c r="H83" s="215"/>
      <c r="I83" s="218"/>
      <c r="J83" s="209"/>
      <c r="K83" s="2"/>
      <c r="L83" s="2"/>
      <c r="M83" s="2"/>
      <c r="N83" s="2"/>
      <c r="O83" s="2"/>
      <c r="P83" s="2"/>
      <c r="Q83" s="2"/>
      <c r="R83" s="2"/>
      <c r="S83" s="2"/>
      <c r="T83" s="2"/>
      <c r="U83" s="2"/>
      <c r="V83" s="2"/>
      <c r="W83" s="2"/>
      <c r="X83" s="2"/>
      <c r="Y83" s="2"/>
      <c r="Z83" s="2"/>
    </row>
    <row r="84" ht="15.0" customHeight="1">
      <c r="A84" s="220">
        <v>2017.0</v>
      </c>
      <c r="B84" s="145"/>
      <c r="C84" s="146"/>
      <c r="D84" s="217">
        <v>653180.0</v>
      </c>
      <c r="E84" s="121"/>
      <c r="F84" s="217">
        <v>1534485.0</v>
      </c>
      <c r="G84" s="221">
        <v>42.6</v>
      </c>
      <c r="H84" s="215"/>
      <c r="I84" s="223" t="s">
        <v>513</v>
      </c>
      <c r="J84" s="209"/>
      <c r="K84" s="2"/>
      <c r="L84" s="2"/>
      <c r="M84" s="2"/>
      <c r="N84" s="2"/>
      <c r="O84" s="2"/>
      <c r="P84" s="2"/>
      <c r="Q84" s="2"/>
      <c r="R84" s="2"/>
      <c r="S84" s="2"/>
      <c r="T84" s="2"/>
      <c r="U84" s="2"/>
      <c r="V84" s="2"/>
      <c r="W84" s="2"/>
      <c r="X84" s="2"/>
      <c r="Y84" s="2"/>
      <c r="Z84" s="2"/>
    </row>
    <row r="85" ht="15.0" customHeight="1">
      <c r="A85" s="220">
        <v>2016.0</v>
      </c>
      <c r="B85" s="145"/>
      <c r="C85" s="146"/>
      <c r="D85" s="217">
        <v>935699.0</v>
      </c>
      <c r="E85" s="121"/>
      <c r="F85" s="217">
        <v>1534485.0</v>
      </c>
      <c r="G85" s="221">
        <v>61.0</v>
      </c>
      <c r="H85" s="215"/>
      <c r="I85" s="121"/>
      <c r="J85" s="209"/>
      <c r="K85" s="2"/>
      <c r="L85" s="2"/>
      <c r="M85" s="2"/>
      <c r="N85" s="2"/>
      <c r="O85" s="2"/>
      <c r="P85" s="2"/>
      <c r="Q85" s="2"/>
      <c r="R85" s="2"/>
      <c r="S85" s="2"/>
      <c r="T85" s="2"/>
      <c r="U85" s="2"/>
      <c r="V85" s="2"/>
      <c r="W85" s="2"/>
      <c r="X85" s="2"/>
      <c r="Y85" s="2"/>
      <c r="Z85" s="2"/>
    </row>
    <row r="86" ht="15.0" customHeight="1">
      <c r="A86" s="220">
        <v>2015.0</v>
      </c>
      <c r="B86" s="145"/>
      <c r="C86" s="146"/>
      <c r="D86" s="217">
        <v>1110104.0</v>
      </c>
      <c r="E86" s="121"/>
      <c r="F86" s="217">
        <v>1157001.0</v>
      </c>
      <c r="G86" s="221">
        <v>95.9</v>
      </c>
      <c r="H86" s="236">
        <v>42185.0</v>
      </c>
      <c r="I86" s="121"/>
      <c r="J86" s="209"/>
      <c r="K86" s="2"/>
      <c r="L86" s="2"/>
      <c r="M86" s="2"/>
      <c r="N86" s="2"/>
      <c r="O86" s="2"/>
      <c r="P86" s="2"/>
      <c r="Q86" s="2"/>
      <c r="R86" s="2"/>
      <c r="S86" s="2"/>
      <c r="T86" s="2"/>
      <c r="U86" s="2"/>
      <c r="V86" s="2"/>
      <c r="W86" s="2"/>
      <c r="X86" s="2"/>
      <c r="Y86" s="2"/>
      <c r="Z86" s="2"/>
    </row>
    <row r="87" ht="16.5" customHeight="1">
      <c r="A87" s="220">
        <v>2014.0</v>
      </c>
      <c r="B87" s="145"/>
      <c r="C87" s="146"/>
      <c r="D87" s="217">
        <v>1302989.0</v>
      </c>
      <c r="E87" s="121"/>
      <c r="F87" s="217">
        <v>1157001.0</v>
      </c>
      <c r="G87" s="221">
        <v>112.6</v>
      </c>
      <c r="H87" s="215"/>
      <c r="I87" s="121"/>
      <c r="J87" s="209"/>
      <c r="K87" s="2"/>
      <c r="L87" s="2"/>
      <c r="M87" s="2"/>
      <c r="N87" s="2"/>
      <c r="O87" s="2"/>
      <c r="P87" s="2"/>
      <c r="Q87" s="2"/>
      <c r="R87" s="2"/>
      <c r="S87" s="2"/>
      <c r="T87" s="2"/>
      <c r="U87" s="2"/>
      <c r="V87" s="2"/>
      <c r="W87" s="2"/>
      <c r="X87" s="2"/>
      <c r="Y87" s="2"/>
      <c r="Z87" s="2"/>
    </row>
    <row r="88" ht="15.0" customHeight="1">
      <c r="A88" s="220">
        <v>2013.0</v>
      </c>
      <c r="B88" s="145"/>
      <c r="C88" s="146"/>
      <c r="D88" s="217">
        <v>756456.0</v>
      </c>
      <c r="E88" s="121"/>
      <c r="F88" s="217">
        <v>1065524.0</v>
      </c>
      <c r="G88" s="221">
        <v>71.0</v>
      </c>
      <c r="H88" s="215"/>
      <c r="I88" s="121"/>
      <c r="J88" s="209"/>
      <c r="K88" s="2"/>
      <c r="L88" s="2"/>
      <c r="M88" s="2"/>
      <c r="N88" s="2"/>
      <c r="O88" s="2"/>
      <c r="P88" s="2"/>
      <c r="Q88" s="2"/>
      <c r="R88" s="2"/>
      <c r="S88" s="2"/>
      <c r="T88" s="2"/>
      <c r="U88" s="2"/>
      <c r="V88" s="2"/>
      <c r="W88" s="2"/>
      <c r="X88" s="2"/>
      <c r="Y88" s="2"/>
      <c r="Z88" s="2"/>
    </row>
    <row r="89" ht="15.0" customHeight="1">
      <c r="A89" s="220">
        <v>2012.0</v>
      </c>
      <c r="B89" s="126"/>
      <c r="C89" s="127"/>
      <c r="D89" s="217">
        <v>862040.0</v>
      </c>
      <c r="E89" s="118"/>
      <c r="F89" s="217">
        <v>1065524.0</v>
      </c>
      <c r="G89" s="221">
        <v>80.9</v>
      </c>
      <c r="H89" s="215"/>
      <c r="I89" s="118"/>
      <c r="J89" s="209"/>
      <c r="K89" s="2"/>
      <c r="L89" s="2"/>
      <c r="M89" s="2"/>
      <c r="N89" s="2"/>
      <c r="O89" s="2"/>
      <c r="P89" s="2"/>
      <c r="Q89" s="2"/>
      <c r="R89" s="2"/>
      <c r="S89" s="2"/>
      <c r="T89" s="2"/>
      <c r="U89" s="2"/>
      <c r="V89" s="2"/>
      <c r="W89" s="2"/>
      <c r="X89" s="2"/>
      <c r="Y89" s="2"/>
      <c r="Z89" s="2"/>
    </row>
    <row r="90" ht="15.0" customHeight="1">
      <c r="A90" s="241"/>
      <c r="B90" s="241"/>
      <c r="C90" s="241"/>
      <c r="D90" s="241"/>
      <c r="E90" s="241"/>
      <c r="F90" s="241"/>
      <c r="G90" s="241"/>
      <c r="H90" s="241"/>
      <c r="I90" s="241"/>
      <c r="J90" s="209"/>
      <c r="K90" s="2"/>
      <c r="L90" s="2"/>
      <c r="M90" s="2"/>
      <c r="N90" s="2"/>
      <c r="O90" s="2"/>
      <c r="P90" s="2"/>
      <c r="Q90" s="2"/>
      <c r="R90" s="2"/>
      <c r="S90" s="2"/>
      <c r="T90" s="2"/>
      <c r="U90" s="2"/>
      <c r="V90" s="2"/>
      <c r="W90" s="2"/>
      <c r="X90" s="2"/>
      <c r="Y90" s="2"/>
      <c r="Z90" s="2"/>
    </row>
    <row r="91" ht="15.0" customHeight="1">
      <c r="A91" s="212" t="s">
        <v>457</v>
      </c>
      <c r="B91" s="164"/>
      <c r="C91" s="164"/>
      <c r="D91" s="164"/>
      <c r="E91" s="164"/>
      <c r="F91" s="164"/>
      <c r="G91" s="164"/>
      <c r="H91" s="164"/>
      <c r="I91" s="197"/>
      <c r="J91" s="108"/>
      <c r="K91" s="209"/>
      <c r="L91" s="2"/>
      <c r="M91" s="2"/>
      <c r="N91" s="2"/>
      <c r="O91" s="2"/>
      <c r="P91" s="2"/>
      <c r="Q91" s="2"/>
      <c r="R91" s="2"/>
      <c r="S91" s="2"/>
      <c r="T91" s="2"/>
      <c r="U91" s="2"/>
      <c r="V91" s="2"/>
      <c r="W91" s="2"/>
      <c r="X91" s="2"/>
      <c r="Y91" s="2"/>
      <c r="Z91" s="2"/>
    </row>
    <row r="92" ht="30.0" customHeight="1">
      <c r="A92" s="213" t="s">
        <v>289</v>
      </c>
      <c r="B92" s="213" t="s">
        <v>389</v>
      </c>
      <c r="C92" s="213" t="s">
        <v>501</v>
      </c>
      <c r="D92" s="213" t="s">
        <v>343</v>
      </c>
      <c r="E92" s="213" t="s">
        <v>390</v>
      </c>
      <c r="F92" s="213" t="s">
        <v>391</v>
      </c>
      <c r="G92" s="213" t="s">
        <v>435</v>
      </c>
      <c r="H92" s="213" t="s">
        <v>393</v>
      </c>
      <c r="I92" s="213" t="s">
        <v>394</v>
      </c>
      <c r="J92" s="108"/>
      <c r="K92" s="209"/>
      <c r="L92" s="2"/>
      <c r="M92" s="2"/>
      <c r="N92" s="2"/>
      <c r="O92" s="2"/>
      <c r="P92" s="2"/>
      <c r="Q92" s="2"/>
      <c r="R92" s="2"/>
      <c r="S92" s="2"/>
      <c r="T92" s="2"/>
      <c r="U92" s="2"/>
      <c r="V92" s="2"/>
      <c r="W92" s="2"/>
      <c r="X92" s="2"/>
      <c r="Y92" s="2"/>
      <c r="Z92" s="2"/>
    </row>
    <row r="93" ht="15.75" customHeight="1">
      <c r="A93" s="215">
        <v>2019.0</v>
      </c>
      <c r="B93" s="223" t="s">
        <v>396</v>
      </c>
      <c r="C93" s="223" t="s">
        <v>416</v>
      </c>
      <c r="D93" s="217">
        <v>172583.0</v>
      </c>
      <c r="E93" s="223" t="s">
        <v>422</v>
      </c>
      <c r="F93" s="217">
        <v>347301.0</v>
      </c>
      <c r="G93" s="219">
        <f t="shared" ref="G93:G94" si="8">(D93/F93)*100</f>
        <v>49.69262974</v>
      </c>
      <c r="H93" s="215"/>
      <c r="I93" s="218"/>
      <c r="J93" s="108"/>
      <c r="K93" s="209"/>
      <c r="L93" s="2"/>
      <c r="M93" s="2"/>
      <c r="N93" s="2"/>
      <c r="O93" s="2"/>
      <c r="P93" s="2"/>
      <c r="Q93" s="2"/>
      <c r="R93" s="2"/>
      <c r="S93" s="2"/>
      <c r="T93" s="2"/>
      <c r="U93" s="2"/>
      <c r="V93" s="2"/>
      <c r="W93" s="2"/>
      <c r="X93" s="2"/>
      <c r="Y93" s="2"/>
      <c r="Z93" s="2"/>
    </row>
    <row r="94" ht="15.75" customHeight="1">
      <c r="A94" s="215">
        <v>2018.0</v>
      </c>
      <c r="B94" s="121"/>
      <c r="C94" s="121"/>
      <c r="D94" s="217">
        <v>227475.0</v>
      </c>
      <c r="E94" s="121"/>
      <c r="F94" s="217">
        <v>335188.0</v>
      </c>
      <c r="G94" s="219">
        <f t="shared" si="8"/>
        <v>67.8648997</v>
      </c>
      <c r="H94" s="215"/>
      <c r="I94" s="218"/>
      <c r="J94" s="108"/>
      <c r="K94" s="209"/>
      <c r="L94" s="2"/>
      <c r="M94" s="2"/>
      <c r="N94" s="2"/>
      <c r="O94" s="2"/>
      <c r="P94" s="2"/>
      <c r="Q94" s="2"/>
      <c r="R94" s="2"/>
      <c r="S94" s="2"/>
      <c r="T94" s="2"/>
      <c r="U94" s="2"/>
      <c r="V94" s="2"/>
      <c r="W94" s="2"/>
      <c r="X94" s="2"/>
      <c r="Y94" s="2"/>
      <c r="Z94" s="2"/>
    </row>
    <row r="95" ht="15.0" customHeight="1">
      <c r="A95" s="220">
        <v>2017.0</v>
      </c>
      <c r="B95" s="121"/>
      <c r="C95" s="121"/>
      <c r="D95" s="217">
        <v>196293.0</v>
      </c>
      <c r="E95" s="121"/>
      <c r="F95" s="217">
        <v>318231.0</v>
      </c>
      <c r="G95" s="221">
        <v>61.7</v>
      </c>
      <c r="H95" s="215"/>
      <c r="I95" s="223" t="s">
        <v>513</v>
      </c>
      <c r="J95" s="108"/>
      <c r="K95" s="209"/>
      <c r="L95" s="2"/>
      <c r="M95" s="2"/>
      <c r="N95" s="2"/>
      <c r="O95" s="2"/>
      <c r="P95" s="2"/>
      <c r="Q95" s="2"/>
      <c r="R95" s="2"/>
      <c r="S95" s="2"/>
      <c r="T95" s="2"/>
      <c r="U95" s="2"/>
      <c r="V95" s="2"/>
      <c r="W95" s="2"/>
      <c r="X95" s="2"/>
      <c r="Y95" s="2"/>
      <c r="Z95" s="2"/>
    </row>
    <row r="96" ht="15.0" customHeight="1">
      <c r="A96" s="220">
        <v>2016.0</v>
      </c>
      <c r="B96" s="121"/>
      <c r="C96" s="121"/>
      <c r="D96" s="217">
        <v>230558.0</v>
      </c>
      <c r="E96" s="121"/>
      <c r="F96" s="217">
        <v>297882.0</v>
      </c>
      <c r="G96" s="221">
        <v>77.4</v>
      </c>
      <c r="H96" s="215"/>
      <c r="I96" s="121"/>
      <c r="J96" s="108"/>
      <c r="K96" s="209"/>
      <c r="L96" s="2"/>
      <c r="M96" s="2"/>
      <c r="N96" s="2"/>
      <c r="O96" s="2"/>
      <c r="P96" s="2"/>
      <c r="Q96" s="2"/>
      <c r="R96" s="2"/>
      <c r="S96" s="2"/>
      <c r="T96" s="2"/>
      <c r="U96" s="2"/>
      <c r="V96" s="2"/>
      <c r="W96" s="2"/>
      <c r="X96" s="2"/>
      <c r="Y96" s="2"/>
      <c r="Z96" s="2"/>
    </row>
    <row r="97" ht="15.0" customHeight="1">
      <c r="A97" s="220">
        <v>2015.0</v>
      </c>
      <c r="B97" s="121"/>
      <c r="C97" s="121"/>
      <c r="D97" s="217">
        <v>280511.0</v>
      </c>
      <c r="E97" s="121"/>
      <c r="F97" s="217">
        <v>295459.0</v>
      </c>
      <c r="G97" s="221">
        <v>94.9</v>
      </c>
      <c r="H97" s="215"/>
      <c r="I97" s="121"/>
      <c r="J97" s="108"/>
      <c r="K97" s="209"/>
      <c r="L97" s="2"/>
      <c r="M97" s="2"/>
      <c r="N97" s="2"/>
      <c r="O97" s="2"/>
      <c r="P97" s="2"/>
      <c r="Q97" s="2"/>
      <c r="R97" s="2"/>
      <c r="S97" s="2"/>
      <c r="T97" s="2"/>
      <c r="U97" s="2"/>
      <c r="V97" s="2"/>
      <c r="W97" s="2"/>
      <c r="X97" s="2"/>
      <c r="Y97" s="2"/>
      <c r="Z97" s="2"/>
    </row>
    <row r="98" ht="15.0" customHeight="1">
      <c r="A98" s="220">
        <v>2014.0</v>
      </c>
      <c r="B98" s="121"/>
      <c r="C98" s="121"/>
      <c r="D98" s="217">
        <v>335345.0</v>
      </c>
      <c r="E98" s="121"/>
      <c r="F98" s="217">
        <v>326722.0</v>
      </c>
      <c r="G98" s="221">
        <v>102.6</v>
      </c>
      <c r="H98" s="236">
        <v>41964.0</v>
      </c>
      <c r="I98" s="121"/>
      <c r="J98" s="108"/>
      <c r="K98" s="209"/>
      <c r="L98" s="2"/>
      <c r="M98" s="2"/>
      <c r="N98" s="2"/>
      <c r="O98" s="2"/>
      <c r="P98" s="2"/>
      <c r="Q98" s="2"/>
      <c r="R98" s="2"/>
      <c r="S98" s="2"/>
      <c r="T98" s="2"/>
      <c r="U98" s="2"/>
      <c r="V98" s="2"/>
      <c r="W98" s="2"/>
      <c r="X98" s="2"/>
      <c r="Y98" s="2"/>
      <c r="Z98" s="2"/>
    </row>
    <row r="99" ht="15.0" customHeight="1">
      <c r="A99" s="220">
        <v>2013.0</v>
      </c>
      <c r="B99" s="121"/>
      <c r="C99" s="121"/>
      <c r="D99" s="217">
        <v>371804.0</v>
      </c>
      <c r="E99" s="121"/>
      <c r="F99" s="217">
        <v>326722.0</v>
      </c>
      <c r="G99" s="221">
        <v>113.8</v>
      </c>
      <c r="H99" s="236">
        <v>41591.0</v>
      </c>
      <c r="I99" s="121"/>
      <c r="J99" s="108"/>
      <c r="K99" s="209"/>
      <c r="L99" s="2"/>
      <c r="M99" s="2"/>
      <c r="N99" s="2"/>
      <c r="O99" s="2"/>
      <c r="P99" s="2"/>
      <c r="Q99" s="2"/>
      <c r="R99" s="2"/>
      <c r="S99" s="2"/>
      <c r="T99" s="2"/>
      <c r="U99" s="2"/>
      <c r="V99" s="2"/>
      <c r="W99" s="2"/>
      <c r="X99" s="2"/>
      <c r="Y99" s="2"/>
      <c r="Z99" s="2"/>
    </row>
    <row r="100" ht="15.75" customHeight="1">
      <c r="A100" s="220">
        <v>2012.0</v>
      </c>
      <c r="B100" s="121"/>
      <c r="C100" s="121"/>
      <c r="D100" s="217">
        <v>355603.0</v>
      </c>
      <c r="E100" s="121"/>
      <c r="F100" s="217">
        <v>352940.0</v>
      </c>
      <c r="G100" s="221">
        <v>100.8</v>
      </c>
      <c r="H100" s="234" t="s">
        <v>502</v>
      </c>
      <c r="I100" s="121"/>
      <c r="J100" s="108"/>
      <c r="K100" s="209"/>
      <c r="L100" s="2"/>
      <c r="M100" s="2"/>
      <c r="N100" s="2"/>
      <c r="O100" s="2"/>
      <c r="P100" s="2"/>
      <c r="Q100" s="2"/>
      <c r="R100" s="2"/>
      <c r="S100" s="2"/>
      <c r="T100" s="2"/>
      <c r="U100" s="2"/>
      <c r="V100" s="2"/>
      <c r="W100" s="2"/>
      <c r="X100" s="2"/>
      <c r="Y100" s="2"/>
      <c r="Z100" s="2"/>
    </row>
    <row r="101" ht="16.5" customHeight="1">
      <c r="A101" s="220">
        <v>2011.0</v>
      </c>
      <c r="B101" s="121"/>
      <c r="C101" s="121"/>
      <c r="D101" s="217">
        <v>428157.0</v>
      </c>
      <c r="E101" s="121"/>
      <c r="F101" s="217">
        <v>352940.0</v>
      </c>
      <c r="G101" s="221">
        <v>121.3</v>
      </c>
      <c r="H101" s="215"/>
      <c r="I101" s="121"/>
      <c r="J101" s="108"/>
      <c r="K101" s="209"/>
      <c r="L101" s="2"/>
      <c r="M101" s="2"/>
      <c r="N101" s="2"/>
      <c r="O101" s="2"/>
      <c r="P101" s="2"/>
      <c r="Q101" s="2"/>
      <c r="R101" s="2"/>
      <c r="S101" s="2"/>
      <c r="T101" s="2"/>
      <c r="U101" s="2"/>
      <c r="V101" s="2"/>
      <c r="W101" s="2"/>
      <c r="X101" s="2"/>
      <c r="Y101" s="2"/>
      <c r="Z101" s="2"/>
    </row>
    <row r="102" ht="15.0" customHeight="1">
      <c r="A102" s="220">
        <v>2010.0</v>
      </c>
      <c r="B102" s="121"/>
      <c r="C102" s="121"/>
      <c r="D102" s="217">
        <v>411630.0</v>
      </c>
      <c r="E102" s="121"/>
      <c r="F102" s="217">
        <v>352940.0</v>
      </c>
      <c r="G102" s="221">
        <v>116.6</v>
      </c>
      <c r="H102" s="215"/>
      <c r="I102" s="121"/>
      <c r="J102" s="108"/>
      <c r="K102" s="209"/>
      <c r="L102" s="2"/>
      <c r="M102" s="2"/>
      <c r="N102" s="2"/>
      <c r="O102" s="2"/>
      <c r="P102" s="2"/>
      <c r="Q102" s="2"/>
      <c r="R102" s="2"/>
      <c r="S102" s="2"/>
      <c r="T102" s="2"/>
      <c r="U102" s="2"/>
      <c r="V102" s="2"/>
      <c r="W102" s="2"/>
      <c r="X102" s="2"/>
      <c r="Y102" s="2"/>
      <c r="Z102" s="2"/>
    </row>
    <row r="103" ht="15.75" customHeight="1">
      <c r="A103" s="220">
        <v>2009.0</v>
      </c>
      <c r="B103" s="118"/>
      <c r="C103" s="118"/>
      <c r="D103" s="217">
        <v>442758.0</v>
      </c>
      <c r="E103" s="118"/>
      <c r="F103" s="217">
        <v>352940.0</v>
      </c>
      <c r="G103" s="221">
        <v>125.4</v>
      </c>
      <c r="H103" s="215"/>
      <c r="I103" s="118"/>
      <c r="J103" s="108"/>
      <c r="K103" s="209"/>
      <c r="L103" s="2"/>
      <c r="M103" s="2"/>
      <c r="N103" s="2"/>
      <c r="O103" s="2"/>
      <c r="P103" s="2"/>
      <c r="Q103" s="2"/>
      <c r="R103" s="2"/>
      <c r="S103" s="2"/>
      <c r="T103" s="2"/>
      <c r="U103" s="2"/>
      <c r="V103" s="2"/>
      <c r="W103" s="2"/>
      <c r="X103" s="2"/>
      <c r="Y103" s="2"/>
      <c r="Z103" s="2"/>
    </row>
    <row r="104" ht="15.0" customHeight="1">
      <c r="A104" s="241"/>
      <c r="B104" s="241"/>
      <c r="C104" s="241"/>
      <c r="D104" s="241"/>
      <c r="E104" s="241"/>
      <c r="F104" s="241"/>
      <c r="G104" s="241"/>
      <c r="H104" s="241"/>
      <c r="I104" s="241"/>
      <c r="J104" s="209"/>
      <c r="K104" s="2"/>
      <c r="L104" s="2"/>
      <c r="M104" s="2"/>
      <c r="N104" s="2"/>
      <c r="O104" s="2"/>
      <c r="P104" s="2"/>
      <c r="Q104" s="2"/>
      <c r="R104" s="2"/>
      <c r="S104" s="2"/>
      <c r="T104" s="2"/>
      <c r="U104" s="2"/>
      <c r="V104" s="2"/>
      <c r="W104" s="2"/>
      <c r="X104" s="2"/>
      <c r="Y104" s="2"/>
      <c r="Z104" s="2"/>
    </row>
    <row r="105" ht="16.5" customHeight="1">
      <c r="A105" s="212" t="s">
        <v>515</v>
      </c>
      <c r="B105" s="164"/>
      <c r="C105" s="164"/>
      <c r="D105" s="164"/>
      <c r="E105" s="164"/>
      <c r="F105" s="164"/>
      <c r="G105" s="164"/>
      <c r="H105" s="164"/>
      <c r="I105" s="197"/>
      <c r="J105" s="209"/>
      <c r="K105" s="2"/>
      <c r="L105" s="2"/>
      <c r="M105" s="2"/>
      <c r="N105" s="2"/>
      <c r="O105" s="2"/>
      <c r="P105" s="2"/>
      <c r="Q105" s="2"/>
      <c r="R105" s="2"/>
      <c r="S105" s="2"/>
      <c r="T105" s="2"/>
      <c r="U105" s="2"/>
      <c r="V105" s="2"/>
      <c r="W105" s="2"/>
      <c r="X105" s="2"/>
      <c r="Y105" s="2"/>
      <c r="Z105" s="2"/>
    </row>
    <row r="106" ht="30.0" customHeight="1">
      <c r="A106" s="213" t="s">
        <v>289</v>
      </c>
      <c r="B106" s="214" t="s">
        <v>389</v>
      </c>
      <c r="C106" s="74"/>
      <c r="D106" s="213" t="s">
        <v>343</v>
      </c>
      <c r="E106" s="213" t="s">
        <v>390</v>
      </c>
      <c r="F106" s="213" t="s">
        <v>391</v>
      </c>
      <c r="G106" s="213" t="s">
        <v>435</v>
      </c>
      <c r="H106" s="213" t="s">
        <v>393</v>
      </c>
      <c r="I106" s="213" t="s">
        <v>394</v>
      </c>
      <c r="J106" s="209"/>
      <c r="K106" s="2"/>
      <c r="L106" s="2"/>
      <c r="M106" s="2"/>
      <c r="N106" s="2"/>
      <c r="O106" s="2"/>
      <c r="P106" s="2"/>
      <c r="Q106" s="2"/>
      <c r="R106" s="2"/>
      <c r="S106" s="2"/>
      <c r="T106" s="2"/>
      <c r="U106" s="2"/>
      <c r="V106" s="2"/>
      <c r="W106" s="2"/>
      <c r="X106" s="2"/>
      <c r="Y106" s="2"/>
      <c r="Z106" s="2"/>
    </row>
    <row r="107" ht="15.0" customHeight="1">
      <c r="A107" s="220">
        <v>2011.0</v>
      </c>
      <c r="B107" s="235" t="s">
        <v>396</v>
      </c>
      <c r="C107" s="74"/>
      <c r="D107" s="217">
        <v>698427.0</v>
      </c>
      <c r="E107" s="234" t="s">
        <v>422</v>
      </c>
      <c r="F107" s="217">
        <v>662403.0</v>
      </c>
      <c r="G107" s="221">
        <v>105.4</v>
      </c>
      <c r="H107" s="215"/>
      <c r="I107" s="234" t="s">
        <v>513</v>
      </c>
      <c r="J107" s="209"/>
      <c r="K107" s="2"/>
      <c r="L107" s="2"/>
      <c r="M107" s="2"/>
      <c r="N107" s="2"/>
      <c r="O107" s="2"/>
      <c r="P107" s="2"/>
      <c r="Q107" s="2"/>
      <c r="R107" s="2"/>
      <c r="S107" s="2"/>
      <c r="T107" s="2"/>
      <c r="U107" s="2"/>
      <c r="V107" s="2"/>
      <c r="W107" s="2"/>
      <c r="X107" s="2"/>
      <c r="Y107" s="2"/>
      <c r="Z107" s="2"/>
    </row>
    <row r="108" ht="15.75" customHeight="1">
      <c r="A108" s="241"/>
      <c r="B108" s="241"/>
      <c r="C108" s="241"/>
      <c r="D108" s="241"/>
      <c r="E108" s="241"/>
      <c r="F108" s="241"/>
      <c r="G108" s="241"/>
      <c r="H108" s="241"/>
      <c r="I108" s="241"/>
      <c r="J108" s="209"/>
      <c r="K108" s="2"/>
      <c r="L108" s="2"/>
      <c r="M108" s="2"/>
      <c r="N108" s="2"/>
      <c r="O108" s="2"/>
      <c r="P108" s="2"/>
      <c r="Q108" s="2"/>
      <c r="R108" s="2"/>
      <c r="S108" s="2"/>
      <c r="T108" s="2"/>
      <c r="U108" s="2"/>
      <c r="V108" s="2"/>
      <c r="W108" s="2"/>
      <c r="X108" s="2"/>
      <c r="Y108" s="2"/>
      <c r="Z108" s="2"/>
    </row>
    <row r="109" ht="15.0" customHeight="1">
      <c r="A109" s="212" t="s">
        <v>462</v>
      </c>
      <c r="B109" s="164"/>
      <c r="C109" s="164"/>
      <c r="D109" s="164"/>
      <c r="E109" s="164"/>
      <c r="F109" s="164"/>
      <c r="G109" s="164"/>
      <c r="H109" s="164"/>
      <c r="I109" s="197"/>
      <c r="J109" s="209"/>
      <c r="K109" s="2"/>
      <c r="L109" s="2"/>
      <c r="M109" s="2"/>
      <c r="N109" s="2"/>
      <c r="O109" s="2"/>
      <c r="P109" s="2"/>
      <c r="Q109" s="2"/>
      <c r="R109" s="2"/>
      <c r="S109" s="2"/>
      <c r="T109" s="2"/>
      <c r="U109" s="2"/>
      <c r="V109" s="2"/>
      <c r="W109" s="2"/>
      <c r="X109" s="2"/>
      <c r="Y109" s="2"/>
      <c r="Z109" s="2"/>
    </row>
    <row r="110" ht="30.0" customHeight="1">
      <c r="A110" s="213" t="s">
        <v>289</v>
      </c>
      <c r="B110" s="213" t="s">
        <v>287</v>
      </c>
      <c r="C110" s="213" t="s">
        <v>389</v>
      </c>
      <c r="D110" s="213" t="s">
        <v>343</v>
      </c>
      <c r="E110" s="213" t="s">
        <v>390</v>
      </c>
      <c r="F110" s="213" t="s">
        <v>391</v>
      </c>
      <c r="G110" s="213" t="s">
        <v>435</v>
      </c>
      <c r="H110" s="213" t="s">
        <v>393</v>
      </c>
      <c r="I110" s="213" t="s">
        <v>394</v>
      </c>
      <c r="J110" s="209"/>
      <c r="K110" s="2"/>
      <c r="L110" s="2"/>
      <c r="M110" s="2"/>
      <c r="N110" s="2"/>
      <c r="O110" s="2"/>
      <c r="P110" s="2"/>
      <c r="Q110" s="2"/>
      <c r="R110" s="2"/>
      <c r="S110" s="2"/>
      <c r="T110" s="2"/>
      <c r="U110" s="2"/>
      <c r="V110" s="2"/>
      <c r="W110" s="2"/>
      <c r="X110" s="2"/>
      <c r="Y110" s="2"/>
      <c r="Z110" s="2"/>
    </row>
    <row r="111" ht="15.75" customHeight="1">
      <c r="A111" s="218">
        <v>2019.0</v>
      </c>
      <c r="B111" s="234" t="s">
        <v>516</v>
      </c>
      <c r="C111" s="223" t="s">
        <v>396</v>
      </c>
      <c r="D111" s="217">
        <v>83862.0</v>
      </c>
      <c r="E111" s="223" t="s">
        <v>422</v>
      </c>
      <c r="F111" s="217">
        <v>82935.0</v>
      </c>
      <c r="G111" s="219">
        <f t="shared" ref="G111:G114" si="9">(D111/F111)*100</f>
        <v>101.1177428</v>
      </c>
      <c r="H111" s="237">
        <v>43669.0</v>
      </c>
      <c r="I111" s="120"/>
      <c r="J111" s="209"/>
      <c r="K111" s="2"/>
      <c r="L111" s="2"/>
      <c r="M111" s="2"/>
      <c r="N111" s="2"/>
      <c r="O111" s="2"/>
      <c r="P111" s="2"/>
      <c r="Q111" s="2"/>
      <c r="R111" s="2"/>
      <c r="S111" s="2"/>
      <c r="T111" s="2"/>
      <c r="U111" s="2"/>
      <c r="V111" s="2"/>
      <c r="W111" s="2"/>
      <c r="X111" s="2"/>
      <c r="Y111" s="2"/>
      <c r="Z111" s="2"/>
    </row>
    <row r="112" ht="15.75" customHeight="1">
      <c r="A112" s="118"/>
      <c r="B112" s="234" t="s">
        <v>517</v>
      </c>
      <c r="C112" s="121"/>
      <c r="D112" s="217">
        <v>278616.0</v>
      </c>
      <c r="E112" s="121"/>
      <c r="F112" s="217">
        <v>248805.0</v>
      </c>
      <c r="G112" s="219">
        <f t="shared" si="9"/>
        <v>111.9816724</v>
      </c>
      <c r="H112" s="237">
        <v>43538.0</v>
      </c>
      <c r="I112" s="120"/>
      <c r="J112" s="209"/>
      <c r="K112" s="2"/>
      <c r="L112" s="2"/>
      <c r="M112" s="2"/>
      <c r="N112" s="2"/>
      <c r="O112" s="2"/>
      <c r="P112" s="2"/>
      <c r="Q112" s="2"/>
      <c r="R112" s="2"/>
      <c r="S112" s="2"/>
      <c r="T112" s="2"/>
      <c r="U112" s="2"/>
      <c r="V112" s="2"/>
      <c r="W112" s="2"/>
      <c r="X112" s="2"/>
      <c r="Y112" s="2"/>
      <c r="Z112" s="2"/>
    </row>
    <row r="113" ht="15.75" customHeight="1">
      <c r="A113" s="218">
        <v>2018.0</v>
      </c>
      <c r="B113" s="234" t="s">
        <v>516</v>
      </c>
      <c r="C113" s="121"/>
      <c r="D113" s="217">
        <v>73608.0</v>
      </c>
      <c r="E113" s="121"/>
      <c r="F113" s="217">
        <v>78328.0</v>
      </c>
      <c r="G113" s="219">
        <f t="shared" si="9"/>
        <v>93.97405781</v>
      </c>
      <c r="H113" s="237">
        <v>43326.0</v>
      </c>
      <c r="I113" s="120"/>
      <c r="J113" s="209"/>
      <c r="K113" s="2"/>
      <c r="L113" s="2"/>
      <c r="M113" s="2"/>
      <c r="N113" s="2"/>
      <c r="O113" s="2"/>
      <c r="P113" s="2"/>
      <c r="Q113" s="2"/>
      <c r="R113" s="2"/>
      <c r="S113" s="2"/>
      <c r="T113" s="2"/>
      <c r="U113" s="2"/>
      <c r="V113" s="2"/>
      <c r="W113" s="2"/>
      <c r="X113" s="2"/>
      <c r="Y113" s="2"/>
      <c r="Z113" s="2"/>
    </row>
    <row r="114" ht="15.75" customHeight="1">
      <c r="A114" s="118"/>
      <c r="B114" s="234" t="s">
        <v>517</v>
      </c>
      <c r="C114" s="121"/>
      <c r="D114" s="217">
        <v>241675.0</v>
      </c>
      <c r="E114" s="121"/>
      <c r="F114" s="217">
        <v>234982.0</v>
      </c>
      <c r="G114" s="219">
        <f t="shared" si="9"/>
        <v>102.8483033</v>
      </c>
      <c r="H114" s="237">
        <v>43184.0</v>
      </c>
      <c r="I114" s="120"/>
      <c r="J114" s="209"/>
      <c r="K114" s="2"/>
      <c r="L114" s="2"/>
      <c r="M114" s="2"/>
      <c r="N114" s="2"/>
      <c r="O114" s="2"/>
      <c r="P114" s="2"/>
      <c r="Q114" s="2"/>
      <c r="R114" s="2"/>
      <c r="S114" s="2"/>
      <c r="T114" s="2"/>
      <c r="U114" s="2"/>
      <c r="V114" s="2"/>
      <c r="W114" s="2"/>
      <c r="X114" s="2"/>
      <c r="Y114" s="2"/>
      <c r="Z114" s="2"/>
    </row>
    <row r="115" ht="15.0" customHeight="1">
      <c r="A115" s="242">
        <v>2017.0</v>
      </c>
      <c r="B115" s="234" t="s">
        <v>516</v>
      </c>
      <c r="C115" s="121"/>
      <c r="D115" s="217">
        <v>135471.0</v>
      </c>
      <c r="E115" s="121"/>
      <c r="F115" s="217">
        <v>135324.0</v>
      </c>
      <c r="G115" s="221">
        <v>100.1</v>
      </c>
      <c r="H115" s="236">
        <v>43068.0</v>
      </c>
      <c r="I115" s="223" t="s">
        <v>513</v>
      </c>
      <c r="J115" s="209"/>
      <c r="K115" s="2"/>
      <c r="L115" s="2"/>
      <c r="M115" s="2"/>
      <c r="N115" s="2"/>
      <c r="O115" s="2"/>
      <c r="P115" s="2"/>
      <c r="Q115" s="2"/>
      <c r="R115" s="2"/>
      <c r="S115" s="2"/>
      <c r="T115" s="2"/>
      <c r="U115" s="2"/>
      <c r="V115" s="2"/>
      <c r="W115" s="2"/>
      <c r="X115" s="2"/>
      <c r="Y115" s="2"/>
      <c r="Z115" s="2"/>
    </row>
    <row r="116" ht="15.75" customHeight="1">
      <c r="A116" s="118"/>
      <c r="B116" s="234" t="s">
        <v>517</v>
      </c>
      <c r="C116" s="121"/>
      <c r="D116" s="217">
        <v>392596.0</v>
      </c>
      <c r="E116" s="121"/>
      <c r="F116" s="217">
        <v>405971.0</v>
      </c>
      <c r="G116" s="221">
        <v>96.7</v>
      </c>
      <c r="H116" s="236">
        <v>42864.0</v>
      </c>
      <c r="I116" s="121"/>
      <c r="J116" s="209"/>
      <c r="K116" s="2"/>
      <c r="L116" s="2"/>
      <c r="M116" s="2"/>
      <c r="N116" s="2"/>
      <c r="O116" s="2"/>
      <c r="P116" s="2"/>
      <c r="Q116" s="2"/>
      <c r="R116" s="2"/>
      <c r="S116" s="2"/>
      <c r="T116" s="2"/>
      <c r="U116" s="2"/>
      <c r="V116" s="2"/>
      <c r="W116" s="2"/>
      <c r="X116" s="2"/>
      <c r="Y116" s="2"/>
      <c r="Z116" s="2"/>
    </row>
    <row r="117" ht="15.0" customHeight="1">
      <c r="A117" s="242">
        <v>2016.0</v>
      </c>
      <c r="B117" s="234" t="s">
        <v>516</v>
      </c>
      <c r="C117" s="121"/>
      <c r="D117" s="217">
        <v>128274.0</v>
      </c>
      <c r="E117" s="121"/>
      <c r="F117" s="217">
        <v>135324.0</v>
      </c>
      <c r="G117" s="221">
        <v>94.8</v>
      </c>
      <c r="H117" s="215"/>
      <c r="I117" s="121"/>
      <c r="J117" s="209"/>
      <c r="K117" s="2"/>
      <c r="L117" s="2"/>
      <c r="M117" s="2"/>
      <c r="N117" s="2"/>
      <c r="O117" s="2"/>
      <c r="P117" s="2"/>
      <c r="Q117" s="2"/>
      <c r="R117" s="2"/>
      <c r="S117" s="2"/>
      <c r="T117" s="2"/>
      <c r="U117" s="2"/>
      <c r="V117" s="2"/>
      <c r="W117" s="2"/>
      <c r="X117" s="2"/>
      <c r="Y117" s="2"/>
      <c r="Z117" s="2"/>
    </row>
    <row r="118" ht="15.75" customHeight="1">
      <c r="A118" s="118"/>
      <c r="B118" s="234" t="s">
        <v>517</v>
      </c>
      <c r="C118" s="121"/>
      <c r="D118" s="217">
        <v>397682.0</v>
      </c>
      <c r="E118" s="121"/>
      <c r="F118" s="217">
        <v>405971.0</v>
      </c>
      <c r="G118" s="221">
        <v>98.0</v>
      </c>
      <c r="H118" s="236">
        <v>42444.0</v>
      </c>
      <c r="I118" s="121"/>
      <c r="J118" s="209"/>
      <c r="K118" s="2"/>
      <c r="L118" s="2"/>
      <c r="M118" s="2"/>
      <c r="N118" s="2"/>
      <c r="O118" s="2"/>
      <c r="P118" s="2"/>
      <c r="Q118" s="2"/>
      <c r="R118" s="2"/>
      <c r="S118" s="2"/>
      <c r="T118" s="2"/>
      <c r="U118" s="2"/>
      <c r="V118" s="2"/>
      <c r="W118" s="2"/>
      <c r="X118" s="2"/>
      <c r="Y118" s="2"/>
      <c r="Z118" s="2"/>
    </row>
    <row r="119" ht="15.0" customHeight="1">
      <c r="A119" s="242">
        <v>2015.0</v>
      </c>
      <c r="B119" s="234" t="s">
        <v>516</v>
      </c>
      <c r="C119" s="121"/>
      <c r="D119" s="217">
        <v>143721.0</v>
      </c>
      <c r="E119" s="121"/>
      <c r="F119" s="217">
        <v>135324.0</v>
      </c>
      <c r="G119" s="221">
        <v>106.2</v>
      </c>
      <c r="H119" s="236">
        <v>42346.0</v>
      </c>
      <c r="I119" s="121"/>
      <c r="J119" s="209"/>
      <c r="K119" s="2"/>
      <c r="L119" s="2"/>
      <c r="M119" s="2"/>
      <c r="N119" s="2"/>
      <c r="O119" s="2"/>
      <c r="P119" s="2"/>
      <c r="Q119" s="2"/>
      <c r="R119" s="2"/>
      <c r="S119" s="2"/>
      <c r="T119" s="2"/>
      <c r="U119" s="2"/>
      <c r="V119" s="2"/>
      <c r="W119" s="2"/>
      <c r="X119" s="2"/>
      <c r="Y119" s="2"/>
      <c r="Z119" s="2"/>
    </row>
    <row r="120" ht="15.75" customHeight="1">
      <c r="A120" s="118"/>
      <c r="B120" s="234" t="s">
        <v>517</v>
      </c>
      <c r="C120" s="121"/>
      <c r="D120" s="217">
        <v>387072.0</v>
      </c>
      <c r="E120" s="121"/>
      <c r="F120" s="217">
        <v>405971.0</v>
      </c>
      <c r="G120" s="221">
        <v>95.3</v>
      </c>
      <c r="H120" s="236">
        <v>42054.0</v>
      </c>
      <c r="I120" s="121"/>
      <c r="J120" s="209"/>
      <c r="K120" s="2"/>
      <c r="L120" s="2"/>
      <c r="M120" s="2"/>
      <c r="N120" s="2"/>
      <c r="O120" s="2"/>
      <c r="P120" s="2"/>
      <c r="Q120" s="2"/>
      <c r="R120" s="2"/>
      <c r="S120" s="2"/>
      <c r="T120" s="2"/>
      <c r="U120" s="2"/>
      <c r="V120" s="2"/>
      <c r="W120" s="2"/>
      <c r="X120" s="2"/>
      <c r="Y120" s="2"/>
      <c r="Z120" s="2"/>
    </row>
    <row r="121" ht="15.0" customHeight="1">
      <c r="A121" s="242">
        <v>2014.0</v>
      </c>
      <c r="B121" s="234" t="s">
        <v>516</v>
      </c>
      <c r="C121" s="121"/>
      <c r="D121" s="217">
        <v>148221.0</v>
      </c>
      <c r="E121" s="121"/>
      <c r="F121" s="217">
        <v>135324.0</v>
      </c>
      <c r="G121" s="221">
        <v>109.5</v>
      </c>
      <c r="H121" s="236">
        <v>41880.0</v>
      </c>
      <c r="I121" s="121"/>
      <c r="J121" s="209"/>
      <c r="K121" s="2"/>
      <c r="L121" s="2"/>
      <c r="M121" s="2"/>
      <c r="N121" s="2"/>
      <c r="O121" s="2"/>
      <c r="P121" s="2"/>
      <c r="Q121" s="2"/>
      <c r="R121" s="2"/>
      <c r="S121" s="2"/>
      <c r="T121" s="2"/>
      <c r="U121" s="2"/>
      <c r="V121" s="2"/>
      <c r="W121" s="2"/>
      <c r="X121" s="2"/>
      <c r="Y121" s="2"/>
      <c r="Z121" s="2"/>
    </row>
    <row r="122" ht="15.75" customHeight="1">
      <c r="A122" s="118"/>
      <c r="B122" s="234" t="s">
        <v>517</v>
      </c>
      <c r="C122" s="121"/>
      <c r="D122" s="217">
        <v>559404.0</v>
      </c>
      <c r="E122" s="121"/>
      <c r="F122" s="217">
        <v>405971.0</v>
      </c>
      <c r="G122" s="221">
        <v>137.8</v>
      </c>
      <c r="H122" s="236">
        <v>41703.0</v>
      </c>
      <c r="I122" s="121"/>
      <c r="J122" s="209"/>
      <c r="K122" s="2"/>
      <c r="L122" s="2"/>
      <c r="M122" s="2"/>
      <c r="N122" s="2"/>
      <c r="O122" s="2"/>
      <c r="P122" s="2"/>
      <c r="Q122" s="2"/>
      <c r="R122" s="2"/>
      <c r="S122" s="2"/>
      <c r="T122" s="2"/>
      <c r="U122" s="2"/>
      <c r="V122" s="2"/>
      <c r="W122" s="2"/>
      <c r="X122" s="2"/>
      <c r="Y122" s="2"/>
      <c r="Z122" s="2"/>
    </row>
    <row r="123" ht="15.75" customHeight="1">
      <c r="A123" s="220">
        <v>2013.0</v>
      </c>
      <c r="B123" s="218"/>
      <c r="C123" s="121"/>
      <c r="D123" s="217">
        <v>537946.0</v>
      </c>
      <c r="E123" s="121"/>
      <c r="F123" s="217">
        <v>541295.0</v>
      </c>
      <c r="G123" s="221">
        <v>99.4</v>
      </c>
      <c r="H123" s="236">
        <v>41399.0</v>
      </c>
      <c r="I123" s="121"/>
      <c r="J123" s="209"/>
      <c r="K123" s="2"/>
      <c r="L123" s="2"/>
      <c r="M123" s="2"/>
      <c r="N123" s="2"/>
      <c r="O123" s="2"/>
      <c r="P123" s="2"/>
      <c r="Q123" s="2"/>
      <c r="R123" s="2"/>
      <c r="S123" s="2"/>
      <c r="T123" s="2"/>
      <c r="U123" s="2"/>
      <c r="V123" s="2"/>
      <c r="W123" s="2"/>
      <c r="X123" s="2"/>
      <c r="Y123" s="2"/>
      <c r="Z123" s="2"/>
    </row>
    <row r="124" ht="15.75" customHeight="1">
      <c r="A124" s="220">
        <v>2012.0</v>
      </c>
      <c r="B124" s="121"/>
      <c r="C124" s="121"/>
      <c r="D124" s="217">
        <v>517188.0</v>
      </c>
      <c r="E124" s="121"/>
      <c r="F124" s="217">
        <v>541295.0</v>
      </c>
      <c r="G124" s="221">
        <v>95.5</v>
      </c>
      <c r="H124" s="236">
        <v>40956.0</v>
      </c>
      <c r="I124" s="121"/>
      <c r="J124" s="209"/>
      <c r="K124" s="2"/>
      <c r="L124" s="2"/>
      <c r="M124" s="2"/>
      <c r="N124" s="2"/>
      <c r="O124" s="2"/>
      <c r="P124" s="2"/>
      <c r="Q124" s="2"/>
      <c r="R124" s="2"/>
      <c r="S124" s="2"/>
      <c r="T124" s="2"/>
      <c r="U124" s="2"/>
      <c r="V124" s="2"/>
      <c r="W124" s="2"/>
      <c r="X124" s="2"/>
      <c r="Y124" s="2"/>
      <c r="Z124" s="2"/>
    </row>
    <row r="125" ht="15.75" customHeight="1">
      <c r="A125" s="220">
        <v>2011.0</v>
      </c>
      <c r="B125" s="121"/>
      <c r="C125" s="121"/>
      <c r="D125" s="217">
        <v>361401.0</v>
      </c>
      <c r="E125" s="121"/>
      <c r="F125" s="217">
        <v>282819.0</v>
      </c>
      <c r="G125" s="221">
        <v>127.8</v>
      </c>
      <c r="H125" s="236">
        <v>40611.0</v>
      </c>
      <c r="I125" s="121"/>
      <c r="J125" s="209"/>
      <c r="K125" s="2"/>
      <c r="L125" s="2"/>
      <c r="M125" s="2"/>
      <c r="N125" s="2"/>
      <c r="O125" s="2"/>
      <c r="P125" s="2"/>
      <c r="Q125" s="2"/>
      <c r="R125" s="2"/>
      <c r="S125" s="2"/>
      <c r="T125" s="2"/>
      <c r="U125" s="2"/>
      <c r="V125" s="2"/>
      <c r="W125" s="2"/>
      <c r="X125" s="2"/>
      <c r="Y125" s="2"/>
      <c r="Z125" s="2"/>
    </row>
    <row r="126" ht="15.75" customHeight="1">
      <c r="A126" s="220">
        <v>2010.0</v>
      </c>
      <c r="B126" s="121"/>
      <c r="C126" s="121"/>
      <c r="D126" s="217">
        <v>365529.0</v>
      </c>
      <c r="E126" s="121"/>
      <c r="F126" s="217">
        <v>295000.0</v>
      </c>
      <c r="G126" s="221">
        <v>123.9</v>
      </c>
      <c r="H126" s="236">
        <v>40280.0</v>
      </c>
      <c r="I126" s="121"/>
      <c r="J126" s="209"/>
      <c r="K126" s="2"/>
      <c r="L126" s="2"/>
      <c r="M126" s="2"/>
      <c r="N126" s="2"/>
      <c r="O126" s="2"/>
      <c r="P126" s="2"/>
      <c r="Q126" s="2"/>
      <c r="R126" s="2"/>
      <c r="S126" s="2"/>
      <c r="T126" s="2"/>
      <c r="U126" s="2"/>
      <c r="V126" s="2"/>
      <c r="W126" s="2"/>
      <c r="X126" s="2"/>
      <c r="Y126" s="2"/>
      <c r="Z126" s="2"/>
    </row>
    <row r="127" ht="15.75" customHeight="1">
      <c r="A127" s="220">
        <v>2009.0</v>
      </c>
      <c r="B127" s="121"/>
      <c r="C127" s="121"/>
      <c r="D127" s="217">
        <v>327471.0</v>
      </c>
      <c r="E127" s="121"/>
      <c r="F127" s="217">
        <v>295000.0</v>
      </c>
      <c r="G127" s="221">
        <v>111.0</v>
      </c>
      <c r="H127" s="236">
        <v>40009.0</v>
      </c>
      <c r="I127" s="121"/>
      <c r="J127" s="209"/>
      <c r="K127" s="2"/>
      <c r="L127" s="2"/>
      <c r="M127" s="2"/>
      <c r="N127" s="2"/>
      <c r="O127" s="2"/>
      <c r="P127" s="2"/>
      <c r="Q127" s="2"/>
      <c r="R127" s="2"/>
      <c r="S127" s="2"/>
      <c r="T127" s="2"/>
      <c r="U127" s="2"/>
      <c r="V127" s="2"/>
      <c r="W127" s="2"/>
      <c r="X127" s="2"/>
      <c r="Y127" s="2"/>
      <c r="Z127" s="2"/>
    </row>
    <row r="128" ht="15.75" customHeight="1">
      <c r="A128" s="220">
        <v>2008.0</v>
      </c>
      <c r="B128" s="121"/>
      <c r="C128" s="121"/>
      <c r="D128" s="217">
        <v>312454.0</v>
      </c>
      <c r="E128" s="121"/>
      <c r="F128" s="217">
        <v>295000.0</v>
      </c>
      <c r="G128" s="221">
        <v>105.9</v>
      </c>
      <c r="H128" s="236">
        <v>39677.0</v>
      </c>
      <c r="I128" s="121"/>
      <c r="J128" s="209"/>
      <c r="K128" s="2"/>
      <c r="L128" s="2"/>
      <c r="M128" s="2"/>
      <c r="N128" s="2"/>
      <c r="O128" s="2"/>
      <c r="P128" s="2"/>
      <c r="Q128" s="2"/>
      <c r="R128" s="2"/>
      <c r="S128" s="2"/>
      <c r="T128" s="2"/>
      <c r="U128" s="2"/>
      <c r="V128" s="2"/>
      <c r="W128" s="2"/>
      <c r="X128" s="2"/>
      <c r="Y128" s="2"/>
      <c r="Z128" s="2"/>
    </row>
    <row r="129" ht="15.0" customHeight="1">
      <c r="A129" s="220">
        <v>2007.0</v>
      </c>
      <c r="B129" s="121"/>
      <c r="C129" s="121"/>
      <c r="D129" s="217">
        <v>300606.0</v>
      </c>
      <c r="E129" s="121"/>
      <c r="F129" s="217">
        <v>295000.0</v>
      </c>
      <c r="G129" s="221">
        <v>101.9</v>
      </c>
      <c r="H129" s="236">
        <v>39358.0</v>
      </c>
      <c r="I129" s="121"/>
      <c r="J129" s="209"/>
      <c r="K129" s="2"/>
      <c r="L129" s="2"/>
      <c r="M129" s="2"/>
      <c r="N129" s="2"/>
      <c r="O129" s="2"/>
      <c r="P129" s="2"/>
      <c r="Q129" s="2"/>
      <c r="R129" s="2"/>
      <c r="S129" s="2"/>
      <c r="T129" s="2"/>
      <c r="U129" s="2"/>
      <c r="V129" s="2"/>
      <c r="W129" s="2"/>
      <c r="X129" s="2"/>
      <c r="Y129" s="2"/>
      <c r="Z129" s="2"/>
    </row>
    <row r="130" ht="15.75" customHeight="1">
      <c r="A130" s="220">
        <v>2006.0</v>
      </c>
      <c r="B130" s="121"/>
      <c r="C130" s="121"/>
      <c r="D130" s="217">
        <v>390567.0</v>
      </c>
      <c r="E130" s="121"/>
      <c r="F130" s="217">
        <v>295000.0</v>
      </c>
      <c r="G130" s="221">
        <v>132.4</v>
      </c>
      <c r="H130" s="236">
        <v>39013.0</v>
      </c>
      <c r="I130" s="121"/>
      <c r="J130" s="209"/>
      <c r="K130" s="2"/>
      <c r="L130" s="2"/>
      <c r="M130" s="2"/>
      <c r="N130" s="2"/>
      <c r="O130" s="2"/>
      <c r="P130" s="2"/>
      <c r="Q130" s="2"/>
      <c r="R130" s="2"/>
      <c r="S130" s="2"/>
      <c r="T130" s="2"/>
      <c r="U130" s="2"/>
      <c r="V130" s="2"/>
      <c r="W130" s="2"/>
      <c r="X130" s="2"/>
      <c r="Y130" s="2"/>
      <c r="Z130" s="2"/>
    </row>
    <row r="131" ht="15.0" customHeight="1">
      <c r="A131" s="220">
        <v>2005.0</v>
      </c>
      <c r="B131" s="121"/>
      <c r="C131" s="121"/>
      <c r="D131" s="217">
        <v>273811.0</v>
      </c>
      <c r="E131" s="121"/>
      <c r="F131" s="217">
        <v>1001663.0</v>
      </c>
      <c r="G131" s="221">
        <v>27.3</v>
      </c>
      <c r="H131" s="215"/>
      <c r="I131" s="121"/>
      <c r="J131" s="209"/>
      <c r="K131" s="2"/>
      <c r="L131" s="2"/>
      <c r="M131" s="2"/>
      <c r="N131" s="2"/>
      <c r="O131" s="2"/>
      <c r="P131" s="2"/>
      <c r="Q131" s="2"/>
      <c r="R131" s="2"/>
      <c r="S131" s="2"/>
      <c r="T131" s="2"/>
      <c r="U131" s="2"/>
      <c r="V131" s="2"/>
      <c r="W131" s="2"/>
      <c r="X131" s="2"/>
      <c r="Y131" s="2"/>
      <c r="Z131" s="2"/>
    </row>
    <row r="132" ht="15.75" customHeight="1">
      <c r="A132" s="220">
        <v>2004.0</v>
      </c>
      <c r="B132" s="118"/>
      <c r="C132" s="118"/>
      <c r="D132" s="217">
        <v>257171.0</v>
      </c>
      <c r="E132" s="118"/>
      <c r="F132" s="217">
        <v>1001663.0</v>
      </c>
      <c r="G132" s="221">
        <v>25.7</v>
      </c>
      <c r="H132" s="215"/>
      <c r="I132" s="118"/>
      <c r="J132" s="209"/>
      <c r="K132" s="2"/>
      <c r="L132" s="2"/>
      <c r="M132" s="2"/>
      <c r="N132" s="2"/>
      <c r="O132" s="2"/>
      <c r="P132" s="2"/>
      <c r="Q132" s="2"/>
      <c r="R132" s="2"/>
      <c r="S132" s="2"/>
      <c r="T132" s="2"/>
      <c r="U132" s="2"/>
      <c r="V132" s="2"/>
      <c r="W132" s="2"/>
      <c r="X132" s="2"/>
      <c r="Y132" s="2"/>
      <c r="Z132" s="2"/>
    </row>
    <row r="133" ht="15.75" customHeight="1">
      <c r="A133" s="231"/>
      <c r="B133" s="231"/>
      <c r="C133" s="231"/>
      <c r="D133" s="231"/>
      <c r="E133" s="231"/>
      <c r="F133" s="231"/>
      <c r="G133" s="231"/>
      <c r="H133" s="231"/>
      <c r="I133" s="231"/>
      <c r="J133" s="209"/>
      <c r="K133" s="2"/>
      <c r="L133" s="2"/>
      <c r="M133" s="2"/>
      <c r="N133" s="2"/>
      <c r="O133" s="2"/>
      <c r="P133" s="2"/>
      <c r="Q133" s="2"/>
      <c r="R133" s="2"/>
      <c r="S133" s="2"/>
      <c r="T133" s="2"/>
      <c r="U133" s="2"/>
      <c r="V133" s="2"/>
      <c r="W133" s="2"/>
      <c r="X133" s="2"/>
      <c r="Y133" s="2"/>
      <c r="Z133" s="2"/>
    </row>
    <row r="134" ht="15.0" customHeight="1">
      <c r="A134" s="214" t="s">
        <v>95</v>
      </c>
      <c r="B134" s="101"/>
      <c r="C134" s="101"/>
      <c r="D134" s="101"/>
      <c r="E134" s="101"/>
      <c r="F134" s="101"/>
      <c r="G134" s="101"/>
      <c r="H134" s="101"/>
      <c r="I134" s="101"/>
      <c r="J134" s="101"/>
      <c r="K134" s="74"/>
      <c r="L134" s="2"/>
      <c r="M134" s="2"/>
      <c r="N134" s="2"/>
      <c r="O134" s="2"/>
      <c r="P134" s="2"/>
      <c r="Q134" s="2"/>
      <c r="R134" s="2"/>
      <c r="S134" s="2"/>
      <c r="T134" s="2"/>
      <c r="U134" s="2"/>
      <c r="V134" s="2"/>
      <c r="W134" s="2"/>
      <c r="X134" s="2"/>
      <c r="Y134" s="2"/>
      <c r="Z134" s="2"/>
    </row>
    <row r="135" ht="30.0" customHeight="1">
      <c r="A135" s="213" t="s">
        <v>289</v>
      </c>
      <c r="B135" s="213" t="s">
        <v>389</v>
      </c>
      <c r="C135" s="213" t="s">
        <v>390</v>
      </c>
      <c r="D135" s="213" t="s">
        <v>518</v>
      </c>
      <c r="E135" s="213" t="s">
        <v>519</v>
      </c>
      <c r="F135" s="213" t="s">
        <v>520</v>
      </c>
      <c r="G135" s="213" t="s">
        <v>393</v>
      </c>
      <c r="H135" s="213" t="s">
        <v>343</v>
      </c>
      <c r="I135" s="213" t="s">
        <v>391</v>
      </c>
      <c r="J135" s="213" t="s">
        <v>435</v>
      </c>
      <c r="K135" s="213" t="s">
        <v>394</v>
      </c>
      <c r="L135" s="209"/>
      <c r="M135" s="2"/>
      <c r="N135" s="2"/>
      <c r="O135" s="2"/>
      <c r="P135" s="2"/>
      <c r="Q135" s="2"/>
      <c r="R135" s="2"/>
      <c r="S135" s="2"/>
      <c r="T135" s="2"/>
      <c r="U135" s="2"/>
      <c r="V135" s="2"/>
      <c r="W135" s="2"/>
      <c r="X135" s="2"/>
      <c r="Y135" s="2"/>
      <c r="Z135" s="2"/>
    </row>
    <row r="136" ht="15.75" customHeight="1">
      <c r="A136" s="218">
        <v>2019.0</v>
      </c>
      <c r="B136" s="234" t="s">
        <v>521</v>
      </c>
      <c r="C136" s="223" t="s">
        <v>397</v>
      </c>
      <c r="D136" s="217">
        <v>162312.0</v>
      </c>
      <c r="E136" s="217">
        <v>156162.0</v>
      </c>
      <c r="F136" s="219">
        <f t="shared" ref="F136:F139" si="10">(D136/E136)*100</f>
        <v>103.938218</v>
      </c>
      <c r="G136" s="215"/>
      <c r="H136" s="243">
        <f>D136+D137</f>
        <v>243162</v>
      </c>
      <c r="I136" s="244">
        <f>E137+E136</f>
        <v>312324</v>
      </c>
      <c r="J136" s="245">
        <f>(H136/I136)*100</f>
        <v>77.85568832</v>
      </c>
      <c r="K136" s="218"/>
      <c r="L136" s="209"/>
      <c r="M136" s="2"/>
      <c r="N136" s="2"/>
      <c r="O136" s="2"/>
      <c r="P136" s="2"/>
      <c r="Q136" s="2"/>
      <c r="R136" s="2"/>
      <c r="S136" s="2"/>
      <c r="T136" s="2"/>
      <c r="U136" s="2"/>
      <c r="V136" s="2"/>
      <c r="W136" s="2"/>
      <c r="X136" s="2"/>
      <c r="Y136" s="2"/>
      <c r="Z136" s="2"/>
    </row>
    <row r="137" ht="15.75" customHeight="1">
      <c r="A137" s="118"/>
      <c r="B137" s="234" t="s">
        <v>522</v>
      </c>
      <c r="C137" s="121"/>
      <c r="D137" s="217">
        <v>80850.0</v>
      </c>
      <c r="E137" s="217">
        <v>156162.0</v>
      </c>
      <c r="F137" s="219">
        <f t="shared" si="10"/>
        <v>51.77315864</v>
      </c>
      <c r="G137" s="215"/>
      <c r="H137" s="118"/>
      <c r="I137" s="118"/>
      <c r="J137" s="118"/>
      <c r="K137" s="218"/>
      <c r="L137" s="209"/>
      <c r="M137" s="2"/>
      <c r="N137" s="2"/>
      <c r="O137" s="2"/>
      <c r="P137" s="2"/>
      <c r="Q137" s="2"/>
      <c r="R137" s="2"/>
      <c r="S137" s="2"/>
      <c r="T137" s="2"/>
      <c r="U137" s="2"/>
      <c r="V137" s="2"/>
      <c r="W137" s="2"/>
      <c r="X137" s="2"/>
      <c r="Y137" s="2"/>
      <c r="Z137" s="2"/>
    </row>
    <row r="138" ht="15.75" customHeight="1">
      <c r="A138" s="218">
        <v>2018.0</v>
      </c>
      <c r="B138" s="234" t="s">
        <v>521</v>
      </c>
      <c r="C138" s="121"/>
      <c r="D138" s="217">
        <v>159197.0</v>
      </c>
      <c r="E138" s="217">
        <v>156162.0</v>
      </c>
      <c r="F138" s="219">
        <f t="shared" si="10"/>
        <v>101.9434946</v>
      </c>
      <c r="G138" s="237">
        <v>43264.0</v>
      </c>
      <c r="H138" s="243">
        <f>D138+D139</f>
        <v>323105</v>
      </c>
      <c r="I138" s="244">
        <f>E139+E138</f>
        <v>312324</v>
      </c>
      <c r="J138" s="245">
        <f>(H138/I138)*100</f>
        <v>103.4518641</v>
      </c>
      <c r="K138" s="218"/>
      <c r="L138" s="209"/>
      <c r="M138" s="2"/>
      <c r="N138" s="2"/>
      <c r="O138" s="2"/>
      <c r="P138" s="2"/>
      <c r="Q138" s="2"/>
      <c r="R138" s="2"/>
      <c r="S138" s="2"/>
      <c r="T138" s="2"/>
      <c r="U138" s="2"/>
      <c r="V138" s="2"/>
      <c r="W138" s="2"/>
      <c r="X138" s="2"/>
      <c r="Y138" s="2"/>
      <c r="Z138" s="2"/>
    </row>
    <row r="139" ht="15.75" customHeight="1">
      <c r="A139" s="118"/>
      <c r="B139" s="234" t="s">
        <v>522</v>
      </c>
      <c r="C139" s="121"/>
      <c r="D139" s="217">
        <v>163908.0</v>
      </c>
      <c r="E139" s="217">
        <v>156162.0</v>
      </c>
      <c r="F139" s="219">
        <f t="shared" si="10"/>
        <v>104.9602336</v>
      </c>
      <c r="G139" s="237">
        <v>43410.0</v>
      </c>
      <c r="H139" s="118"/>
      <c r="I139" s="118"/>
      <c r="J139" s="118"/>
      <c r="K139" s="218"/>
      <c r="L139" s="209"/>
      <c r="M139" s="2"/>
      <c r="N139" s="2"/>
      <c r="O139" s="2"/>
      <c r="P139" s="2"/>
      <c r="Q139" s="2"/>
      <c r="R139" s="2"/>
      <c r="S139" s="2"/>
      <c r="T139" s="2"/>
      <c r="U139" s="2"/>
      <c r="V139" s="2"/>
      <c r="W139" s="2"/>
      <c r="X139" s="2"/>
      <c r="Y139" s="2"/>
      <c r="Z139" s="2"/>
    </row>
    <row r="140" ht="15.0" customHeight="1">
      <c r="A140" s="242">
        <v>2017.0</v>
      </c>
      <c r="B140" s="234" t="s">
        <v>521</v>
      </c>
      <c r="C140" s="121"/>
      <c r="D140" s="217">
        <v>126389.0</v>
      </c>
      <c r="E140" s="217">
        <v>156162.0</v>
      </c>
      <c r="F140" s="221">
        <v>80.9</v>
      </c>
      <c r="G140" s="246"/>
      <c r="H140" s="243">
        <v>298110.0</v>
      </c>
      <c r="I140" s="243">
        <v>312325.0</v>
      </c>
      <c r="J140" s="247">
        <v>95.4</v>
      </c>
      <c r="K140" s="223" t="s">
        <v>513</v>
      </c>
      <c r="L140" s="209"/>
      <c r="M140" s="2"/>
      <c r="N140" s="2"/>
      <c r="O140" s="2"/>
      <c r="P140" s="2"/>
      <c r="Q140" s="2"/>
      <c r="R140" s="2"/>
      <c r="S140" s="2"/>
      <c r="T140" s="2"/>
      <c r="U140" s="2"/>
      <c r="V140" s="2"/>
      <c r="W140" s="2"/>
      <c r="X140" s="2"/>
      <c r="Y140" s="2"/>
      <c r="Z140" s="2"/>
    </row>
    <row r="141" ht="15.0" customHeight="1">
      <c r="A141" s="118"/>
      <c r="B141" s="234" t="s">
        <v>522</v>
      </c>
      <c r="C141" s="121"/>
      <c r="D141" s="217">
        <v>171721.0</v>
      </c>
      <c r="E141" s="217">
        <v>176440.0</v>
      </c>
      <c r="F141" s="221">
        <v>97.3</v>
      </c>
      <c r="G141" s="246"/>
      <c r="H141" s="118"/>
      <c r="I141" s="118"/>
      <c r="J141" s="118"/>
      <c r="K141" s="121"/>
      <c r="L141" s="209"/>
      <c r="M141" s="2"/>
      <c r="N141" s="2"/>
      <c r="O141" s="2"/>
      <c r="P141" s="2"/>
      <c r="Q141" s="2"/>
      <c r="R141" s="2"/>
      <c r="S141" s="2"/>
      <c r="T141" s="2"/>
      <c r="U141" s="2"/>
      <c r="V141" s="2"/>
      <c r="W141" s="2"/>
      <c r="X141" s="2"/>
      <c r="Y141" s="2"/>
      <c r="Z141" s="2"/>
    </row>
    <row r="142" ht="15.75" customHeight="1">
      <c r="A142" s="242">
        <v>2016.0</v>
      </c>
      <c r="B142" s="234" t="s">
        <v>521</v>
      </c>
      <c r="C142" s="121"/>
      <c r="D142" s="217">
        <v>134269.0</v>
      </c>
      <c r="E142" s="217">
        <v>156162.0</v>
      </c>
      <c r="F142" s="221">
        <v>86.0</v>
      </c>
      <c r="G142" s="246"/>
      <c r="H142" s="243">
        <v>280287.0</v>
      </c>
      <c r="I142" s="243">
        <v>312326.0</v>
      </c>
      <c r="J142" s="247">
        <v>89.7</v>
      </c>
      <c r="K142" s="121"/>
      <c r="L142" s="209"/>
      <c r="M142" s="2"/>
      <c r="N142" s="2"/>
      <c r="O142" s="2"/>
      <c r="P142" s="2"/>
      <c r="Q142" s="2"/>
      <c r="R142" s="2"/>
      <c r="S142" s="2"/>
      <c r="T142" s="2"/>
      <c r="U142" s="2"/>
      <c r="V142" s="2"/>
      <c r="W142" s="2"/>
      <c r="X142" s="2"/>
      <c r="Y142" s="2"/>
      <c r="Z142" s="2"/>
    </row>
    <row r="143" ht="15.0" customHeight="1">
      <c r="A143" s="118"/>
      <c r="B143" s="234" t="s">
        <v>522</v>
      </c>
      <c r="C143" s="121"/>
      <c r="D143" s="217">
        <v>146018.0</v>
      </c>
      <c r="E143" s="217">
        <v>172178.0</v>
      </c>
      <c r="F143" s="221">
        <v>84.8</v>
      </c>
      <c r="G143" s="246"/>
      <c r="H143" s="118"/>
      <c r="I143" s="118"/>
      <c r="J143" s="118"/>
      <c r="K143" s="121"/>
      <c r="L143" s="209"/>
      <c r="M143" s="2"/>
      <c r="N143" s="2"/>
      <c r="O143" s="2"/>
      <c r="P143" s="2"/>
      <c r="Q143" s="2"/>
      <c r="R143" s="2"/>
      <c r="S143" s="2"/>
      <c r="T143" s="2"/>
      <c r="U143" s="2"/>
      <c r="V143" s="2"/>
      <c r="W143" s="2"/>
      <c r="X143" s="2"/>
      <c r="Y143" s="2"/>
      <c r="Z143" s="2"/>
    </row>
    <row r="144" ht="15.0" customHeight="1">
      <c r="A144" s="242">
        <v>2015.0</v>
      </c>
      <c r="B144" s="234" t="s">
        <v>521</v>
      </c>
      <c r="C144" s="121"/>
      <c r="D144" s="217">
        <v>223218.0</v>
      </c>
      <c r="E144" s="217">
        <v>272880.0</v>
      </c>
      <c r="F144" s="221">
        <v>81.8</v>
      </c>
      <c r="G144" s="246"/>
      <c r="H144" s="243">
        <v>311913.0</v>
      </c>
      <c r="I144" s="243">
        <v>272880.0</v>
      </c>
      <c r="J144" s="247">
        <v>114.3</v>
      </c>
      <c r="K144" s="121"/>
      <c r="L144" s="209"/>
      <c r="M144" s="2"/>
      <c r="N144" s="2"/>
      <c r="O144" s="2"/>
      <c r="P144" s="2"/>
      <c r="Q144" s="2"/>
      <c r="R144" s="2"/>
      <c r="S144" s="2"/>
      <c r="T144" s="2"/>
      <c r="U144" s="2"/>
      <c r="V144" s="2"/>
      <c r="W144" s="2"/>
      <c r="X144" s="2"/>
      <c r="Y144" s="2"/>
      <c r="Z144" s="2"/>
    </row>
    <row r="145" ht="15.0" customHeight="1">
      <c r="A145" s="118"/>
      <c r="B145" s="234" t="s">
        <v>522</v>
      </c>
      <c r="C145" s="121"/>
      <c r="D145" s="217">
        <v>88695.0</v>
      </c>
      <c r="E145" s="217">
        <v>63918.0</v>
      </c>
      <c r="F145" s="221">
        <v>138.8</v>
      </c>
      <c r="G145" s="246"/>
      <c r="H145" s="118"/>
      <c r="I145" s="118"/>
      <c r="J145" s="118"/>
      <c r="K145" s="121"/>
      <c r="L145" s="209"/>
      <c r="M145" s="2"/>
      <c r="N145" s="2"/>
      <c r="O145" s="2"/>
      <c r="P145" s="2"/>
      <c r="Q145" s="2"/>
      <c r="R145" s="2"/>
      <c r="S145" s="2"/>
      <c r="T145" s="2"/>
      <c r="U145" s="2"/>
      <c r="V145" s="2"/>
      <c r="W145" s="2"/>
      <c r="X145" s="2"/>
      <c r="Y145" s="2"/>
      <c r="Z145" s="2"/>
    </row>
    <row r="146" ht="16.5" customHeight="1">
      <c r="A146" s="220">
        <v>2014.0</v>
      </c>
      <c r="B146" s="223" t="s">
        <v>396</v>
      </c>
      <c r="C146" s="121"/>
      <c r="D146" s="225"/>
      <c r="E146" s="215"/>
      <c r="F146" s="215"/>
      <c r="G146" s="215"/>
      <c r="H146" s="217">
        <v>262656.0</v>
      </c>
      <c r="I146" s="217">
        <v>272880.0</v>
      </c>
      <c r="J146" s="221">
        <v>96.3</v>
      </c>
      <c r="K146" s="121"/>
      <c r="L146" s="209"/>
      <c r="M146" s="2"/>
      <c r="N146" s="2"/>
      <c r="O146" s="2"/>
      <c r="P146" s="2"/>
      <c r="Q146" s="2"/>
      <c r="R146" s="2"/>
      <c r="S146" s="2"/>
      <c r="T146" s="2"/>
      <c r="U146" s="2"/>
      <c r="V146" s="2"/>
      <c r="W146" s="2"/>
      <c r="X146" s="2"/>
      <c r="Y146" s="2"/>
      <c r="Z146" s="2"/>
    </row>
    <row r="147" ht="15.0" customHeight="1">
      <c r="A147" s="220">
        <v>2013.0</v>
      </c>
      <c r="B147" s="121"/>
      <c r="C147" s="121"/>
      <c r="D147" s="225"/>
      <c r="E147" s="215"/>
      <c r="F147" s="215"/>
      <c r="G147" s="215"/>
      <c r="H147" s="217">
        <v>332062.0</v>
      </c>
      <c r="I147" s="217">
        <v>272880.0</v>
      </c>
      <c r="J147" s="221">
        <v>121.7</v>
      </c>
      <c r="K147" s="121"/>
      <c r="L147" s="209"/>
      <c r="M147" s="2"/>
      <c r="N147" s="2"/>
      <c r="O147" s="2"/>
      <c r="P147" s="2"/>
      <c r="Q147" s="2"/>
      <c r="R147" s="2"/>
      <c r="S147" s="2"/>
      <c r="T147" s="2"/>
      <c r="U147" s="2"/>
      <c r="V147" s="2"/>
      <c r="W147" s="2"/>
      <c r="X147" s="2"/>
      <c r="Y147" s="2"/>
      <c r="Z147" s="2"/>
    </row>
    <row r="148" ht="15.75" customHeight="1">
      <c r="A148" s="220">
        <v>2012.0</v>
      </c>
      <c r="B148" s="118"/>
      <c r="C148" s="118"/>
      <c r="D148" s="225"/>
      <c r="E148" s="215"/>
      <c r="F148" s="215"/>
      <c r="G148" s="215"/>
      <c r="H148" s="217">
        <v>317146.0</v>
      </c>
      <c r="I148" s="217">
        <v>305262.0</v>
      </c>
      <c r="J148" s="221">
        <v>103.9</v>
      </c>
      <c r="K148" s="118"/>
      <c r="L148" s="209"/>
      <c r="M148" s="2"/>
      <c r="N148" s="2"/>
      <c r="O148" s="2"/>
      <c r="P148" s="2"/>
      <c r="Q148" s="2"/>
      <c r="R148" s="2"/>
      <c r="S148" s="2"/>
      <c r="T148" s="2"/>
      <c r="U148" s="2"/>
      <c r="V148" s="2"/>
      <c r="W148" s="2"/>
      <c r="X148" s="2"/>
      <c r="Y148" s="2"/>
      <c r="Z148" s="2"/>
    </row>
    <row r="149" ht="15.0" customHeight="1">
      <c r="A149" s="235" t="s">
        <v>523</v>
      </c>
      <c r="B149" s="101"/>
      <c r="C149" s="101"/>
      <c r="D149" s="101"/>
      <c r="E149" s="101"/>
      <c r="F149" s="101"/>
      <c r="G149" s="101"/>
      <c r="H149" s="101"/>
      <c r="I149" s="101"/>
      <c r="J149" s="101"/>
      <c r="K149" s="74"/>
      <c r="L149" s="2"/>
      <c r="M149" s="2"/>
      <c r="N149" s="2"/>
      <c r="O149" s="2"/>
      <c r="P149" s="2"/>
      <c r="Q149" s="2"/>
      <c r="R149" s="2"/>
      <c r="S149" s="2"/>
      <c r="T149" s="2"/>
      <c r="U149" s="2"/>
      <c r="V149" s="2"/>
      <c r="W149" s="2"/>
      <c r="X149" s="2"/>
      <c r="Y149" s="2"/>
      <c r="Z149" s="2"/>
    </row>
    <row r="150" ht="15.0" customHeight="1">
      <c r="A150" s="248"/>
      <c r="B150" s="249"/>
      <c r="C150" s="249"/>
      <c r="D150" s="249"/>
      <c r="E150" s="249"/>
      <c r="F150" s="249"/>
      <c r="G150" s="249"/>
      <c r="H150" s="249"/>
      <c r="I150" s="249"/>
      <c r="J150" s="249"/>
      <c r="K150" s="249"/>
      <c r="L150" s="2"/>
      <c r="M150" s="2"/>
      <c r="N150" s="2"/>
      <c r="O150" s="2"/>
      <c r="P150" s="2"/>
      <c r="Q150" s="2"/>
      <c r="R150" s="2"/>
      <c r="S150" s="2"/>
      <c r="T150" s="2"/>
      <c r="U150" s="2"/>
      <c r="V150" s="2"/>
      <c r="W150" s="2"/>
      <c r="X150" s="2"/>
      <c r="Y150" s="2"/>
      <c r="Z150" s="2"/>
    </row>
    <row r="151" ht="15.0" customHeight="1">
      <c r="A151" s="250"/>
      <c r="B151" s="251"/>
      <c r="C151" s="251"/>
      <c r="D151" s="251"/>
      <c r="E151" s="251"/>
      <c r="F151" s="252"/>
      <c r="G151" s="252"/>
      <c r="H151" s="252"/>
      <c r="I151" s="252"/>
      <c r="J151" s="209"/>
      <c r="K151" s="2"/>
      <c r="L151" s="2"/>
      <c r="M151" s="2"/>
      <c r="N151" s="2"/>
      <c r="O151" s="2"/>
      <c r="P151" s="2"/>
      <c r="Q151" s="2"/>
      <c r="R151" s="2"/>
      <c r="S151" s="2"/>
      <c r="T151" s="2"/>
      <c r="U151" s="2"/>
      <c r="V151" s="2"/>
      <c r="W151" s="2"/>
      <c r="X151" s="2"/>
      <c r="Y151" s="2"/>
      <c r="Z151" s="2"/>
    </row>
    <row r="152" ht="15.0" customHeight="1">
      <c r="A152" s="212" t="s">
        <v>471</v>
      </c>
      <c r="B152" s="164"/>
      <c r="C152" s="164"/>
      <c r="D152" s="164"/>
      <c r="E152" s="164"/>
      <c r="F152" s="164"/>
      <c r="G152" s="164"/>
      <c r="H152" s="164"/>
      <c r="I152" s="197"/>
      <c r="J152" s="2"/>
      <c r="K152" s="2"/>
      <c r="L152" s="2"/>
      <c r="M152" s="2"/>
      <c r="N152" s="2"/>
      <c r="O152" s="2"/>
      <c r="P152" s="2"/>
      <c r="Q152" s="2"/>
      <c r="R152" s="2"/>
      <c r="S152" s="2"/>
      <c r="T152" s="2"/>
      <c r="U152" s="2"/>
      <c r="V152" s="2"/>
      <c r="W152" s="2"/>
      <c r="X152" s="2"/>
      <c r="Y152" s="2"/>
      <c r="Z152" s="2"/>
    </row>
    <row r="153" ht="30.0" customHeight="1">
      <c r="A153" s="213" t="s">
        <v>289</v>
      </c>
      <c r="B153" s="213" t="s">
        <v>389</v>
      </c>
      <c r="C153" s="213" t="s">
        <v>501</v>
      </c>
      <c r="D153" s="213" t="s">
        <v>343</v>
      </c>
      <c r="E153" s="213" t="s">
        <v>390</v>
      </c>
      <c r="F153" s="213" t="s">
        <v>391</v>
      </c>
      <c r="G153" s="213" t="s">
        <v>435</v>
      </c>
      <c r="H153" s="213" t="s">
        <v>393</v>
      </c>
      <c r="I153" s="213" t="s">
        <v>394</v>
      </c>
      <c r="J153" s="2"/>
      <c r="K153" s="2"/>
      <c r="L153" s="2"/>
      <c r="M153" s="2"/>
      <c r="N153" s="2"/>
      <c r="O153" s="2"/>
      <c r="P153" s="2"/>
      <c r="Q153" s="2"/>
      <c r="R153" s="2"/>
      <c r="S153" s="2"/>
      <c r="T153" s="2"/>
      <c r="U153" s="2"/>
      <c r="V153" s="2"/>
      <c r="W153" s="2"/>
      <c r="X153" s="2"/>
      <c r="Y153" s="2"/>
      <c r="Z153" s="2"/>
    </row>
    <row r="154" ht="15.75" customHeight="1">
      <c r="A154" s="215" t="s">
        <v>524</v>
      </c>
      <c r="B154" s="223" t="s">
        <v>400</v>
      </c>
      <c r="C154" s="223" t="s">
        <v>525</v>
      </c>
      <c r="D154" s="217">
        <v>305880.0</v>
      </c>
      <c r="E154" s="223" t="s">
        <v>422</v>
      </c>
      <c r="F154" s="217">
        <v>769388.0</v>
      </c>
      <c r="G154" s="219">
        <f t="shared" ref="G154:G156" si="11">(D154/F154)*100</f>
        <v>39.75627382</v>
      </c>
      <c r="H154" s="215"/>
      <c r="I154" s="218"/>
      <c r="J154" s="2"/>
      <c r="K154" s="2"/>
      <c r="L154" s="2"/>
      <c r="M154" s="2"/>
      <c r="N154" s="2"/>
      <c r="O154" s="2"/>
      <c r="P154" s="2"/>
      <c r="Q154" s="2"/>
      <c r="R154" s="2"/>
      <c r="S154" s="2"/>
      <c r="T154" s="2"/>
      <c r="U154" s="2"/>
      <c r="V154" s="2"/>
      <c r="W154" s="2"/>
      <c r="X154" s="2"/>
      <c r="Y154" s="2"/>
      <c r="Z154" s="2"/>
    </row>
    <row r="155" ht="15.0" customHeight="1">
      <c r="A155" s="215" t="s">
        <v>401</v>
      </c>
      <c r="B155" s="121"/>
      <c r="C155" s="121"/>
      <c r="D155" s="217">
        <v>640741.0</v>
      </c>
      <c r="E155" s="121"/>
      <c r="F155" s="217">
        <v>769388.0</v>
      </c>
      <c r="G155" s="219">
        <f t="shared" si="11"/>
        <v>83.27930771</v>
      </c>
      <c r="H155" s="215"/>
      <c r="I155" s="218"/>
      <c r="J155" s="2"/>
      <c r="K155" s="2"/>
      <c r="L155" s="2"/>
      <c r="M155" s="2"/>
      <c r="N155" s="2"/>
      <c r="O155" s="2"/>
      <c r="P155" s="2"/>
      <c r="Q155" s="2"/>
      <c r="R155" s="2"/>
      <c r="S155" s="2"/>
      <c r="T155" s="2"/>
      <c r="U155" s="2"/>
      <c r="V155" s="2"/>
      <c r="W155" s="2"/>
      <c r="X155" s="2"/>
      <c r="Y155" s="2"/>
      <c r="Z155" s="2"/>
    </row>
    <row r="156" ht="15.75" customHeight="1">
      <c r="A156" s="215" t="s">
        <v>402</v>
      </c>
      <c r="B156" s="121"/>
      <c r="C156" s="121"/>
      <c r="D156" s="217">
        <v>796895.0</v>
      </c>
      <c r="E156" s="121"/>
      <c r="F156" s="217">
        <v>769388.0</v>
      </c>
      <c r="G156" s="219">
        <f t="shared" si="11"/>
        <v>103.5751792</v>
      </c>
      <c r="H156" s="237">
        <v>43026.0</v>
      </c>
      <c r="I156" s="218"/>
      <c r="J156" s="2"/>
      <c r="K156" s="2"/>
      <c r="L156" s="2"/>
      <c r="M156" s="2"/>
      <c r="N156" s="2"/>
      <c r="O156" s="2"/>
      <c r="P156" s="2"/>
      <c r="Q156" s="2"/>
      <c r="R156" s="2"/>
      <c r="S156" s="2"/>
      <c r="T156" s="2"/>
      <c r="U156" s="2"/>
      <c r="V156" s="2"/>
      <c r="W156" s="2"/>
      <c r="X156" s="2"/>
      <c r="Y156" s="2"/>
      <c r="Z156" s="2"/>
    </row>
    <row r="157" ht="15.0" customHeight="1">
      <c r="A157" s="234" t="s">
        <v>404</v>
      </c>
      <c r="B157" s="121"/>
      <c r="C157" s="121"/>
      <c r="D157" s="217">
        <v>741568.0</v>
      </c>
      <c r="E157" s="121"/>
      <c r="F157" s="217">
        <v>769388.0</v>
      </c>
      <c r="G157" s="221">
        <v>96.4</v>
      </c>
      <c r="H157" s="236">
        <v>42647.0</v>
      </c>
      <c r="I157" s="223" t="s">
        <v>513</v>
      </c>
      <c r="J157" s="2"/>
      <c r="K157" s="2"/>
      <c r="L157" s="2"/>
      <c r="M157" s="2"/>
      <c r="N157" s="2"/>
      <c r="O157" s="2"/>
      <c r="P157" s="2"/>
      <c r="Q157" s="2"/>
      <c r="R157" s="2"/>
      <c r="S157" s="2"/>
      <c r="T157" s="2"/>
      <c r="U157" s="2"/>
      <c r="V157" s="2"/>
      <c r="W157" s="2"/>
      <c r="X157" s="2"/>
      <c r="Y157" s="2"/>
      <c r="Z157" s="2"/>
    </row>
    <row r="158" ht="15.0" customHeight="1">
      <c r="A158" s="234" t="s">
        <v>405</v>
      </c>
      <c r="B158" s="121"/>
      <c r="C158" s="121"/>
      <c r="D158" s="217">
        <v>713444.0</v>
      </c>
      <c r="E158" s="121"/>
      <c r="F158" s="217">
        <v>769388.0</v>
      </c>
      <c r="G158" s="221">
        <v>92.7</v>
      </c>
      <c r="H158" s="236">
        <v>42390.0</v>
      </c>
      <c r="I158" s="121"/>
      <c r="J158" s="2"/>
      <c r="K158" s="2"/>
      <c r="L158" s="2"/>
      <c r="M158" s="2"/>
      <c r="N158" s="2"/>
      <c r="O158" s="2"/>
      <c r="P158" s="2"/>
      <c r="Q158" s="2"/>
      <c r="R158" s="2"/>
      <c r="S158" s="2"/>
      <c r="T158" s="2"/>
      <c r="U158" s="2"/>
      <c r="V158" s="2"/>
      <c r="W158" s="2"/>
      <c r="X158" s="2"/>
      <c r="Y158" s="2"/>
      <c r="Z158" s="2"/>
    </row>
    <row r="159" ht="15.0" customHeight="1">
      <c r="A159" s="234" t="s">
        <v>406</v>
      </c>
      <c r="B159" s="118"/>
      <c r="C159" s="121"/>
      <c r="D159" s="217">
        <v>762572.0</v>
      </c>
      <c r="E159" s="118"/>
      <c r="F159" s="217">
        <v>769388.0</v>
      </c>
      <c r="G159" s="221">
        <v>99.1</v>
      </c>
      <c r="H159" s="215"/>
      <c r="I159" s="121"/>
      <c r="J159" s="2"/>
      <c r="K159" s="2"/>
      <c r="L159" s="2"/>
      <c r="M159" s="2"/>
      <c r="N159" s="2"/>
      <c r="O159" s="2"/>
      <c r="P159" s="2"/>
      <c r="Q159" s="2"/>
      <c r="R159" s="2"/>
      <c r="S159" s="2"/>
      <c r="T159" s="2"/>
      <c r="U159" s="2"/>
      <c r="V159" s="2"/>
      <c r="W159" s="2"/>
      <c r="X159" s="2"/>
      <c r="Y159" s="2"/>
      <c r="Z159" s="2"/>
    </row>
    <row r="160" ht="15.0" customHeight="1">
      <c r="A160" s="234" t="s">
        <v>407</v>
      </c>
      <c r="B160" s="223" t="s">
        <v>526</v>
      </c>
      <c r="C160" s="121"/>
      <c r="D160" s="217">
        <v>883849.0</v>
      </c>
      <c r="E160" s="223" t="s">
        <v>397</v>
      </c>
      <c r="F160" s="217">
        <v>800163.0</v>
      </c>
      <c r="G160" s="221">
        <v>110.5</v>
      </c>
      <c r="H160" s="215"/>
      <c r="I160" s="121"/>
      <c r="J160" s="2"/>
      <c r="K160" s="2"/>
      <c r="L160" s="2"/>
      <c r="M160" s="2"/>
      <c r="N160" s="2"/>
      <c r="O160" s="2"/>
      <c r="P160" s="2"/>
      <c r="Q160" s="2"/>
      <c r="R160" s="2"/>
      <c r="S160" s="2"/>
      <c r="T160" s="2"/>
      <c r="U160" s="2"/>
      <c r="V160" s="2"/>
      <c r="W160" s="2"/>
      <c r="X160" s="2"/>
      <c r="Y160" s="2"/>
      <c r="Z160" s="2"/>
    </row>
    <row r="161" ht="15.0" customHeight="1">
      <c r="A161" s="234" t="s">
        <v>408</v>
      </c>
      <c r="B161" s="121"/>
      <c r="C161" s="121"/>
      <c r="D161" s="217">
        <v>832497.0</v>
      </c>
      <c r="E161" s="118"/>
      <c r="F161" s="217">
        <v>800163.0</v>
      </c>
      <c r="G161" s="221">
        <v>104.0</v>
      </c>
      <c r="H161" s="215"/>
      <c r="I161" s="121"/>
      <c r="J161" s="2"/>
      <c r="K161" s="2"/>
      <c r="L161" s="2"/>
      <c r="M161" s="2"/>
      <c r="N161" s="2"/>
      <c r="O161" s="2"/>
      <c r="P161" s="2"/>
      <c r="Q161" s="2"/>
      <c r="R161" s="2"/>
      <c r="S161" s="2"/>
      <c r="T161" s="2"/>
      <c r="U161" s="2"/>
      <c r="V161" s="2"/>
      <c r="W161" s="2"/>
      <c r="X161" s="2"/>
      <c r="Y161" s="2"/>
      <c r="Z161" s="2"/>
    </row>
    <row r="162" ht="15.0" customHeight="1">
      <c r="A162" s="234" t="s">
        <v>430</v>
      </c>
      <c r="B162" s="121"/>
      <c r="C162" s="121"/>
      <c r="D162" s="217">
        <v>1032080.0</v>
      </c>
      <c r="E162" s="223" t="s">
        <v>422</v>
      </c>
      <c r="F162" s="217">
        <v>1169931.0</v>
      </c>
      <c r="G162" s="221">
        <v>88.2</v>
      </c>
      <c r="H162" s="215"/>
      <c r="I162" s="121"/>
      <c r="J162" s="2"/>
      <c r="K162" s="2"/>
      <c r="L162" s="2"/>
      <c r="M162" s="2"/>
      <c r="N162" s="2"/>
      <c r="O162" s="2"/>
      <c r="P162" s="2"/>
      <c r="Q162" s="2"/>
      <c r="R162" s="2"/>
      <c r="S162" s="2"/>
      <c r="T162" s="2"/>
      <c r="U162" s="2"/>
      <c r="V162" s="2"/>
      <c r="W162" s="2"/>
      <c r="X162" s="2"/>
      <c r="Y162" s="2"/>
      <c r="Z162" s="2"/>
    </row>
    <row r="163" ht="15.0" customHeight="1">
      <c r="A163" s="234" t="s">
        <v>431</v>
      </c>
      <c r="B163" s="121"/>
      <c r="C163" s="121"/>
      <c r="D163" s="217">
        <v>857838.0</v>
      </c>
      <c r="E163" s="121"/>
      <c r="F163" s="217">
        <v>1169931.0</v>
      </c>
      <c r="G163" s="221">
        <v>73.3</v>
      </c>
      <c r="H163" s="215"/>
      <c r="I163" s="121"/>
      <c r="J163" s="2"/>
      <c r="K163" s="2"/>
      <c r="L163" s="2"/>
      <c r="M163" s="2"/>
      <c r="N163" s="2"/>
      <c r="O163" s="2"/>
      <c r="P163" s="2"/>
      <c r="Q163" s="2"/>
      <c r="R163" s="2"/>
      <c r="S163" s="2"/>
      <c r="T163" s="2"/>
      <c r="U163" s="2"/>
      <c r="V163" s="2"/>
      <c r="W163" s="2"/>
      <c r="X163" s="2"/>
      <c r="Y163" s="2"/>
      <c r="Z163" s="2"/>
    </row>
    <row r="164" ht="15.0" customHeight="1">
      <c r="A164" s="234" t="s">
        <v>506</v>
      </c>
      <c r="B164" s="121"/>
      <c r="C164" s="121"/>
      <c r="D164" s="217">
        <v>837079.0</v>
      </c>
      <c r="E164" s="121"/>
      <c r="F164" s="217">
        <v>1169931.0</v>
      </c>
      <c r="G164" s="221">
        <v>71.5</v>
      </c>
      <c r="H164" s="215"/>
      <c r="I164" s="121"/>
      <c r="J164" s="2"/>
      <c r="K164" s="2"/>
      <c r="L164" s="2"/>
      <c r="M164" s="2"/>
      <c r="N164" s="2"/>
      <c r="O164" s="2"/>
      <c r="P164" s="2"/>
      <c r="Q164" s="2"/>
      <c r="R164" s="2"/>
      <c r="S164" s="2"/>
      <c r="T164" s="2"/>
      <c r="U164" s="2"/>
      <c r="V164" s="2"/>
      <c r="W164" s="2"/>
      <c r="X164" s="2"/>
      <c r="Y164" s="2"/>
      <c r="Z164" s="2"/>
    </row>
    <row r="165" ht="16.5" customHeight="1">
      <c r="A165" s="234" t="s">
        <v>507</v>
      </c>
      <c r="B165" s="121"/>
      <c r="C165" s="121"/>
      <c r="D165" s="217">
        <v>648250.0</v>
      </c>
      <c r="E165" s="121"/>
      <c r="F165" s="217">
        <v>1169931.0</v>
      </c>
      <c r="G165" s="221">
        <v>55.4</v>
      </c>
      <c r="H165" s="215"/>
      <c r="I165" s="121"/>
      <c r="J165" s="2"/>
      <c r="K165" s="2"/>
      <c r="L165" s="2"/>
      <c r="M165" s="2"/>
      <c r="N165" s="2"/>
      <c r="O165" s="2"/>
      <c r="P165" s="2"/>
      <c r="Q165" s="2"/>
      <c r="R165" s="2"/>
      <c r="S165" s="2"/>
      <c r="T165" s="2"/>
      <c r="U165" s="2"/>
      <c r="V165" s="2"/>
      <c r="W165" s="2"/>
      <c r="X165" s="2"/>
      <c r="Y165" s="2"/>
      <c r="Z165" s="2"/>
    </row>
    <row r="166" ht="15.0" customHeight="1">
      <c r="A166" s="234" t="s">
        <v>508</v>
      </c>
      <c r="B166" s="118"/>
      <c r="C166" s="118"/>
      <c r="D166" s="217">
        <v>542438.0</v>
      </c>
      <c r="E166" s="118"/>
      <c r="F166" s="217">
        <v>1169931.0</v>
      </c>
      <c r="G166" s="221">
        <v>46.4</v>
      </c>
      <c r="H166" s="215"/>
      <c r="I166" s="118"/>
      <c r="J166" s="2"/>
      <c r="K166" s="2"/>
      <c r="L166" s="2"/>
      <c r="M166" s="2"/>
      <c r="N166" s="2"/>
      <c r="O166" s="2"/>
      <c r="P166" s="2"/>
      <c r="Q166" s="2"/>
      <c r="R166" s="2"/>
      <c r="S166" s="2"/>
      <c r="T166" s="2"/>
      <c r="U166" s="2"/>
      <c r="V166" s="2"/>
      <c r="W166" s="2"/>
      <c r="X166" s="2"/>
      <c r="Y166" s="2"/>
      <c r="Z166" s="2"/>
    </row>
    <row r="167" ht="15.75" customHeight="1">
      <c r="A167" s="241"/>
      <c r="B167" s="241"/>
      <c r="C167" s="241"/>
      <c r="D167" s="241"/>
      <c r="E167" s="241"/>
      <c r="F167" s="241"/>
      <c r="G167" s="241"/>
      <c r="H167" s="241"/>
      <c r="I167" s="241"/>
      <c r="J167" s="209"/>
      <c r="K167" s="2"/>
      <c r="L167" s="2"/>
      <c r="M167" s="2"/>
      <c r="N167" s="2"/>
      <c r="O167" s="2"/>
      <c r="P167" s="2"/>
      <c r="Q167" s="2"/>
      <c r="R167" s="2"/>
      <c r="S167" s="2"/>
      <c r="T167" s="2"/>
      <c r="U167" s="2"/>
      <c r="V167" s="2"/>
      <c r="W167" s="2"/>
      <c r="X167" s="2"/>
      <c r="Y167" s="2"/>
      <c r="Z167" s="2"/>
    </row>
    <row r="168" ht="15.75" customHeight="1">
      <c r="A168" s="214" t="s">
        <v>27</v>
      </c>
      <c r="B168" s="101"/>
      <c r="C168" s="101"/>
      <c r="D168" s="101"/>
      <c r="E168" s="101"/>
      <c r="F168" s="101"/>
      <c r="G168" s="101"/>
      <c r="H168" s="101"/>
      <c r="I168" s="240"/>
      <c r="J168" s="209"/>
      <c r="K168" s="2"/>
      <c r="L168" s="2"/>
      <c r="M168" s="2"/>
      <c r="N168" s="2"/>
      <c r="O168" s="2"/>
      <c r="P168" s="2"/>
      <c r="Q168" s="2"/>
      <c r="R168" s="2"/>
      <c r="S168" s="2"/>
      <c r="T168" s="2"/>
      <c r="U168" s="2"/>
      <c r="V168" s="2"/>
      <c r="W168" s="2"/>
      <c r="X168" s="2"/>
      <c r="Y168" s="2"/>
      <c r="Z168" s="2"/>
    </row>
    <row r="169" ht="15.0" customHeight="1">
      <c r="A169" s="212" t="s">
        <v>476</v>
      </c>
      <c r="B169" s="164"/>
      <c r="C169" s="164"/>
      <c r="D169" s="164"/>
      <c r="E169" s="164"/>
      <c r="F169" s="164"/>
      <c r="G169" s="164"/>
      <c r="H169" s="164"/>
      <c r="I169" s="197"/>
      <c r="J169" s="209"/>
      <c r="K169" s="2"/>
      <c r="L169" s="2"/>
      <c r="M169" s="2"/>
      <c r="N169" s="2"/>
      <c r="O169" s="2"/>
      <c r="P169" s="2"/>
      <c r="Q169" s="2"/>
      <c r="R169" s="2"/>
      <c r="S169" s="2"/>
      <c r="T169" s="2"/>
      <c r="U169" s="2"/>
      <c r="V169" s="2"/>
      <c r="W169" s="2"/>
      <c r="X169" s="2"/>
      <c r="Y169" s="2"/>
      <c r="Z169" s="2"/>
    </row>
    <row r="170" ht="30.0" customHeight="1">
      <c r="A170" s="213" t="s">
        <v>289</v>
      </c>
      <c r="B170" s="214" t="s">
        <v>389</v>
      </c>
      <c r="C170" s="74"/>
      <c r="D170" s="213" t="s">
        <v>343</v>
      </c>
      <c r="E170" s="213" t="s">
        <v>390</v>
      </c>
      <c r="F170" s="213" t="s">
        <v>391</v>
      </c>
      <c r="G170" s="213" t="s">
        <v>435</v>
      </c>
      <c r="H170" s="213" t="s">
        <v>393</v>
      </c>
      <c r="I170" s="213" t="s">
        <v>394</v>
      </c>
      <c r="J170" s="209"/>
      <c r="K170" s="2"/>
      <c r="L170" s="2"/>
      <c r="M170" s="2"/>
      <c r="N170" s="2"/>
      <c r="O170" s="2"/>
      <c r="P170" s="2"/>
      <c r="Q170" s="2"/>
      <c r="R170" s="2"/>
      <c r="S170" s="2"/>
      <c r="T170" s="2"/>
      <c r="U170" s="2"/>
      <c r="V170" s="2"/>
      <c r="W170" s="2"/>
      <c r="X170" s="2"/>
      <c r="Y170" s="2"/>
      <c r="Z170" s="2"/>
    </row>
    <row r="171" ht="15.75" customHeight="1">
      <c r="A171" s="215">
        <v>2019.0</v>
      </c>
      <c r="B171" s="216" t="s">
        <v>396</v>
      </c>
      <c r="C171" s="125"/>
      <c r="D171" s="217">
        <v>64359.0</v>
      </c>
      <c r="E171" s="223" t="s">
        <v>397</v>
      </c>
      <c r="F171" s="217">
        <v>217903.0</v>
      </c>
      <c r="G171" s="219">
        <f t="shared" ref="G171:G172" si="12">(D171/F171)*100</f>
        <v>29.53561906</v>
      </c>
      <c r="H171" s="215"/>
      <c r="I171" s="218"/>
      <c r="J171" s="209"/>
      <c r="K171" s="2"/>
      <c r="L171" s="2"/>
      <c r="M171" s="2"/>
      <c r="N171" s="2"/>
      <c r="O171" s="2"/>
      <c r="P171" s="2"/>
      <c r="Q171" s="2"/>
      <c r="R171" s="2"/>
      <c r="S171" s="2"/>
      <c r="T171" s="2"/>
      <c r="U171" s="2"/>
      <c r="V171" s="2"/>
      <c r="W171" s="2"/>
      <c r="X171" s="2"/>
      <c r="Y171" s="2"/>
      <c r="Z171" s="2"/>
    </row>
    <row r="172" ht="15.75" customHeight="1">
      <c r="A172" s="215">
        <v>2018.0</v>
      </c>
      <c r="B172" s="145"/>
      <c r="C172" s="146"/>
      <c r="D172" s="217">
        <v>93156.0</v>
      </c>
      <c r="E172" s="121"/>
      <c r="F172" s="217">
        <v>217903.0</v>
      </c>
      <c r="G172" s="219">
        <f t="shared" si="12"/>
        <v>42.75113238</v>
      </c>
      <c r="H172" s="215"/>
      <c r="I172" s="218"/>
      <c r="J172" s="209"/>
      <c r="K172" s="2"/>
      <c r="L172" s="2"/>
      <c r="M172" s="2"/>
      <c r="N172" s="2"/>
      <c r="O172" s="2"/>
      <c r="P172" s="2"/>
      <c r="Q172" s="2"/>
      <c r="R172" s="2"/>
      <c r="S172" s="2"/>
      <c r="T172" s="2"/>
      <c r="U172" s="2"/>
      <c r="V172" s="2"/>
      <c r="W172" s="2"/>
      <c r="X172" s="2"/>
      <c r="Y172" s="2"/>
      <c r="Z172" s="2"/>
    </row>
    <row r="173" ht="15.0" customHeight="1">
      <c r="A173" s="220">
        <v>2017.0</v>
      </c>
      <c r="B173" s="145"/>
      <c r="C173" s="146"/>
      <c r="D173" s="253">
        <v>97135.0</v>
      </c>
      <c r="E173" s="121"/>
      <c r="F173" s="217">
        <v>217903.0</v>
      </c>
      <c r="G173" s="221">
        <v>38.3</v>
      </c>
      <c r="H173" s="215"/>
      <c r="I173" s="223" t="s">
        <v>513</v>
      </c>
      <c r="J173" s="209"/>
      <c r="K173" s="2"/>
      <c r="L173" s="2"/>
      <c r="M173" s="2"/>
      <c r="N173" s="2"/>
      <c r="O173" s="2"/>
      <c r="P173" s="2"/>
      <c r="Q173" s="2"/>
      <c r="R173" s="2"/>
      <c r="S173" s="2"/>
      <c r="T173" s="2"/>
      <c r="U173" s="2"/>
      <c r="V173" s="2"/>
      <c r="W173" s="2"/>
      <c r="X173" s="2"/>
      <c r="Y173" s="2"/>
      <c r="Z173" s="2"/>
    </row>
    <row r="174" ht="15.75" customHeight="1">
      <c r="A174" s="220">
        <v>2016.0</v>
      </c>
      <c r="B174" s="145"/>
      <c r="C174" s="146"/>
      <c r="D174" s="217">
        <v>83470.0</v>
      </c>
      <c r="E174" s="121"/>
      <c r="F174" s="217">
        <v>217903.0</v>
      </c>
      <c r="G174" s="221">
        <v>42.3</v>
      </c>
      <c r="H174" s="215"/>
      <c r="I174" s="121"/>
      <c r="J174" s="209"/>
      <c r="K174" s="2"/>
      <c r="L174" s="2"/>
      <c r="M174" s="2"/>
      <c r="N174" s="2"/>
      <c r="O174" s="2"/>
      <c r="P174" s="2"/>
      <c r="Q174" s="2"/>
      <c r="R174" s="2"/>
      <c r="S174" s="2"/>
      <c r="T174" s="2"/>
      <c r="U174" s="2"/>
      <c r="V174" s="2"/>
      <c r="W174" s="2"/>
      <c r="X174" s="2"/>
      <c r="Y174" s="2"/>
      <c r="Z174" s="2"/>
    </row>
    <row r="175" ht="15.0" customHeight="1">
      <c r="A175" s="220">
        <v>2015.0</v>
      </c>
      <c r="B175" s="145"/>
      <c r="C175" s="146"/>
      <c r="D175" s="217">
        <v>92276.0</v>
      </c>
      <c r="E175" s="121"/>
      <c r="F175" s="217">
        <v>217903.0</v>
      </c>
      <c r="G175" s="221">
        <v>42.3</v>
      </c>
      <c r="H175" s="215"/>
      <c r="I175" s="121"/>
      <c r="J175" s="209"/>
      <c r="K175" s="2"/>
      <c r="L175" s="2"/>
      <c r="M175" s="2"/>
      <c r="N175" s="2"/>
      <c r="O175" s="2"/>
      <c r="P175" s="2"/>
      <c r="Q175" s="2"/>
      <c r="R175" s="2"/>
      <c r="S175" s="2"/>
      <c r="T175" s="2"/>
      <c r="U175" s="2"/>
      <c r="V175" s="2"/>
      <c r="W175" s="2"/>
      <c r="X175" s="2"/>
      <c r="Y175" s="2"/>
      <c r="Z175" s="2"/>
    </row>
    <row r="176" ht="16.5" customHeight="1">
      <c r="A176" s="220">
        <v>2014.0</v>
      </c>
      <c r="B176" s="145"/>
      <c r="C176" s="146"/>
      <c r="D176" s="217">
        <v>109756.0</v>
      </c>
      <c r="E176" s="121"/>
      <c r="F176" s="217">
        <v>218539.0</v>
      </c>
      <c r="G176" s="221">
        <v>50.2</v>
      </c>
      <c r="H176" s="215"/>
      <c r="I176" s="121"/>
      <c r="J176" s="209"/>
      <c r="K176" s="2"/>
      <c r="L176" s="2"/>
      <c r="M176" s="2"/>
      <c r="N176" s="2"/>
      <c r="O176" s="2"/>
      <c r="P176" s="2"/>
      <c r="Q176" s="2"/>
      <c r="R176" s="2"/>
      <c r="S176" s="2"/>
      <c r="T176" s="2"/>
      <c r="U176" s="2"/>
      <c r="V176" s="2"/>
      <c r="W176" s="2"/>
      <c r="X176" s="2"/>
      <c r="Y176" s="2"/>
      <c r="Z176" s="2"/>
    </row>
    <row r="177" ht="15.0" customHeight="1">
      <c r="A177" s="220">
        <v>2013.0</v>
      </c>
      <c r="B177" s="145"/>
      <c r="C177" s="146"/>
      <c r="D177" s="217">
        <v>105474.0</v>
      </c>
      <c r="E177" s="121"/>
      <c r="F177" s="217">
        <v>218539.0</v>
      </c>
      <c r="G177" s="221">
        <v>48.3</v>
      </c>
      <c r="H177" s="215"/>
      <c r="I177" s="121"/>
      <c r="J177" s="209"/>
      <c r="K177" s="2"/>
      <c r="L177" s="2"/>
      <c r="M177" s="2"/>
      <c r="N177" s="2"/>
      <c r="O177" s="2"/>
      <c r="P177" s="2"/>
      <c r="Q177" s="2"/>
      <c r="R177" s="2"/>
      <c r="S177" s="2"/>
      <c r="T177" s="2"/>
      <c r="U177" s="2"/>
      <c r="V177" s="2"/>
      <c r="W177" s="2"/>
      <c r="X177" s="2"/>
      <c r="Y177" s="2"/>
      <c r="Z177" s="2"/>
    </row>
    <row r="178" ht="15.75" customHeight="1">
      <c r="A178" s="220">
        <v>2012.0</v>
      </c>
      <c r="B178" s="126"/>
      <c r="C178" s="127"/>
      <c r="D178" s="217">
        <v>106550.0</v>
      </c>
      <c r="E178" s="118"/>
      <c r="F178" s="217">
        <v>214624.0</v>
      </c>
      <c r="G178" s="221">
        <v>49.6</v>
      </c>
      <c r="H178" s="215"/>
      <c r="I178" s="118"/>
      <c r="J178" s="209"/>
      <c r="K178" s="2"/>
      <c r="L178" s="2"/>
      <c r="M178" s="2"/>
      <c r="N178" s="2"/>
      <c r="O178" s="2"/>
      <c r="P178" s="2"/>
      <c r="Q178" s="2"/>
      <c r="R178" s="2"/>
      <c r="S178" s="2"/>
      <c r="T178" s="2"/>
      <c r="U178" s="2"/>
      <c r="V178" s="2"/>
      <c r="W178" s="2"/>
      <c r="X178" s="2"/>
      <c r="Y178" s="2"/>
      <c r="Z178" s="2"/>
    </row>
    <row r="179" ht="15.0" customHeight="1">
      <c r="A179" s="227"/>
      <c r="B179" s="227"/>
      <c r="C179" s="227"/>
      <c r="D179" s="227"/>
      <c r="E179" s="227"/>
      <c r="F179" s="231"/>
      <c r="G179" s="231"/>
      <c r="H179" s="231"/>
      <c r="I179" s="231"/>
      <c r="J179" s="209"/>
      <c r="K179" s="2"/>
      <c r="L179" s="2"/>
      <c r="M179" s="2"/>
      <c r="N179" s="2"/>
      <c r="O179" s="2"/>
      <c r="P179" s="2"/>
      <c r="Q179" s="2"/>
      <c r="R179" s="2"/>
      <c r="S179" s="2"/>
      <c r="T179" s="2"/>
      <c r="U179" s="2"/>
      <c r="V179" s="2"/>
      <c r="W179" s="2"/>
      <c r="X179" s="2"/>
      <c r="Y179" s="2"/>
      <c r="Z179" s="2"/>
    </row>
    <row r="180" ht="16.5" customHeight="1">
      <c r="A180" s="214" t="s">
        <v>527</v>
      </c>
      <c r="B180" s="101"/>
      <c r="C180" s="101"/>
      <c r="D180" s="101"/>
      <c r="E180" s="101"/>
      <c r="F180" s="101"/>
      <c r="G180" s="101"/>
      <c r="H180" s="101"/>
      <c r="I180" s="74"/>
      <c r="J180" s="209"/>
      <c r="K180" s="2"/>
      <c r="L180" s="2"/>
      <c r="M180" s="2"/>
      <c r="N180" s="2"/>
      <c r="O180" s="2"/>
      <c r="P180" s="2"/>
      <c r="Q180" s="2"/>
      <c r="R180" s="2"/>
      <c r="S180" s="2"/>
      <c r="T180" s="2"/>
      <c r="U180" s="2"/>
      <c r="V180" s="2"/>
      <c r="W180" s="2"/>
      <c r="X180" s="2"/>
      <c r="Y180" s="2"/>
      <c r="Z180" s="2"/>
    </row>
    <row r="181" ht="30.0" customHeight="1">
      <c r="A181" s="213" t="s">
        <v>289</v>
      </c>
      <c r="B181" s="214" t="s">
        <v>389</v>
      </c>
      <c r="C181" s="74"/>
      <c r="D181" s="213" t="s">
        <v>343</v>
      </c>
      <c r="E181" s="213" t="s">
        <v>390</v>
      </c>
      <c r="F181" s="213" t="s">
        <v>391</v>
      </c>
      <c r="G181" s="213" t="s">
        <v>435</v>
      </c>
      <c r="H181" s="213" t="s">
        <v>393</v>
      </c>
      <c r="I181" s="213" t="s">
        <v>394</v>
      </c>
      <c r="J181" s="209"/>
      <c r="K181" s="2"/>
      <c r="L181" s="2"/>
      <c r="M181" s="2"/>
      <c r="N181" s="2"/>
      <c r="O181" s="2"/>
      <c r="P181" s="2"/>
      <c r="Q181" s="2"/>
      <c r="R181" s="2"/>
      <c r="S181" s="2"/>
      <c r="T181" s="2"/>
      <c r="U181" s="2"/>
      <c r="V181" s="2"/>
      <c r="W181" s="2"/>
      <c r="X181" s="2"/>
      <c r="Y181" s="2"/>
      <c r="Z181" s="2"/>
    </row>
    <row r="182" ht="15.75" customHeight="1">
      <c r="A182" s="215">
        <v>2019.0</v>
      </c>
      <c r="B182" s="216" t="s">
        <v>396</v>
      </c>
      <c r="C182" s="125"/>
      <c r="D182" s="217">
        <v>1930.0</v>
      </c>
      <c r="E182" s="223" t="s">
        <v>397</v>
      </c>
      <c r="F182" s="217">
        <v>5670.0</v>
      </c>
      <c r="G182" s="219">
        <f t="shared" ref="G182:G183" si="13">(D182/F182)*100</f>
        <v>34.03880071</v>
      </c>
      <c r="H182" s="215"/>
      <c r="I182" s="218"/>
      <c r="J182" s="209"/>
      <c r="K182" s="2"/>
      <c r="L182" s="2"/>
      <c r="M182" s="2"/>
      <c r="N182" s="2"/>
      <c r="O182" s="2"/>
      <c r="P182" s="2"/>
      <c r="Q182" s="2"/>
      <c r="R182" s="2"/>
      <c r="S182" s="2"/>
      <c r="T182" s="2"/>
      <c r="U182" s="2"/>
      <c r="V182" s="2"/>
      <c r="W182" s="2"/>
      <c r="X182" s="2"/>
      <c r="Y182" s="2"/>
      <c r="Z182" s="2"/>
    </row>
    <row r="183" ht="15.75" customHeight="1">
      <c r="A183" s="215">
        <v>2018.0</v>
      </c>
      <c r="B183" s="145"/>
      <c r="C183" s="146"/>
      <c r="D183" s="217">
        <v>4559.0</v>
      </c>
      <c r="E183" s="121"/>
      <c r="F183" s="217">
        <v>4524.0</v>
      </c>
      <c r="G183" s="219">
        <f t="shared" si="13"/>
        <v>100.7736516</v>
      </c>
      <c r="H183" s="237">
        <v>43420.0</v>
      </c>
      <c r="I183" s="218"/>
      <c r="J183" s="209"/>
      <c r="K183" s="2"/>
      <c r="L183" s="2"/>
      <c r="M183" s="2"/>
      <c r="N183" s="2"/>
      <c r="O183" s="2"/>
      <c r="P183" s="2"/>
      <c r="Q183" s="2"/>
      <c r="R183" s="2"/>
      <c r="S183" s="2"/>
      <c r="T183" s="2"/>
      <c r="U183" s="2"/>
      <c r="V183" s="2"/>
      <c r="W183" s="2"/>
      <c r="X183" s="2"/>
      <c r="Y183" s="2"/>
      <c r="Z183" s="2"/>
    </row>
    <row r="184" ht="15.0" customHeight="1">
      <c r="A184" s="220">
        <v>2017.0</v>
      </c>
      <c r="B184" s="126"/>
      <c r="C184" s="127"/>
      <c r="D184" s="217">
        <v>9299.0</v>
      </c>
      <c r="E184" s="118"/>
      <c r="F184" s="217">
        <v>3510.0</v>
      </c>
      <c r="G184" s="221">
        <v>264.9</v>
      </c>
      <c r="H184" s="236">
        <v>42971.0</v>
      </c>
      <c r="I184" s="234" t="s">
        <v>513</v>
      </c>
      <c r="J184" s="209"/>
      <c r="K184" s="2"/>
      <c r="L184" s="2"/>
      <c r="M184" s="2"/>
      <c r="N184" s="2"/>
      <c r="O184" s="2"/>
      <c r="P184" s="2"/>
      <c r="Q184" s="2"/>
      <c r="R184" s="2"/>
      <c r="S184" s="2"/>
      <c r="T184" s="2"/>
      <c r="U184" s="2"/>
      <c r="V184" s="2"/>
      <c r="W184" s="2"/>
      <c r="X184" s="2"/>
      <c r="Y184" s="2"/>
      <c r="Z184" s="2"/>
    </row>
    <row r="185" ht="15.75" customHeight="1">
      <c r="A185" s="227"/>
      <c r="B185" s="227"/>
      <c r="C185" s="227"/>
      <c r="D185" s="227"/>
      <c r="E185" s="227"/>
      <c r="F185" s="231"/>
      <c r="G185" s="231"/>
      <c r="H185" s="231"/>
      <c r="I185" s="231"/>
      <c r="J185" s="209"/>
      <c r="K185" s="2"/>
      <c r="L185" s="2"/>
      <c r="M185" s="2"/>
      <c r="N185" s="2"/>
      <c r="O185" s="2"/>
      <c r="P185" s="2"/>
      <c r="Q185" s="2"/>
      <c r="R185" s="2"/>
      <c r="S185" s="2"/>
      <c r="T185" s="2"/>
      <c r="U185" s="2"/>
      <c r="V185" s="2"/>
      <c r="W185" s="2"/>
      <c r="X185" s="2"/>
      <c r="Y185" s="2"/>
      <c r="Z185" s="2"/>
    </row>
    <row r="186" ht="16.5" customHeight="1">
      <c r="A186" s="214" t="s">
        <v>528</v>
      </c>
      <c r="B186" s="101"/>
      <c r="C186" s="101"/>
      <c r="D186" s="101"/>
      <c r="E186" s="101"/>
      <c r="F186" s="101"/>
      <c r="G186" s="101"/>
      <c r="H186" s="101"/>
      <c r="I186" s="74"/>
      <c r="J186" s="209"/>
      <c r="K186" s="2"/>
      <c r="L186" s="2"/>
      <c r="M186" s="2"/>
      <c r="N186" s="2"/>
      <c r="O186" s="2"/>
      <c r="P186" s="2"/>
      <c r="Q186" s="2"/>
      <c r="R186" s="2"/>
      <c r="S186" s="2"/>
      <c r="T186" s="2"/>
      <c r="U186" s="2"/>
      <c r="V186" s="2"/>
      <c r="W186" s="2"/>
      <c r="X186" s="2"/>
      <c r="Y186" s="2"/>
      <c r="Z186" s="2"/>
    </row>
    <row r="187" ht="30.0" customHeight="1">
      <c r="A187" s="254" t="s">
        <v>289</v>
      </c>
      <c r="B187" s="255" t="s">
        <v>389</v>
      </c>
      <c r="C187" s="155"/>
      <c r="D187" s="254" t="s">
        <v>343</v>
      </c>
      <c r="E187" s="254" t="s">
        <v>390</v>
      </c>
      <c r="F187" s="256" t="s">
        <v>391</v>
      </c>
      <c r="G187" s="256" t="s">
        <v>435</v>
      </c>
      <c r="H187" s="254" t="s">
        <v>393</v>
      </c>
      <c r="I187" s="256" t="s">
        <v>394</v>
      </c>
      <c r="J187" s="209"/>
      <c r="K187" s="2"/>
      <c r="L187" s="2"/>
      <c r="M187" s="2"/>
      <c r="N187" s="2"/>
      <c r="O187" s="2"/>
      <c r="P187" s="2"/>
      <c r="Q187" s="2"/>
      <c r="R187" s="2"/>
      <c r="S187" s="2"/>
      <c r="T187" s="2"/>
      <c r="U187" s="2"/>
      <c r="V187" s="2"/>
      <c r="W187" s="2"/>
      <c r="X187" s="2"/>
      <c r="Y187" s="2"/>
      <c r="Z187" s="2"/>
    </row>
    <row r="188" ht="15.75" customHeight="1">
      <c r="A188" s="215">
        <v>2019.0</v>
      </c>
      <c r="B188" s="216" t="s">
        <v>396</v>
      </c>
      <c r="C188" s="125"/>
      <c r="D188" s="217">
        <v>16193.0</v>
      </c>
      <c r="E188" s="223" t="s">
        <v>397</v>
      </c>
      <c r="F188" s="217">
        <v>23456.0</v>
      </c>
      <c r="G188" s="219">
        <f t="shared" ref="G188:G189" si="14">(D188/F188)*100</f>
        <v>69.0356412</v>
      </c>
      <c r="H188" s="215"/>
      <c r="I188" s="215"/>
      <c r="J188" s="209"/>
      <c r="K188" s="2"/>
      <c r="L188" s="2"/>
      <c r="M188" s="2"/>
      <c r="N188" s="2"/>
      <c r="O188" s="2"/>
      <c r="P188" s="2"/>
      <c r="Q188" s="2"/>
      <c r="R188" s="2"/>
      <c r="S188" s="2"/>
      <c r="T188" s="2"/>
      <c r="U188" s="2"/>
      <c r="V188" s="2"/>
      <c r="W188" s="2"/>
      <c r="X188" s="2"/>
      <c r="Y188" s="2"/>
      <c r="Z188" s="2"/>
    </row>
    <row r="189" ht="15.75" customHeight="1">
      <c r="A189" s="215">
        <v>2018.0</v>
      </c>
      <c r="B189" s="145"/>
      <c r="C189" s="146"/>
      <c r="D189" s="217">
        <v>18595.0</v>
      </c>
      <c r="E189" s="121"/>
      <c r="F189" s="217">
        <v>23456.0</v>
      </c>
      <c r="G189" s="219">
        <f t="shared" si="14"/>
        <v>79.27609141</v>
      </c>
      <c r="H189" s="215"/>
      <c r="I189" s="215"/>
      <c r="J189" s="209"/>
      <c r="K189" s="2"/>
      <c r="L189" s="2"/>
      <c r="M189" s="2"/>
      <c r="N189" s="2"/>
      <c r="O189" s="2"/>
      <c r="P189" s="2"/>
      <c r="Q189" s="2"/>
      <c r="R189" s="2"/>
      <c r="S189" s="2"/>
      <c r="T189" s="2"/>
      <c r="U189" s="2"/>
      <c r="V189" s="2"/>
      <c r="W189" s="2"/>
      <c r="X189" s="2"/>
      <c r="Y189" s="2"/>
      <c r="Z189" s="2"/>
    </row>
    <row r="190" ht="15.0" customHeight="1">
      <c r="A190" s="220">
        <v>2017.0</v>
      </c>
      <c r="B190" s="126"/>
      <c r="C190" s="127"/>
      <c r="D190" s="217">
        <v>25992.0</v>
      </c>
      <c r="E190" s="118"/>
      <c r="F190" s="217">
        <v>23456.0</v>
      </c>
      <c r="G190" s="221">
        <v>110.8</v>
      </c>
      <c r="H190" s="215"/>
      <c r="I190" s="234" t="s">
        <v>513</v>
      </c>
      <c r="J190" s="209"/>
      <c r="K190" s="2"/>
      <c r="L190" s="2"/>
      <c r="M190" s="2"/>
      <c r="N190" s="2"/>
      <c r="O190" s="2"/>
      <c r="P190" s="2"/>
      <c r="Q190" s="2"/>
      <c r="R190" s="2"/>
      <c r="S190" s="2"/>
      <c r="T190" s="2"/>
      <c r="U190" s="2"/>
      <c r="V190" s="2"/>
      <c r="W190" s="2"/>
      <c r="X190" s="2"/>
      <c r="Y190" s="2"/>
      <c r="Z190" s="2"/>
    </row>
    <row r="191" ht="15.75" customHeight="1">
      <c r="A191" s="257"/>
      <c r="B191" s="257"/>
      <c r="C191" s="257"/>
      <c r="D191" s="257"/>
      <c r="E191" s="257"/>
      <c r="F191" s="241"/>
      <c r="G191" s="241"/>
      <c r="H191" s="241"/>
      <c r="I191" s="241"/>
      <c r="J191" s="209"/>
      <c r="K191" s="2"/>
      <c r="L191" s="2"/>
      <c r="M191" s="2"/>
      <c r="N191" s="2"/>
      <c r="O191" s="2"/>
      <c r="P191" s="2"/>
      <c r="Q191" s="2"/>
      <c r="R191" s="2"/>
      <c r="S191" s="2"/>
      <c r="T191" s="2"/>
      <c r="U191" s="2"/>
      <c r="V191" s="2"/>
      <c r="W191" s="2"/>
      <c r="X191" s="2"/>
      <c r="Y191" s="2"/>
      <c r="Z191" s="2"/>
    </row>
    <row r="192" ht="15.75" customHeight="1">
      <c r="A192" s="212" t="s">
        <v>491</v>
      </c>
      <c r="B192" s="164"/>
      <c r="C192" s="164"/>
      <c r="D192" s="164"/>
      <c r="E192" s="164"/>
      <c r="F192" s="164"/>
      <c r="G192" s="164"/>
      <c r="H192" s="164"/>
      <c r="I192" s="197"/>
      <c r="J192" s="209"/>
      <c r="K192" s="2"/>
      <c r="L192" s="2"/>
      <c r="M192" s="2"/>
      <c r="N192" s="2"/>
      <c r="O192" s="2"/>
      <c r="P192" s="2"/>
      <c r="Q192" s="2"/>
      <c r="R192" s="2"/>
      <c r="S192" s="2"/>
      <c r="T192" s="2"/>
      <c r="U192" s="2"/>
      <c r="V192" s="2"/>
      <c r="W192" s="2"/>
      <c r="X192" s="2"/>
      <c r="Y192" s="2"/>
      <c r="Z192" s="2"/>
    </row>
    <row r="193" ht="30.0" customHeight="1">
      <c r="A193" s="213" t="s">
        <v>289</v>
      </c>
      <c r="B193" s="214" t="s">
        <v>389</v>
      </c>
      <c r="C193" s="74"/>
      <c r="D193" s="213" t="s">
        <v>343</v>
      </c>
      <c r="E193" s="213" t="s">
        <v>390</v>
      </c>
      <c r="F193" s="213" t="s">
        <v>391</v>
      </c>
      <c r="G193" s="213" t="s">
        <v>435</v>
      </c>
      <c r="H193" s="213" t="s">
        <v>393</v>
      </c>
      <c r="I193" s="213" t="s">
        <v>394</v>
      </c>
      <c r="J193" s="209"/>
      <c r="K193" s="2"/>
      <c r="L193" s="2"/>
      <c r="M193" s="2"/>
      <c r="N193" s="2"/>
      <c r="O193" s="2"/>
      <c r="P193" s="2"/>
      <c r="Q193" s="2"/>
      <c r="R193" s="2"/>
      <c r="S193" s="2"/>
      <c r="T193" s="2"/>
      <c r="U193" s="2"/>
      <c r="V193" s="2"/>
      <c r="W193" s="2"/>
      <c r="X193" s="2"/>
      <c r="Y193" s="2"/>
      <c r="Z193" s="2"/>
    </row>
    <row r="194" ht="15.0" customHeight="1">
      <c r="A194" s="220">
        <v>2016.0</v>
      </c>
      <c r="B194" s="216" t="s">
        <v>396</v>
      </c>
      <c r="C194" s="125"/>
      <c r="D194" s="217">
        <v>32535.0</v>
      </c>
      <c r="E194" s="223" t="s">
        <v>397</v>
      </c>
      <c r="F194" s="217">
        <v>49469.0</v>
      </c>
      <c r="G194" s="221">
        <v>65.8</v>
      </c>
      <c r="H194" s="215"/>
      <c r="I194" s="223" t="s">
        <v>513</v>
      </c>
      <c r="J194" s="209"/>
      <c r="K194" s="2"/>
      <c r="L194" s="2"/>
      <c r="M194" s="2"/>
      <c r="N194" s="2"/>
      <c r="O194" s="2"/>
      <c r="P194" s="2"/>
      <c r="Q194" s="2"/>
      <c r="R194" s="2"/>
      <c r="S194" s="2"/>
      <c r="T194" s="2"/>
      <c r="U194" s="2"/>
      <c r="V194" s="2"/>
      <c r="W194" s="2"/>
      <c r="X194" s="2"/>
      <c r="Y194" s="2"/>
      <c r="Z194" s="2"/>
    </row>
    <row r="195" ht="15.75" customHeight="1">
      <c r="A195" s="220">
        <v>2015.0</v>
      </c>
      <c r="B195" s="145"/>
      <c r="C195" s="146"/>
      <c r="D195" s="217">
        <v>35152.0</v>
      </c>
      <c r="E195" s="121"/>
      <c r="F195" s="217">
        <v>49469.0</v>
      </c>
      <c r="G195" s="221">
        <v>71.1</v>
      </c>
      <c r="H195" s="215"/>
      <c r="I195" s="121"/>
      <c r="J195" s="209"/>
      <c r="K195" s="2"/>
      <c r="L195" s="2"/>
      <c r="M195" s="2"/>
      <c r="N195" s="2"/>
      <c r="O195" s="2"/>
      <c r="P195" s="2"/>
      <c r="Q195" s="2"/>
      <c r="R195" s="2"/>
      <c r="S195" s="2"/>
      <c r="T195" s="2"/>
      <c r="U195" s="2"/>
      <c r="V195" s="2"/>
      <c r="W195" s="2"/>
      <c r="X195" s="2"/>
      <c r="Y195" s="2"/>
      <c r="Z195" s="2"/>
    </row>
    <row r="196" ht="15.0" customHeight="1">
      <c r="A196" s="220">
        <v>2014.0</v>
      </c>
      <c r="B196" s="145"/>
      <c r="C196" s="146"/>
      <c r="D196" s="217">
        <v>41297.0</v>
      </c>
      <c r="E196" s="121"/>
      <c r="F196" s="217">
        <v>49469.0</v>
      </c>
      <c r="G196" s="221">
        <v>83.5</v>
      </c>
      <c r="H196" s="215"/>
      <c r="I196" s="121"/>
      <c r="J196" s="209"/>
      <c r="K196" s="2"/>
      <c r="L196" s="2"/>
      <c r="M196" s="2"/>
      <c r="N196" s="2"/>
      <c r="O196" s="2"/>
      <c r="P196" s="2"/>
      <c r="Q196" s="2"/>
      <c r="R196" s="2"/>
      <c r="S196" s="2"/>
      <c r="T196" s="2"/>
      <c r="U196" s="2"/>
      <c r="V196" s="2"/>
      <c r="W196" s="2"/>
      <c r="X196" s="2"/>
      <c r="Y196" s="2"/>
      <c r="Z196" s="2"/>
    </row>
    <row r="197" ht="16.5" customHeight="1">
      <c r="A197" s="220">
        <v>2013.0</v>
      </c>
      <c r="B197" s="145"/>
      <c r="C197" s="146"/>
      <c r="D197" s="217">
        <v>34953.0</v>
      </c>
      <c r="E197" s="121"/>
      <c r="F197" s="217">
        <v>49469.0</v>
      </c>
      <c r="G197" s="221">
        <v>70.7</v>
      </c>
      <c r="H197" s="215"/>
      <c r="I197" s="121"/>
      <c r="J197" s="209"/>
      <c r="K197" s="2"/>
      <c r="L197" s="2"/>
      <c r="M197" s="2"/>
      <c r="N197" s="2"/>
      <c r="O197" s="2"/>
      <c r="P197" s="2"/>
      <c r="Q197" s="2"/>
      <c r="R197" s="2"/>
      <c r="S197" s="2"/>
      <c r="T197" s="2"/>
      <c r="U197" s="2"/>
      <c r="V197" s="2"/>
      <c r="W197" s="2"/>
      <c r="X197" s="2"/>
      <c r="Y197" s="2"/>
      <c r="Z197" s="2"/>
    </row>
    <row r="198" ht="15.0" customHeight="1">
      <c r="A198" s="220">
        <v>2012.0</v>
      </c>
      <c r="B198" s="126"/>
      <c r="C198" s="127"/>
      <c r="D198" s="217">
        <v>32774.0</v>
      </c>
      <c r="E198" s="118"/>
      <c r="F198" s="217">
        <v>48772.0</v>
      </c>
      <c r="G198" s="221">
        <v>67.2</v>
      </c>
      <c r="H198" s="215"/>
      <c r="I198" s="118"/>
      <c r="J198" s="209"/>
      <c r="K198" s="2"/>
      <c r="L198" s="2"/>
      <c r="M198" s="2"/>
      <c r="N198" s="2"/>
      <c r="O198" s="2"/>
      <c r="P198" s="2"/>
      <c r="Q198" s="2"/>
      <c r="R198" s="2"/>
      <c r="S198" s="2"/>
      <c r="T198" s="2"/>
      <c r="U198" s="2"/>
      <c r="V198" s="2"/>
      <c r="W198" s="2"/>
      <c r="X198" s="2"/>
      <c r="Y198" s="2"/>
      <c r="Z198" s="2"/>
    </row>
    <row r="199" ht="15.75" customHeight="1">
      <c r="A199" s="241"/>
      <c r="B199" s="241"/>
      <c r="C199" s="241"/>
      <c r="D199" s="241"/>
      <c r="E199" s="241"/>
      <c r="F199" s="241"/>
      <c r="G199" s="241"/>
      <c r="H199" s="241"/>
      <c r="I199" s="241"/>
      <c r="J199" s="209"/>
      <c r="K199" s="2"/>
      <c r="L199" s="2"/>
      <c r="M199" s="2"/>
      <c r="N199" s="2"/>
      <c r="O199" s="2"/>
      <c r="P199" s="2"/>
      <c r="Q199" s="2"/>
      <c r="R199" s="2"/>
      <c r="S199" s="2"/>
      <c r="T199" s="2"/>
      <c r="U199" s="2"/>
      <c r="V199" s="2"/>
      <c r="W199" s="2"/>
      <c r="X199" s="2"/>
      <c r="Y199" s="2"/>
      <c r="Z199" s="2"/>
    </row>
    <row r="200" ht="15.75" customHeight="1">
      <c r="A200" s="214" t="s">
        <v>3</v>
      </c>
      <c r="B200" s="101"/>
      <c r="C200" s="101"/>
      <c r="D200" s="101"/>
      <c r="E200" s="101"/>
      <c r="F200" s="101"/>
      <c r="G200" s="101"/>
      <c r="H200" s="101"/>
      <c r="I200" s="240"/>
      <c r="J200" s="209"/>
      <c r="K200" s="2"/>
      <c r="L200" s="2"/>
      <c r="M200" s="2"/>
      <c r="N200" s="2"/>
      <c r="O200" s="2"/>
      <c r="P200" s="2"/>
      <c r="Q200" s="2"/>
      <c r="R200" s="2"/>
      <c r="S200" s="2"/>
      <c r="T200" s="2"/>
      <c r="U200" s="2"/>
      <c r="V200" s="2"/>
      <c r="W200" s="2"/>
      <c r="X200" s="2"/>
      <c r="Y200" s="2"/>
      <c r="Z200" s="2"/>
    </row>
    <row r="201" ht="15.0" customHeight="1">
      <c r="A201" s="212" t="s">
        <v>493</v>
      </c>
      <c r="B201" s="164"/>
      <c r="C201" s="164"/>
      <c r="D201" s="164"/>
      <c r="E201" s="164"/>
      <c r="F201" s="164"/>
      <c r="G201" s="164"/>
      <c r="H201" s="164"/>
      <c r="I201" s="197"/>
      <c r="J201" s="209"/>
      <c r="K201" s="2"/>
      <c r="L201" s="2"/>
      <c r="M201" s="2"/>
      <c r="N201" s="2"/>
      <c r="O201" s="2"/>
      <c r="P201" s="2"/>
      <c r="Q201" s="2"/>
      <c r="R201" s="2"/>
      <c r="S201" s="2"/>
      <c r="T201" s="2"/>
      <c r="U201" s="2"/>
      <c r="V201" s="2"/>
      <c r="W201" s="2"/>
      <c r="X201" s="2"/>
      <c r="Y201" s="2"/>
      <c r="Z201" s="2"/>
    </row>
    <row r="202" ht="30.0" customHeight="1">
      <c r="A202" s="213" t="s">
        <v>289</v>
      </c>
      <c r="B202" s="214" t="s">
        <v>389</v>
      </c>
      <c r="C202" s="74"/>
      <c r="D202" s="213" t="s">
        <v>343</v>
      </c>
      <c r="E202" s="213" t="s">
        <v>390</v>
      </c>
      <c r="F202" s="213" t="s">
        <v>391</v>
      </c>
      <c r="G202" s="213" t="s">
        <v>435</v>
      </c>
      <c r="H202" s="213" t="s">
        <v>393</v>
      </c>
      <c r="I202" s="213" t="s">
        <v>394</v>
      </c>
      <c r="J202" s="209"/>
      <c r="K202" s="2"/>
      <c r="L202" s="2"/>
      <c r="M202" s="2"/>
      <c r="N202" s="2"/>
      <c r="O202" s="2"/>
      <c r="P202" s="2"/>
      <c r="Q202" s="2"/>
      <c r="R202" s="2"/>
      <c r="S202" s="2"/>
      <c r="T202" s="2"/>
      <c r="U202" s="2"/>
      <c r="V202" s="2"/>
      <c r="W202" s="2"/>
      <c r="X202" s="2"/>
      <c r="Y202" s="2"/>
      <c r="Z202" s="2"/>
    </row>
    <row r="203" ht="15.75" customHeight="1">
      <c r="A203" s="215">
        <v>2019.0</v>
      </c>
      <c r="B203" s="216" t="s">
        <v>396</v>
      </c>
      <c r="C203" s="125"/>
      <c r="D203" s="217">
        <v>185473.0</v>
      </c>
      <c r="E203" s="223" t="s">
        <v>397</v>
      </c>
      <c r="F203" s="217">
        <v>189422.0</v>
      </c>
      <c r="G203" s="219">
        <f t="shared" ref="G203:G204" si="15">(D203/F203)*100</f>
        <v>97.91523688</v>
      </c>
      <c r="H203" s="237">
        <v>43662.0</v>
      </c>
      <c r="I203" s="218"/>
      <c r="J203" s="209"/>
      <c r="K203" s="2"/>
      <c r="L203" s="2"/>
      <c r="M203" s="2"/>
      <c r="N203" s="2"/>
      <c r="O203" s="2"/>
      <c r="P203" s="2"/>
      <c r="Q203" s="2"/>
      <c r="R203" s="2"/>
      <c r="S203" s="2"/>
      <c r="T203" s="2"/>
      <c r="U203" s="2"/>
      <c r="V203" s="2"/>
      <c r="W203" s="2"/>
      <c r="X203" s="2"/>
      <c r="Y203" s="2"/>
      <c r="Z203" s="2"/>
    </row>
    <row r="204" ht="15.75" customHeight="1">
      <c r="A204" s="215">
        <v>2018.0</v>
      </c>
      <c r="B204" s="145"/>
      <c r="C204" s="146"/>
      <c r="D204" s="217">
        <v>192285.0</v>
      </c>
      <c r="E204" s="121"/>
      <c r="F204" s="217">
        <v>189422.0</v>
      </c>
      <c r="G204" s="219">
        <f t="shared" si="15"/>
        <v>101.5114401</v>
      </c>
      <c r="H204" s="237">
        <v>43334.0</v>
      </c>
      <c r="I204" s="218"/>
      <c r="J204" s="209"/>
      <c r="K204" s="2"/>
      <c r="L204" s="2"/>
      <c r="M204" s="2"/>
      <c r="N204" s="2"/>
      <c r="O204" s="2"/>
      <c r="P204" s="2"/>
      <c r="Q204" s="2"/>
      <c r="R204" s="2"/>
      <c r="S204" s="2"/>
      <c r="T204" s="2"/>
      <c r="U204" s="2"/>
      <c r="V204" s="2"/>
      <c r="W204" s="2"/>
      <c r="X204" s="2"/>
      <c r="Y204" s="2"/>
      <c r="Z204" s="2"/>
    </row>
    <row r="205" ht="15.0" customHeight="1">
      <c r="A205" s="220">
        <v>2017.0</v>
      </c>
      <c r="B205" s="145"/>
      <c r="C205" s="146"/>
      <c r="D205" s="217">
        <v>189669.0</v>
      </c>
      <c r="E205" s="121"/>
      <c r="F205" s="217">
        <v>189422.0</v>
      </c>
      <c r="G205" s="221">
        <v>100.1</v>
      </c>
      <c r="H205" s="236">
        <v>42951.0</v>
      </c>
      <c r="I205" s="223" t="s">
        <v>513</v>
      </c>
      <c r="J205" s="209"/>
      <c r="K205" s="2"/>
      <c r="L205" s="2"/>
      <c r="M205" s="2"/>
      <c r="N205" s="2"/>
      <c r="O205" s="2"/>
      <c r="P205" s="2"/>
      <c r="Q205" s="2"/>
      <c r="R205" s="2"/>
      <c r="S205" s="2"/>
      <c r="T205" s="2"/>
      <c r="U205" s="2"/>
      <c r="V205" s="2"/>
      <c r="W205" s="2"/>
      <c r="X205" s="2"/>
      <c r="Y205" s="2"/>
      <c r="Z205" s="2"/>
    </row>
    <row r="206" ht="15.75" customHeight="1">
      <c r="A206" s="220">
        <v>2016.0</v>
      </c>
      <c r="B206" s="145"/>
      <c r="C206" s="146"/>
      <c r="D206" s="217">
        <v>203052.0</v>
      </c>
      <c r="E206" s="121"/>
      <c r="F206" s="217">
        <v>189422.0</v>
      </c>
      <c r="G206" s="221">
        <v>107.2</v>
      </c>
      <c r="H206" s="236">
        <v>42591.0</v>
      </c>
      <c r="I206" s="121"/>
      <c r="J206" s="209"/>
      <c r="K206" s="2"/>
      <c r="L206" s="2"/>
      <c r="M206" s="2"/>
      <c r="N206" s="2"/>
      <c r="O206" s="2"/>
      <c r="P206" s="2"/>
      <c r="Q206" s="2"/>
      <c r="R206" s="2"/>
      <c r="S206" s="2"/>
      <c r="T206" s="2"/>
      <c r="U206" s="2"/>
      <c r="V206" s="2"/>
      <c r="W206" s="2"/>
      <c r="X206" s="2"/>
      <c r="Y206" s="2"/>
      <c r="Z206" s="2"/>
    </row>
    <row r="207" ht="15.0" customHeight="1">
      <c r="A207" s="220">
        <v>2015.0</v>
      </c>
      <c r="B207" s="145"/>
      <c r="C207" s="146"/>
      <c r="D207" s="217">
        <v>187190.0</v>
      </c>
      <c r="E207" s="121"/>
      <c r="F207" s="217">
        <v>189422.0</v>
      </c>
      <c r="G207" s="221">
        <v>98.8</v>
      </c>
      <c r="H207" s="236">
        <v>42178.0</v>
      </c>
      <c r="I207" s="121"/>
      <c r="J207" s="209"/>
      <c r="K207" s="2"/>
      <c r="L207" s="2"/>
      <c r="M207" s="2"/>
      <c r="N207" s="2"/>
      <c r="O207" s="2"/>
      <c r="P207" s="2"/>
      <c r="Q207" s="2"/>
      <c r="R207" s="2"/>
      <c r="S207" s="2"/>
      <c r="T207" s="2"/>
      <c r="U207" s="2"/>
      <c r="V207" s="2"/>
      <c r="W207" s="2"/>
      <c r="X207" s="2"/>
      <c r="Y207" s="2"/>
      <c r="Z207" s="2"/>
    </row>
    <row r="208" ht="16.5" customHeight="1">
      <c r="A208" s="220">
        <v>2014.0</v>
      </c>
      <c r="B208" s="145"/>
      <c r="C208" s="146"/>
      <c r="D208" s="217">
        <v>236457.0</v>
      </c>
      <c r="E208" s="121"/>
      <c r="F208" s="217">
        <v>189422.0</v>
      </c>
      <c r="G208" s="221">
        <v>124.8</v>
      </c>
      <c r="H208" s="236">
        <v>41835.0</v>
      </c>
      <c r="I208" s="121"/>
      <c r="J208" s="209"/>
      <c r="K208" s="2"/>
      <c r="L208" s="2"/>
      <c r="M208" s="2"/>
      <c r="N208" s="2"/>
      <c r="O208" s="2"/>
      <c r="P208" s="2"/>
      <c r="Q208" s="2"/>
      <c r="R208" s="2"/>
      <c r="S208" s="2"/>
      <c r="T208" s="2"/>
      <c r="U208" s="2"/>
      <c r="V208" s="2"/>
      <c r="W208" s="2"/>
      <c r="X208" s="2"/>
      <c r="Y208" s="2"/>
      <c r="Z208" s="2"/>
    </row>
    <row r="209" ht="15.0" customHeight="1">
      <c r="A209" s="220">
        <v>2013.0</v>
      </c>
      <c r="B209" s="145"/>
      <c r="C209" s="146"/>
      <c r="D209" s="217">
        <v>206749.0</v>
      </c>
      <c r="E209" s="121"/>
      <c r="F209" s="217">
        <v>189422.0</v>
      </c>
      <c r="G209" s="221">
        <v>109.1</v>
      </c>
      <c r="H209" s="236">
        <v>41443.0</v>
      </c>
      <c r="I209" s="121"/>
      <c r="J209" s="209"/>
      <c r="K209" s="2"/>
      <c r="L209" s="2"/>
      <c r="M209" s="2"/>
      <c r="N209" s="2"/>
      <c r="O209" s="2"/>
      <c r="P209" s="2"/>
      <c r="Q209" s="2"/>
      <c r="R209" s="2"/>
      <c r="S209" s="2"/>
      <c r="T209" s="2"/>
      <c r="U209" s="2"/>
      <c r="V209" s="2"/>
      <c r="W209" s="2"/>
      <c r="X209" s="2"/>
      <c r="Y209" s="2"/>
      <c r="Z209" s="2"/>
    </row>
    <row r="210" ht="15.75" customHeight="1">
      <c r="A210" s="220">
        <v>2012.0</v>
      </c>
      <c r="B210" s="126"/>
      <c r="C210" s="127"/>
      <c r="D210" s="217">
        <v>335209.0</v>
      </c>
      <c r="E210" s="118"/>
      <c r="F210" s="217">
        <v>193999.0</v>
      </c>
      <c r="G210" s="221">
        <v>172.8</v>
      </c>
      <c r="H210" s="236">
        <v>41092.0</v>
      </c>
      <c r="I210" s="118"/>
      <c r="J210" s="209"/>
      <c r="K210" s="2"/>
      <c r="L210" s="2"/>
      <c r="M210" s="2"/>
      <c r="N210" s="2"/>
      <c r="O210" s="2"/>
      <c r="P210" s="2"/>
      <c r="Q210" s="2"/>
      <c r="R210" s="2"/>
      <c r="S210" s="2"/>
      <c r="T210" s="2"/>
      <c r="U210" s="2"/>
      <c r="V210" s="2"/>
      <c r="W210" s="2"/>
      <c r="X210" s="2"/>
      <c r="Y210" s="2"/>
      <c r="Z210" s="2"/>
    </row>
    <row r="211" ht="15.75" customHeight="1">
      <c r="A211" s="257"/>
      <c r="B211" s="257"/>
      <c r="C211" s="257"/>
      <c r="D211" s="257"/>
      <c r="E211" s="257"/>
      <c r="F211" s="257"/>
      <c r="G211" s="257"/>
      <c r="H211" s="257"/>
      <c r="I211" s="241"/>
      <c r="J211" s="209"/>
      <c r="K211" s="2"/>
      <c r="L211" s="2"/>
      <c r="M211" s="2"/>
      <c r="N211" s="2"/>
      <c r="O211" s="2"/>
      <c r="P211" s="2"/>
      <c r="Q211" s="2"/>
      <c r="R211" s="2"/>
      <c r="S211" s="2"/>
      <c r="T211" s="2"/>
      <c r="U211" s="2"/>
      <c r="V211" s="2"/>
      <c r="W211" s="2"/>
      <c r="X211" s="2"/>
      <c r="Y211" s="2"/>
      <c r="Z211" s="2"/>
    </row>
    <row r="212" ht="15.0" customHeight="1">
      <c r="A212" s="214" t="s">
        <v>388</v>
      </c>
      <c r="B212" s="101"/>
      <c r="C212" s="101"/>
      <c r="D212" s="101"/>
      <c r="E212" s="101"/>
      <c r="F212" s="101"/>
      <c r="G212" s="101"/>
      <c r="H212" s="101"/>
      <c r="I212" s="101"/>
      <c r="J212" s="101"/>
      <c r="K212" s="101"/>
      <c r="L212" s="240"/>
      <c r="M212" s="209"/>
      <c r="N212" s="2"/>
      <c r="O212" s="2"/>
      <c r="P212" s="2"/>
      <c r="Q212" s="2"/>
      <c r="R212" s="2"/>
      <c r="S212" s="2"/>
      <c r="T212" s="2"/>
      <c r="U212" s="2"/>
      <c r="V212" s="2"/>
      <c r="W212" s="2"/>
      <c r="X212" s="2"/>
      <c r="Y212" s="2"/>
      <c r="Z212" s="2"/>
    </row>
    <row r="213" ht="30.0" customHeight="1">
      <c r="A213" s="213" t="s">
        <v>289</v>
      </c>
      <c r="B213" s="213" t="s">
        <v>287</v>
      </c>
      <c r="C213" s="213" t="s">
        <v>389</v>
      </c>
      <c r="D213" s="213" t="s">
        <v>518</v>
      </c>
      <c r="E213" s="213" t="s">
        <v>390</v>
      </c>
      <c r="F213" s="213" t="s">
        <v>529</v>
      </c>
      <c r="G213" s="213" t="s">
        <v>520</v>
      </c>
      <c r="H213" s="213" t="s">
        <v>343</v>
      </c>
      <c r="I213" s="213" t="s">
        <v>391</v>
      </c>
      <c r="J213" s="213" t="s">
        <v>435</v>
      </c>
      <c r="K213" s="213" t="s">
        <v>393</v>
      </c>
      <c r="L213" s="213" t="s">
        <v>394</v>
      </c>
      <c r="M213" s="209"/>
      <c r="N213" s="2"/>
      <c r="O213" s="2"/>
      <c r="P213" s="2"/>
      <c r="Q213" s="2"/>
      <c r="R213" s="2"/>
      <c r="S213" s="2"/>
      <c r="T213" s="2"/>
      <c r="U213" s="2"/>
      <c r="V213" s="2"/>
      <c r="W213" s="2"/>
      <c r="X213" s="2"/>
      <c r="Y213" s="2"/>
      <c r="Z213" s="2"/>
    </row>
    <row r="214" ht="15.75" customHeight="1">
      <c r="A214" s="218" t="s">
        <v>524</v>
      </c>
      <c r="B214" s="234" t="s">
        <v>530</v>
      </c>
      <c r="C214" s="234" t="s">
        <v>400</v>
      </c>
      <c r="D214" s="217">
        <v>124058.0</v>
      </c>
      <c r="E214" s="223" t="s">
        <v>531</v>
      </c>
      <c r="F214" s="217">
        <v>1082880.0</v>
      </c>
      <c r="G214" s="219">
        <f t="shared" ref="G214:G222" si="16">(D214/F214)*100</f>
        <v>11.45630171</v>
      </c>
      <c r="H214" s="244">
        <f>SUM(D214:D216)</f>
        <v>1825090</v>
      </c>
      <c r="I214" s="244">
        <f>SUM(F214:F216)</f>
        <v>4700000</v>
      </c>
      <c r="J214" s="258">
        <f>(H214/I214)*100</f>
        <v>38.83170213</v>
      </c>
      <c r="K214" s="215"/>
      <c r="L214" s="223" t="s">
        <v>532</v>
      </c>
      <c r="M214" s="209"/>
      <c r="N214" s="2"/>
      <c r="O214" s="2"/>
      <c r="P214" s="2"/>
      <c r="Q214" s="2"/>
      <c r="R214" s="2"/>
      <c r="S214" s="2"/>
      <c r="T214" s="2"/>
      <c r="U214" s="2"/>
      <c r="V214" s="2"/>
      <c r="W214" s="2"/>
      <c r="X214" s="2"/>
      <c r="Y214" s="2"/>
      <c r="Z214" s="2"/>
    </row>
    <row r="215" ht="15.75" customHeight="1">
      <c r="A215" s="121"/>
      <c r="B215" s="223" t="s">
        <v>533</v>
      </c>
      <c r="C215" s="234" t="s">
        <v>534</v>
      </c>
      <c r="D215" s="217">
        <v>1701032.0</v>
      </c>
      <c r="E215" s="121"/>
      <c r="F215" s="217">
        <v>2170272.0</v>
      </c>
      <c r="G215" s="219">
        <f t="shared" si="16"/>
        <v>78.378747</v>
      </c>
      <c r="H215" s="121"/>
      <c r="I215" s="121"/>
      <c r="J215" s="121"/>
      <c r="K215" s="215"/>
      <c r="L215" s="121"/>
      <c r="M215" s="209"/>
      <c r="N215" s="2"/>
      <c r="O215" s="2"/>
      <c r="P215" s="2"/>
      <c r="Q215" s="2"/>
      <c r="R215" s="2"/>
      <c r="S215" s="2"/>
      <c r="T215" s="2"/>
      <c r="U215" s="2"/>
      <c r="V215" s="2"/>
      <c r="W215" s="2"/>
      <c r="X215" s="2"/>
      <c r="Y215" s="2"/>
      <c r="Z215" s="2"/>
    </row>
    <row r="216" ht="15.75" customHeight="1">
      <c r="A216" s="118"/>
      <c r="B216" s="118"/>
      <c r="C216" s="234" t="s">
        <v>535</v>
      </c>
      <c r="D216" s="217"/>
      <c r="E216" s="121"/>
      <c r="F216" s="217">
        <v>1446848.0</v>
      </c>
      <c r="G216" s="219">
        <f t="shared" si="16"/>
        <v>0</v>
      </c>
      <c r="H216" s="118"/>
      <c r="I216" s="118"/>
      <c r="J216" s="118"/>
      <c r="K216" s="215"/>
      <c r="L216" s="121"/>
      <c r="M216" s="209"/>
      <c r="N216" s="2"/>
      <c r="O216" s="2"/>
      <c r="P216" s="2"/>
      <c r="Q216" s="2"/>
      <c r="R216" s="2"/>
      <c r="S216" s="2"/>
      <c r="T216" s="2"/>
      <c r="U216" s="2"/>
      <c r="V216" s="2"/>
      <c r="W216" s="2"/>
      <c r="X216" s="2"/>
      <c r="Y216" s="2"/>
      <c r="Z216" s="2"/>
    </row>
    <row r="217" ht="15.0" customHeight="1">
      <c r="A217" s="218" t="s">
        <v>401</v>
      </c>
      <c r="B217" s="234" t="s">
        <v>530</v>
      </c>
      <c r="C217" s="234" t="s">
        <v>400</v>
      </c>
      <c r="D217" s="217">
        <v>523714.0</v>
      </c>
      <c r="E217" s="121"/>
      <c r="F217" s="217">
        <v>1198080.0</v>
      </c>
      <c r="G217" s="219">
        <f t="shared" si="16"/>
        <v>43.71277377</v>
      </c>
      <c r="H217" s="244">
        <f>SUM(D217:D219)</f>
        <v>2888266</v>
      </c>
      <c r="I217" s="244">
        <f>SUM(F217:F219)</f>
        <v>5200000</v>
      </c>
      <c r="J217" s="258">
        <f>(H217/I217)*100</f>
        <v>55.54357692</v>
      </c>
      <c r="K217" s="215"/>
      <c r="L217" s="121"/>
      <c r="M217" s="209"/>
      <c r="N217" s="2"/>
      <c r="O217" s="2"/>
      <c r="P217" s="2"/>
      <c r="Q217" s="2"/>
      <c r="R217" s="2"/>
      <c r="S217" s="2"/>
      <c r="T217" s="2"/>
      <c r="U217" s="2"/>
      <c r="V217" s="2"/>
      <c r="W217" s="2"/>
      <c r="X217" s="2"/>
      <c r="Y217" s="2"/>
      <c r="Z217" s="2"/>
    </row>
    <row r="218" ht="15.75" customHeight="1">
      <c r="A218" s="121"/>
      <c r="B218" s="223" t="s">
        <v>533</v>
      </c>
      <c r="C218" s="234" t="s">
        <v>534</v>
      </c>
      <c r="D218" s="217">
        <v>1435552.0</v>
      </c>
      <c r="E218" s="121"/>
      <c r="F218" s="217">
        <v>2401152.0</v>
      </c>
      <c r="G218" s="219">
        <f t="shared" si="16"/>
        <v>59.7859694</v>
      </c>
      <c r="H218" s="121"/>
      <c r="I218" s="121"/>
      <c r="J218" s="121"/>
      <c r="K218" s="215"/>
      <c r="L218" s="121"/>
      <c r="M218" s="209"/>
      <c r="N218" s="2"/>
      <c r="O218" s="2"/>
      <c r="P218" s="2"/>
      <c r="Q218" s="2"/>
      <c r="R218" s="2"/>
      <c r="S218" s="2"/>
      <c r="T218" s="2"/>
      <c r="U218" s="2"/>
      <c r="V218" s="2"/>
      <c r="W218" s="2"/>
      <c r="X218" s="2"/>
      <c r="Y218" s="2"/>
      <c r="Z218" s="2"/>
    </row>
    <row r="219" ht="15.75" customHeight="1">
      <c r="A219" s="118"/>
      <c r="B219" s="118"/>
      <c r="C219" s="234" t="s">
        <v>535</v>
      </c>
      <c r="D219" s="217">
        <v>929000.0</v>
      </c>
      <c r="E219" s="121"/>
      <c r="F219" s="217">
        <v>1600768.0</v>
      </c>
      <c r="G219" s="219">
        <f t="shared" si="16"/>
        <v>58.03464337</v>
      </c>
      <c r="H219" s="118"/>
      <c r="I219" s="118"/>
      <c r="J219" s="118"/>
      <c r="K219" s="215"/>
      <c r="L219" s="121"/>
      <c r="M219" s="209"/>
      <c r="N219" s="2"/>
      <c r="O219" s="2"/>
      <c r="P219" s="2"/>
      <c r="Q219" s="2"/>
      <c r="R219" s="2"/>
      <c r="S219" s="2"/>
      <c r="T219" s="2"/>
      <c r="U219" s="2"/>
      <c r="V219" s="2"/>
      <c r="W219" s="2"/>
      <c r="X219" s="2"/>
      <c r="Y219" s="2"/>
      <c r="Z219" s="2"/>
    </row>
    <row r="220" ht="15.75" customHeight="1">
      <c r="A220" s="218" t="s">
        <v>402</v>
      </c>
      <c r="B220" s="234" t="s">
        <v>530</v>
      </c>
      <c r="C220" s="234" t="s">
        <v>400</v>
      </c>
      <c r="D220" s="217">
        <v>591819.0</v>
      </c>
      <c r="E220" s="121"/>
      <c r="F220" s="217">
        <v>1359360.0</v>
      </c>
      <c r="G220" s="219">
        <f t="shared" si="16"/>
        <v>43.53659075</v>
      </c>
      <c r="H220" s="244">
        <f>SUM(D220:D222)</f>
        <v>2754311</v>
      </c>
      <c r="I220" s="244">
        <f>SUM(F220:F222)</f>
        <v>5900000</v>
      </c>
      <c r="J220" s="258">
        <f>(H220/I220)*100</f>
        <v>46.68323729</v>
      </c>
      <c r="K220" s="215"/>
      <c r="L220" s="121"/>
      <c r="M220" s="209"/>
      <c r="N220" s="2"/>
      <c r="O220" s="2"/>
      <c r="P220" s="2"/>
      <c r="Q220" s="2"/>
      <c r="R220" s="2"/>
      <c r="S220" s="2"/>
      <c r="T220" s="2"/>
      <c r="U220" s="2"/>
      <c r="V220" s="2"/>
      <c r="W220" s="2"/>
      <c r="X220" s="2"/>
      <c r="Y220" s="2"/>
      <c r="Z220" s="2"/>
    </row>
    <row r="221" ht="15.75" customHeight="1">
      <c r="A221" s="121"/>
      <c r="B221" s="223" t="s">
        <v>533</v>
      </c>
      <c r="C221" s="234" t="s">
        <v>534</v>
      </c>
      <c r="D221" s="217">
        <v>1451763.0</v>
      </c>
      <c r="E221" s="121"/>
      <c r="F221" s="217">
        <v>2724384.0</v>
      </c>
      <c r="G221" s="219">
        <f t="shared" si="16"/>
        <v>53.28775239</v>
      </c>
      <c r="H221" s="121"/>
      <c r="I221" s="121"/>
      <c r="J221" s="121"/>
      <c r="K221" s="215"/>
      <c r="L221" s="121"/>
      <c r="M221" s="209"/>
      <c r="N221" s="2"/>
      <c r="O221" s="2"/>
      <c r="P221" s="2"/>
      <c r="Q221" s="2"/>
      <c r="R221" s="2"/>
      <c r="S221" s="2"/>
      <c r="T221" s="2"/>
      <c r="U221" s="2"/>
      <c r="V221" s="2"/>
      <c r="W221" s="2"/>
      <c r="X221" s="2"/>
      <c r="Y221" s="2"/>
      <c r="Z221" s="2"/>
    </row>
    <row r="222" ht="15.75" customHeight="1">
      <c r="A222" s="118"/>
      <c r="B222" s="118"/>
      <c r="C222" s="234" t="s">
        <v>535</v>
      </c>
      <c r="D222" s="217">
        <v>710729.0</v>
      </c>
      <c r="E222" s="121"/>
      <c r="F222" s="217">
        <v>1816256.0</v>
      </c>
      <c r="G222" s="219">
        <f t="shared" si="16"/>
        <v>39.13154313</v>
      </c>
      <c r="H222" s="118"/>
      <c r="I222" s="118"/>
      <c r="J222" s="118"/>
      <c r="K222" s="215"/>
      <c r="L222" s="121"/>
      <c r="M222" s="209"/>
      <c r="N222" s="2"/>
      <c r="O222" s="2"/>
      <c r="P222" s="2"/>
      <c r="Q222" s="2"/>
      <c r="R222" s="2"/>
      <c r="S222" s="2"/>
      <c r="T222" s="2"/>
      <c r="U222" s="2"/>
      <c r="V222" s="2"/>
      <c r="W222" s="2"/>
      <c r="X222" s="2"/>
      <c r="Y222" s="2"/>
      <c r="Z222" s="2"/>
    </row>
    <row r="223" ht="15.0" customHeight="1">
      <c r="A223" s="223" t="s">
        <v>404</v>
      </c>
      <c r="B223" s="234" t="s">
        <v>530</v>
      </c>
      <c r="C223" s="223" t="s">
        <v>400</v>
      </c>
      <c r="D223" s="217">
        <v>464055.0</v>
      </c>
      <c r="E223" s="121"/>
      <c r="F223" s="217">
        <v>1292040.0</v>
      </c>
      <c r="G223" s="221">
        <v>35.9</v>
      </c>
      <c r="H223" s="243">
        <f>D223+D224</f>
        <v>1538437</v>
      </c>
      <c r="I223" s="243">
        <f>F223+F224</f>
        <v>3880000</v>
      </c>
      <c r="J223" s="259">
        <f>(H223/I223)*100</f>
        <v>39.65043814</v>
      </c>
      <c r="K223" s="215"/>
      <c r="L223" s="121"/>
      <c r="M223" s="209"/>
      <c r="N223" s="2"/>
      <c r="O223" s="2"/>
      <c r="P223" s="2"/>
      <c r="Q223" s="2"/>
      <c r="R223" s="2"/>
      <c r="S223" s="2"/>
      <c r="T223" s="2"/>
      <c r="U223" s="2"/>
      <c r="V223" s="2"/>
      <c r="W223" s="2"/>
      <c r="X223" s="2"/>
      <c r="Y223" s="2"/>
      <c r="Z223" s="2"/>
    </row>
    <row r="224" ht="15.75" customHeight="1">
      <c r="A224" s="118"/>
      <c r="B224" s="234" t="s">
        <v>533</v>
      </c>
      <c r="C224" s="121"/>
      <c r="D224" s="217">
        <v>1074382.0</v>
      </c>
      <c r="E224" s="121"/>
      <c r="F224" s="217">
        <v>2587960.0</v>
      </c>
      <c r="G224" s="221">
        <v>41.5</v>
      </c>
      <c r="H224" s="118"/>
      <c r="I224" s="118"/>
      <c r="J224" s="118"/>
      <c r="K224" s="215"/>
      <c r="L224" s="121"/>
      <c r="M224" s="209"/>
      <c r="N224" s="2"/>
      <c r="O224" s="2"/>
      <c r="P224" s="2"/>
      <c r="Q224" s="2"/>
      <c r="R224" s="2"/>
      <c r="S224" s="2"/>
      <c r="T224" s="2"/>
      <c r="U224" s="2"/>
      <c r="V224" s="2"/>
      <c r="W224" s="2"/>
      <c r="X224" s="2"/>
      <c r="Y224" s="2"/>
      <c r="Z224" s="2"/>
    </row>
    <row r="225" ht="15.0" customHeight="1">
      <c r="A225" s="223" t="s">
        <v>405</v>
      </c>
      <c r="B225" s="234" t="s">
        <v>530</v>
      </c>
      <c r="C225" s="121"/>
      <c r="D225" s="217">
        <v>863713.0</v>
      </c>
      <c r="E225" s="121"/>
      <c r="F225" s="217">
        <v>1292040.0</v>
      </c>
      <c r="G225" s="221">
        <v>66.8</v>
      </c>
      <c r="H225" s="243">
        <f>D225+D226</f>
        <v>1793571</v>
      </c>
      <c r="I225" s="243">
        <f>F225+F226</f>
        <v>3880000</v>
      </c>
      <c r="J225" s="259">
        <f>(H225/I225)*100</f>
        <v>46.2260567</v>
      </c>
      <c r="K225" s="215"/>
      <c r="L225" s="121"/>
      <c r="M225" s="209"/>
      <c r="N225" s="2"/>
      <c r="O225" s="2"/>
      <c r="P225" s="2"/>
      <c r="Q225" s="2"/>
      <c r="R225" s="2"/>
      <c r="S225" s="2"/>
      <c r="T225" s="2"/>
      <c r="U225" s="2"/>
      <c r="V225" s="2"/>
      <c r="W225" s="2"/>
      <c r="X225" s="2"/>
      <c r="Y225" s="2"/>
      <c r="Z225" s="2"/>
    </row>
    <row r="226" ht="15.75" customHeight="1">
      <c r="A226" s="118"/>
      <c r="B226" s="234" t="s">
        <v>533</v>
      </c>
      <c r="C226" s="121"/>
      <c r="D226" s="217">
        <v>929858.0</v>
      </c>
      <c r="E226" s="121"/>
      <c r="F226" s="217">
        <v>2587960.0</v>
      </c>
      <c r="G226" s="221">
        <v>35.9</v>
      </c>
      <c r="H226" s="118"/>
      <c r="I226" s="118"/>
      <c r="J226" s="118"/>
      <c r="K226" s="215"/>
      <c r="L226" s="118"/>
      <c r="M226" s="209"/>
      <c r="N226" s="2"/>
      <c r="O226" s="2"/>
      <c r="P226" s="2"/>
      <c r="Q226" s="2"/>
      <c r="R226" s="2"/>
      <c r="S226" s="2"/>
      <c r="T226" s="2"/>
      <c r="U226" s="2"/>
      <c r="V226" s="2"/>
      <c r="W226" s="2"/>
      <c r="X226" s="2"/>
      <c r="Y226" s="2"/>
      <c r="Z226" s="2"/>
    </row>
    <row r="227" ht="15.0" customHeight="1">
      <c r="A227" s="234" t="s">
        <v>406</v>
      </c>
      <c r="B227" s="223" t="s">
        <v>536</v>
      </c>
      <c r="C227" s="121"/>
      <c r="D227" s="217"/>
      <c r="E227" s="121"/>
      <c r="F227" s="217"/>
      <c r="G227" s="221"/>
      <c r="H227" s="217">
        <v>1449434.0</v>
      </c>
      <c r="I227" s="217">
        <v>3880000.0</v>
      </c>
      <c r="J227" s="221">
        <v>37.4</v>
      </c>
      <c r="K227" s="215"/>
      <c r="L227" s="223" t="s">
        <v>513</v>
      </c>
      <c r="M227" s="209"/>
      <c r="N227" s="2"/>
      <c r="O227" s="2"/>
      <c r="P227" s="2"/>
      <c r="Q227" s="2"/>
      <c r="R227" s="2"/>
      <c r="S227" s="2"/>
      <c r="T227" s="2"/>
      <c r="U227" s="2"/>
      <c r="V227" s="2"/>
      <c r="W227" s="2"/>
      <c r="X227" s="2"/>
      <c r="Y227" s="2"/>
      <c r="Z227" s="2"/>
    </row>
    <row r="228" ht="15.0" customHeight="1">
      <c r="A228" s="234" t="s">
        <v>407</v>
      </c>
      <c r="B228" s="121"/>
      <c r="C228" s="121"/>
      <c r="D228" s="217"/>
      <c r="E228" s="121"/>
      <c r="F228" s="217"/>
      <c r="G228" s="221"/>
      <c r="H228" s="217">
        <v>1142835.0</v>
      </c>
      <c r="I228" s="217">
        <v>3880000.0</v>
      </c>
      <c r="J228" s="221">
        <v>29.5</v>
      </c>
      <c r="K228" s="215"/>
      <c r="L228" s="121"/>
      <c r="M228" s="209"/>
      <c r="N228" s="2"/>
      <c r="O228" s="2"/>
      <c r="P228" s="2"/>
      <c r="Q228" s="2"/>
      <c r="R228" s="2"/>
      <c r="S228" s="2"/>
      <c r="T228" s="2"/>
      <c r="U228" s="2"/>
      <c r="V228" s="2"/>
      <c r="W228" s="2"/>
      <c r="X228" s="2"/>
      <c r="Y228" s="2"/>
      <c r="Z228" s="2"/>
    </row>
    <row r="229" ht="15.0" customHeight="1">
      <c r="A229" s="234" t="s">
        <v>408</v>
      </c>
      <c r="B229" s="121"/>
      <c r="C229" s="121"/>
      <c r="D229" s="217"/>
      <c r="E229" s="121"/>
      <c r="F229" s="217"/>
      <c r="G229" s="221"/>
      <c r="H229" s="217">
        <v>1346333.0</v>
      </c>
      <c r="I229" s="217">
        <v>3880000.0</v>
      </c>
      <c r="J229" s="221">
        <v>34.7</v>
      </c>
      <c r="K229" s="215"/>
      <c r="L229" s="121"/>
      <c r="M229" s="209"/>
      <c r="N229" s="2"/>
      <c r="O229" s="2"/>
      <c r="P229" s="2"/>
      <c r="Q229" s="2"/>
      <c r="R229" s="2"/>
      <c r="S229" s="2"/>
      <c r="T229" s="2"/>
      <c r="U229" s="2"/>
      <c r="V229" s="2"/>
      <c r="W229" s="2"/>
      <c r="X229" s="2"/>
      <c r="Y229" s="2"/>
      <c r="Z229" s="2"/>
    </row>
    <row r="230" ht="15.0" customHeight="1">
      <c r="A230" s="234" t="s">
        <v>430</v>
      </c>
      <c r="B230" s="121"/>
      <c r="C230" s="121"/>
      <c r="D230" s="217"/>
      <c r="E230" s="121"/>
      <c r="F230" s="217"/>
      <c r="G230" s="221"/>
      <c r="H230" s="217">
        <v>2051937.0</v>
      </c>
      <c r="I230" s="217">
        <v>3880000.0</v>
      </c>
      <c r="J230" s="221">
        <v>52.9</v>
      </c>
      <c r="K230" s="215"/>
      <c r="L230" s="121"/>
      <c r="M230" s="209"/>
      <c r="N230" s="2"/>
      <c r="O230" s="2"/>
      <c r="P230" s="2"/>
      <c r="Q230" s="2"/>
      <c r="R230" s="2"/>
      <c r="S230" s="2"/>
      <c r="T230" s="2"/>
      <c r="U230" s="2"/>
      <c r="V230" s="2"/>
      <c r="W230" s="2"/>
      <c r="X230" s="2"/>
      <c r="Y230" s="2"/>
      <c r="Z230" s="2"/>
    </row>
    <row r="231" ht="15.0" customHeight="1">
      <c r="A231" s="234" t="s">
        <v>431</v>
      </c>
      <c r="B231" s="121"/>
      <c r="C231" s="121"/>
      <c r="D231" s="217"/>
      <c r="E231" s="121"/>
      <c r="F231" s="217"/>
      <c r="G231" s="221"/>
      <c r="H231" s="217">
        <v>3402353.0</v>
      </c>
      <c r="I231" s="217">
        <v>3710000.0</v>
      </c>
      <c r="J231" s="221">
        <v>91.7</v>
      </c>
      <c r="K231" s="215"/>
      <c r="L231" s="121"/>
      <c r="M231" s="209"/>
      <c r="N231" s="2"/>
      <c r="O231" s="2"/>
      <c r="P231" s="2"/>
      <c r="Q231" s="2"/>
      <c r="R231" s="2"/>
      <c r="S231" s="2"/>
      <c r="T231" s="2"/>
      <c r="U231" s="2"/>
      <c r="V231" s="2"/>
      <c r="W231" s="2"/>
      <c r="X231" s="2"/>
      <c r="Y231" s="2"/>
      <c r="Z231" s="2"/>
    </row>
    <row r="232" ht="15.0" customHeight="1">
      <c r="A232" s="234" t="s">
        <v>506</v>
      </c>
      <c r="B232" s="121"/>
      <c r="C232" s="121"/>
      <c r="D232" s="217"/>
      <c r="E232" s="121"/>
      <c r="F232" s="217"/>
      <c r="G232" s="221"/>
      <c r="H232" s="217">
        <v>3560920.0</v>
      </c>
      <c r="I232" s="217">
        <v>3710000.0</v>
      </c>
      <c r="J232" s="221">
        <v>96.0</v>
      </c>
      <c r="K232" s="215"/>
      <c r="L232" s="121"/>
      <c r="M232" s="209"/>
      <c r="N232" s="2"/>
      <c r="O232" s="2"/>
      <c r="P232" s="2"/>
      <c r="Q232" s="2"/>
      <c r="R232" s="2"/>
      <c r="S232" s="2"/>
      <c r="T232" s="2"/>
      <c r="U232" s="2"/>
      <c r="V232" s="2"/>
      <c r="W232" s="2"/>
      <c r="X232" s="2"/>
      <c r="Y232" s="2"/>
      <c r="Z232" s="2"/>
    </row>
    <row r="233" ht="15.0" customHeight="1">
      <c r="A233" s="234" t="s">
        <v>507</v>
      </c>
      <c r="B233" s="121"/>
      <c r="C233" s="121"/>
      <c r="D233" s="217"/>
      <c r="E233" s="121"/>
      <c r="F233" s="217"/>
      <c r="G233" s="221"/>
      <c r="H233" s="217">
        <v>3105430.0</v>
      </c>
      <c r="I233" s="217">
        <v>3710000.0</v>
      </c>
      <c r="J233" s="221">
        <v>83.7</v>
      </c>
      <c r="K233" s="215"/>
      <c r="L233" s="121"/>
      <c r="M233" s="209"/>
      <c r="N233" s="2"/>
      <c r="O233" s="2"/>
      <c r="P233" s="2"/>
      <c r="Q233" s="2"/>
      <c r="R233" s="2"/>
      <c r="S233" s="2"/>
      <c r="T233" s="2"/>
      <c r="U233" s="2"/>
      <c r="V233" s="2"/>
      <c r="W233" s="2"/>
      <c r="X233" s="2"/>
      <c r="Y233" s="2"/>
      <c r="Z233" s="2"/>
    </row>
    <row r="234" ht="15.0" customHeight="1">
      <c r="A234" s="234" t="s">
        <v>508</v>
      </c>
      <c r="B234" s="121"/>
      <c r="C234" s="121"/>
      <c r="D234" s="217"/>
      <c r="E234" s="121"/>
      <c r="F234" s="217"/>
      <c r="G234" s="221"/>
      <c r="H234" s="217">
        <v>2657098.0</v>
      </c>
      <c r="I234" s="217">
        <v>3710000.0</v>
      </c>
      <c r="J234" s="221">
        <v>71.6</v>
      </c>
      <c r="K234" s="215"/>
      <c r="L234" s="121"/>
      <c r="M234" s="209"/>
      <c r="N234" s="2"/>
      <c r="O234" s="2"/>
      <c r="P234" s="2"/>
      <c r="Q234" s="2"/>
      <c r="R234" s="2"/>
      <c r="S234" s="2"/>
      <c r="T234" s="2"/>
      <c r="U234" s="2"/>
      <c r="V234" s="2"/>
      <c r="W234" s="2"/>
      <c r="X234" s="2"/>
      <c r="Y234" s="2"/>
      <c r="Z234" s="2"/>
    </row>
    <row r="235" ht="15.0" customHeight="1">
      <c r="A235" s="234" t="s">
        <v>537</v>
      </c>
      <c r="B235" s="121"/>
      <c r="C235" s="121"/>
      <c r="D235" s="217"/>
      <c r="E235" s="121"/>
      <c r="F235" s="217"/>
      <c r="G235" s="221"/>
      <c r="H235" s="217">
        <v>2992068.0</v>
      </c>
      <c r="I235" s="217">
        <v>3710000.0</v>
      </c>
      <c r="J235" s="221">
        <v>80.6</v>
      </c>
      <c r="K235" s="215"/>
      <c r="L235" s="121"/>
      <c r="M235" s="209"/>
      <c r="N235" s="2"/>
      <c r="O235" s="2"/>
      <c r="P235" s="2"/>
      <c r="Q235" s="2"/>
      <c r="R235" s="2"/>
      <c r="S235" s="2"/>
      <c r="T235" s="2"/>
      <c r="U235" s="2"/>
      <c r="V235" s="2"/>
      <c r="W235" s="2"/>
      <c r="X235" s="2"/>
      <c r="Y235" s="2"/>
      <c r="Z235" s="2"/>
    </row>
    <row r="236" ht="15.0" customHeight="1">
      <c r="A236" s="234" t="s">
        <v>538</v>
      </c>
      <c r="B236" s="121"/>
      <c r="C236" s="118"/>
      <c r="D236" s="217"/>
      <c r="E236" s="121"/>
      <c r="F236" s="217"/>
      <c r="G236" s="221"/>
      <c r="H236" s="217">
        <v>2242996.0</v>
      </c>
      <c r="I236" s="217">
        <v>3710000.0</v>
      </c>
      <c r="J236" s="221">
        <v>60.5</v>
      </c>
      <c r="K236" s="215"/>
      <c r="L236" s="121"/>
      <c r="M236" s="209"/>
      <c r="N236" s="2"/>
      <c r="O236" s="2"/>
      <c r="P236" s="2"/>
      <c r="Q236" s="2"/>
      <c r="R236" s="2"/>
      <c r="S236" s="2"/>
      <c r="T236" s="2"/>
      <c r="U236" s="2"/>
      <c r="V236" s="2"/>
      <c r="W236" s="2"/>
      <c r="X236" s="2"/>
      <c r="Y236" s="2"/>
      <c r="Z236" s="2"/>
    </row>
    <row r="237" ht="15.0" customHeight="1">
      <c r="A237" s="234" t="s">
        <v>539</v>
      </c>
      <c r="B237" s="121"/>
      <c r="C237" s="223" t="s">
        <v>426</v>
      </c>
      <c r="D237" s="217"/>
      <c r="E237" s="121"/>
      <c r="F237" s="217"/>
      <c r="G237" s="221"/>
      <c r="H237" s="217">
        <v>2815738.0</v>
      </c>
      <c r="I237" s="217">
        <v>3710000.0</v>
      </c>
      <c r="J237" s="221">
        <v>75.9</v>
      </c>
      <c r="K237" s="215"/>
      <c r="L237" s="121"/>
      <c r="M237" s="209"/>
      <c r="N237" s="2"/>
      <c r="O237" s="2"/>
      <c r="P237" s="2"/>
      <c r="Q237" s="2"/>
      <c r="R237" s="2"/>
      <c r="S237" s="2"/>
      <c r="T237" s="2"/>
      <c r="U237" s="2"/>
      <c r="V237" s="2"/>
      <c r="W237" s="2"/>
      <c r="X237" s="2"/>
      <c r="Y237" s="2"/>
      <c r="Z237" s="2"/>
    </row>
    <row r="238" ht="15.0" customHeight="1">
      <c r="A238" s="234" t="s">
        <v>540</v>
      </c>
      <c r="B238" s="121"/>
      <c r="C238" s="121"/>
      <c r="D238" s="217"/>
      <c r="E238" s="121"/>
      <c r="F238" s="217"/>
      <c r="G238" s="221"/>
      <c r="H238" s="217">
        <v>1722493.0</v>
      </c>
      <c r="I238" s="217">
        <v>3710000.0</v>
      </c>
      <c r="J238" s="221">
        <v>46.4</v>
      </c>
      <c r="K238" s="215"/>
      <c r="L238" s="121"/>
      <c r="M238" s="209"/>
      <c r="N238" s="2"/>
      <c r="O238" s="2"/>
      <c r="P238" s="2"/>
      <c r="Q238" s="2"/>
      <c r="R238" s="2"/>
      <c r="S238" s="2"/>
      <c r="T238" s="2"/>
      <c r="U238" s="2"/>
      <c r="V238" s="2"/>
      <c r="W238" s="2"/>
      <c r="X238" s="2"/>
      <c r="Y238" s="2"/>
      <c r="Z238" s="2"/>
    </row>
    <row r="239" ht="15.0" customHeight="1">
      <c r="A239" s="234" t="s">
        <v>541</v>
      </c>
      <c r="B239" s="121"/>
      <c r="C239" s="121"/>
      <c r="D239" s="217"/>
      <c r="E239" s="121"/>
      <c r="F239" s="217"/>
      <c r="G239" s="221"/>
      <c r="H239" s="217">
        <v>1735775.0</v>
      </c>
      <c r="I239" s="217">
        <v>3710000.0</v>
      </c>
      <c r="J239" s="221">
        <v>46.8</v>
      </c>
      <c r="K239" s="215"/>
      <c r="L239" s="121"/>
      <c r="M239" s="209"/>
      <c r="N239" s="2"/>
      <c r="O239" s="2"/>
      <c r="P239" s="2"/>
      <c r="Q239" s="2"/>
      <c r="R239" s="2"/>
      <c r="S239" s="2"/>
      <c r="T239" s="2"/>
      <c r="U239" s="2"/>
      <c r="V239" s="2"/>
      <c r="W239" s="2"/>
      <c r="X239" s="2"/>
      <c r="Y239" s="2"/>
      <c r="Z239" s="2"/>
    </row>
    <row r="240" ht="16.5" customHeight="1">
      <c r="A240" s="234" t="s">
        <v>542</v>
      </c>
      <c r="B240" s="121"/>
      <c r="C240" s="121"/>
      <c r="D240" s="217"/>
      <c r="E240" s="121"/>
      <c r="F240" s="217"/>
      <c r="G240" s="221"/>
      <c r="H240" s="217">
        <v>2014433.0</v>
      </c>
      <c r="I240" s="217">
        <v>3710000.0</v>
      </c>
      <c r="J240" s="221">
        <v>54.3</v>
      </c>
      <c r="K240" s="215"/>
      <c r="L240" s="121"/>
      <c r="M240" s="209"/>
      <c r="N240" s="2"/>
      <c r="O240" s="2"/>
      <c r="P240" s="2"/>
      <c r="Q240" s="2"/>
      <c r="R240" s="2"/>
      <c r="S240" s="2"/>
      <c r="T240" s="2"/>
      <c r="U240" s="2"/>
      <c r="V240" s="2"/>
      <c r="W240" s="2"/>
      <c r="X240" s="2"/>
      <c r="Y240" s="2"/>
      <c r="Z240" s="2"/>
    </row>
    <row r="241" ht="15.0" customHeight="1">
      <c r="A241" s="234" t="s">
        <v>543</v>
      </c>
      <c r="B241" s="118"/>
      <c r="C241" s="118"/>
      <c r="D241" s="217"/>
      <c r="E241" s="118"/>
      <c r="F241" s="217"/>
      <c r="G241" s="221"/>
      <c r="H241" s="217">
        <v>2094829.0</v>
      </c>
      <c r="I241" s="217">
        <v>3710000.0</v>
      </c>
      <c r="J241" s="221">
        <v>56.5</v>
      </c>
      <c r="K241" s="215"/>
      <c r="L241" s="118"/>
      <c r="M241" s="209"/>
      <c r="N241" s="2"/>
      <c r="O241" s="2"/>
      <c r="P241" s="2"/>
      <c r="Q241" s="2"/>
      <c r="R241" s="2"/>
      <c r="S241" s="2"/>
      <c r="T241" s="2"/>
      <c r="U241" s="2"/>
      <c r="V241" s="2"/>
      <c r="W241" s="2"/>
      <c r="X241" s="2"/>
      <c r="Y241" s="2"/>
      <c r="Z241" s="2"/>
    </row>
    <row r="242" ht="15.0" customHeight="1">
      <c r="A242" s="239" t="s">
        <v>544</v>
      </c>
      <c r="B242" s="101"/>
      <c r="C242" s="101"/>
      <c r="D242" s="101"/>
      <c r="E242" s="101"/>
      <c r="F242" s="101"/>
      <c r="G242" s="101"/>
      <c r="H242" s="101"/>
      <c r="I242" s="101"/>
      <c r="J242" s="101"/>
      <c r="K242" s="101"/>
      <c r="L242" s="74"/>
      <c r="M242" s="209"/>
      <c r="N242" s="2"/>
      <c r="O242" s="2"/>
      <c r="P242" s="2"/>
      <c r="Q242" s="2"/>
      <c r="R242" s="2"/>
      <c r="S242" s="2"/>
      <c r="T242" s="2"/>
      <c r="U242" s="2"/>
      <c r="V242" s="2"/>
      <c r="W242" s="2"/>
      <c r="X242" s="2"/>
      <c r="Y242" s="2"/>
      <c r="Z242" s="2"/>
    </row>
    <row r="243" ht="15.75" customHeight="1">
      <c r="A243" s="257"/>
      <c r="B243" s="257"/>
      <c r="C243" s="257"/>
      <c r="D243" s="257"/>
      <c r="E243" s="257"/>
      <c r="F243" s="241"/>
      <c r="G243" s="241"/>
      <c r="H243" s="241"/>
      <c r="I243" s="241"/>
      <c r="J243" s="209"/>
      <c r="K243" s="2"/>
      <c r="L243" s="2"/>
      <c r="M243" s="2"/>
      <c r="N243" s="2"/>
      <c r="O243" s="2"/>
      <c r="P243" s="2"/>
      <c r="Q243" s="2"/>
      <c r="R243" s="2"/>
      <c r="S243" s="2"/>
      <c r="T243" s="2"/>
      <c r="U243" s="2"/>
      <c r="V243" s="2"/>
      <c r="W243" s="2"/>
      <c r="X243" s="2"/>
      <c r="Y243" s="2"/>
      <c r="Z243" s="2"/>
    </row>
    <row r="244" ht="15.0" customHeight="1">
      <c r="A244" s="212" t="s">
        <v>409</v>
      </c>
      <c r="B244" s="164"/>
      <c r="C244" s="164"/>
      <c r="D244" s="164"/>
      <c r="E244" s="164"/>
      <c r="F244" s="164"/>
      <c r="G244" s="164"/>
      <c r="H244" s="164"/>
      <c r="I244" s="197"/>
      <c r="J244" s="209"/>
      <c r="K244" s="2"/>
      <c r="L244" s="2"/>
      <c r="M244" s="2"/>
      <c r="N244" s="2"/>
      <c r="O244" s="2"/>
      <c r="P244" s="2"/>
      <c r="Q244" s="2"/>
      <c r="R244" s="2"/>
      <c r="S244" s="2"/>
      <c r="T244" s="2"/>
      <c r="U244" s="2"/>
      <c r="V244" s="2"/>
      <c r="W244" s="2"/>
      <c r="X244" s="2"/>
      <c r="Y244" s="2"/>
      <c r="Z244" s="2"/>
    </row>
    <row r="245" ht="30.0" customHeight="1">
      <c r="A245" s="213" t="s">
        <v>289</v>
      </c>
      <c r="B245" s="214" t="s">
        <v>389</v>
      </c>
      <c r="C245" s="74"/>
      <c r="D245" s="213" t="s">
        <v>343</v>
      </c>
      <c r="E245" s="213" t="s">
        <v>390</v>
      </c>
      <c r="F245" s="213" t="s">
        <v>391</v>
      </c>
      <c r="G245" s="213" t="s">
        <v>435</v>
      </c>
      <c r="H245" s="213" t="s">
        <v>393</v>
      </c>
      <c r="I245" s="213" t="s">
        <v>394</v>
      </c>
      <c r="J245" s="209"/>
      <c r="K245" s="2"/>
      <c r="L245" s="2"/>
      <c r="M245" s="2"/>
      <c r="N245" s="2"/>
      <c r="O245" s="2"/>
      <c r="P245" s="2"/>
      <c r="Q245" s="2"/>
      <c r="R245" s="2"/>
      <c r="S245" s="2"/>
      <c r="T245" s="2"/>
      <c r="U245" s="2"/>
      <c r="V245" s="2"/>
      <c r="W245" s="2"/>
      <c r="X245" s="2"/>
      <c r="Y245" s="2"/>
      <c r="Z245" s="2"/>
    </row>
    <row r="246" ht="15.75" customHeight="1">
      <c r="A246" s="215">
        <v>2019.0</v>
      </c>
      <c r="B246" s="216" t="s">
        <v>396</v>
      </c>
      <c r="C246" s="125"/>
      <c r="D246" s="217">
        <v>57829.0</v>
      </c>
      <c r="E246" s="223" t="s">
        <v>397</v>
      </c>
      <c r="F246" s="217">
        <v>107981.0</v>
      </c>
      <c r="G246" s="219">
        <f t="shared" ref="G246:G247" si="17">(D246/F246)*100</f>
        <v>53.55479205</v>
      </c>
      <c r="H246" s="215"/>
      <c r="I246" s="218"/>
      <c r="J246" s="209"/>
      <c r="K246" s="2"/>
      <c r="L246" s="2"/>
      <c r="M246" s="2"/>
      <c r="N246" s="2"/>
      <c r="O246" s="2"/>
      <c r="P246" s="2"/>
      <c r="Q246" s="2"/>
      <c r="R246" s="2"/>
      <c r="S246" s="2"/>
      <c r="T246" s="2"/>
      <c r="U246" s="2"/>
      <c r="V246" s="2"/>
      <c r="W246" s="2"/>
      <c r="X246" s="2"/>
      <c r="Y246" s="2"/>
      <c r="Z246" s="2"/>
    </row>
    <row r="247" ht="15.75" customHeight="1">
      <c r="A247" s="215">
        <v>2018.0</v>
      </c>
      <c r="B247" s="145"/>
      <c r="C247" s="146"/>
      <c r="D247" s="217">
        <v>80180.0</v>
      </c>
      <c r="E247" s="121"/>
      <c r="F247" s="217">
        <v>104231.0</v>
      </c>
      <c r="G247" s="219">
        <f t="shared" si="17"/>
        <v>76.92529094</v>
      </c>
      <c r="H247" s="215"/>
      <c r="I247" s="218"/>
      <c r="J247" s="209"/>
      <c r="K247" s="2"/>
      <c r="L247" s="2"/>
      <c r="M247" s="2"/>
      <c r="N247" s="2"/>
      <c r="O247" s="2"/>
      <c r="P247" s="2"/>
      <c r="Q247" s="2"/>
      <c r="R247" s="2"/>
      <c r="S247" s="2"/>
      <c r="T247" s="2"/>
      <c r="U247" s="2"/>
      <c r="V247" s="2"/>
      <c r="W247" s="2"/>
      <c r="X247" s="2"/>
      <c r="Y247" s="2"/>
      <c r="Z247" s="2"/>
    </row>
    <row r="248" ht="15.0" customHeight="1">
      <c r="A248" s="220">
        <v>2017.0</v>
      </c>
      <c r="B248" s="145"/>
      <c r="C248" s="146"/>
      <c r="D248" s="217">
        <v>66774.0</v>
      </c>
      <c r="E248" s="121"/>
      <c r="F248" s="217">
        <v>157743.0</v>
      </c>
      <c r="G248" s="221">
        <v>42.3</v>
      </c>
      <c r="H248" s="215"/>
      <c r="I248" s="223" t="s">
        <v>513</v>
      </c>
      <c r="J248" s="209"/>
      <c r="K248" s="2"/>
      <c r="L248" s="2"/>
      <c r="M248" s="2"/>
      <c r="N248" s="2"/>
      <c r="O248" s="2"/>
      <c r="P248" s="2"/>
      <c r="Q248" s="2"/>
      <c r="R248" s="2"/>
      <c r="S248" s="2"/>
      <c r="T248" s="2"/>
      <c r="U248" s="2"/>
      <c r="V248" s="2"/>
      <c r="W248" s="2"/>
      <c r="X248" s="2"/>
      <c r="Y248" s="2"/>
      <c r="Z248" s="2"/>
    </row>
    <row r="249" ht="15.75" customHeight="1">
      <c r="A249" s="220">
        <v>2016.0</v>
      </c>
      <c r="B249" s="145"/>
      <c r="C249" s="146"/>
      <c r="D249" s="217">
        <v>73057.0</v>
      </c>
      <c r="E249" s="121"/>
      <c r="F249" s="217">
        <v>157743.0</v>
      </c>
      <c r="G249" s="221">
        <v>46.3</v>
      </c>
      <c r="H249" s="215"/>
      <c r="I249" s="121"/>
      <c r="J249" s="209"/>
      <c r="K249" s="2"/>
      <c r="L249" s="2"/>
      <c r="M249" s="2"/>
      <c r="N249" s="2"/>
      <c r="O249" s="2"/>
      <c r="P249" s="2"/>
      <c r="Q249" s="2"/>
      <c r="R249" s="2"/>
      <c r="S249" s="2"/>
      <c r="T249" s="2"/>
      <c r="U249" s="2"/>
      <c r="V249" s="2"/>
      <c r="W249" s="2"/>
      <c r="X249" s="2"/>
      <c r="Y249" s="2"/>
      <c r="Z249" s="2"/>
    </row>
    <row r="250" ht="15.75" customHeight="1">
      <c r="A250" s="220">
        <v>2015.0</v>
      </c>
      <c r="B250" s="145"/>
      <c r="C250" s="146"/>
      <c r="D250" s="217">
        <v>101095.0</v>
      </c>
      <c r="E250" s="121"/>
      <c r="F250" s="217">
        <v>157743.0</v>
      </c>
      <c r="G250" s="221">
        <v>64.1</v>
      </c>
      <c r="H250" s="215"/>
      <c r="I250" s="121"/>
      <c r="J250" s="209"/>
      <c r="K250" s="2"/>
      <c r="L250" s="2"/>
      <c r="M250" s="2"/>
      <c r="N250" s="2"/>
      <c r="O250" s="2"/>
      <c r="P250" s="2"/>
      <c r="Q250" s="2"/>
      <c r="R250" s="2"/>
      <c r="S250" s="2"/>
      <c r="T250" s="2"/>
      <c r="U250" s="2"/>
      <c r="V250" s="2"/>
      <c r="W250" s="2"/>
      <c r="X250" s="2"/>
      <c r="Y250" s="2"/>
      <c r="Z250" s="2"/>
    </row>
    <row r="251" ht="15.0" customHeight="1">
      <c r="A251" s="220">
        <v>2014.0</v>
      </c>
      <c r="B251" s="145"/>
      <c r="C251" s="146"/>
      <c r="D251" s="217">
        <v>99597.0</v>
      </c>
      <c r="E251" s="121"/>
      <c r="F251" s="217">
        <v>157743.0</v>
      </c>
      <c r="G251" s="221">
        <v>63.1</v>
      </c>
      <c r="H251" s="215"/>
      <c r="I251" s="121"/>
      <c r="J251" s="209"/>
      <c r="K251" s="2"/>
      <c r="L251" s="2"/>
      <c r="M251" s="2"/>
      <c r="N251" s="2"/>
      <c r="O251" s="2"/>
      <c r="P251" s="2"/>
      <c r="Q251" s="2"/>
      <c r="R251" s="2"/>
      <c r="S251" s="2"/>
      <c r="T251" s="2"/>
      <c r="U251" s="2"/>
      <c r="V251" s="2"/>
      <c r="W251" s="2"/>
      <c r="X251" s="2"/>
      <c r="Y251" s="2"/>
      <c r="Z251" s="2"/>
    </row>
    <row r="252" ht="16.5" customHeight="1">
      <c r="A252" s="220">
        <v>2013.0</v>
      </c>
      <c r="B252" s="145"/>
      <c r="C252" s="146"/>
      <c r="D252" s="217">
        <v>74900.0</v>
      </c>
      <c r="E252" s="121"/>
      <c r="F252" s="217">
        <v>157743.0</v>
      </c>
      <c r="G252" s="221">
        <v>47.5</v>
      </c>
      <c r="H252" s="215"/>
      <c r="I252" s="121"/>
      <c r="J252" s="209"/>
      <c r="K252" s="2"/>
      <c r="L252" s="2"/>
      <c r="M252" s="2"/>
      <c r="N252" s="2"/>
      <c r="O252" s="2"/>
      <c r="P252" s="2"/>
      <c r="Q252" s="2"/>
      <c r="R252" s="2"/>
      <c r="S252" s="2"/>
      <c r="T252" s="2"/>
      <c r="U252" s="2"/>
      <c r="V252" s="2"/>
      <c r="W252" s="2"/>
      <c r="X252" s="2"/>
      <c r="Y252" s="2"/>
      <c r="Z252" s="2"/>
    </row>
    <row r="253" ht="15.0" customHeight="1">
      <c r="A253" s="220">
        <v>2012.0</v>
      </c>
      <c r="B253" s="126"/>
      <c r="C253" s="127"/>
      <c r="D253" s="217">
        <v>77122.0</v>
      </c>
      <c r="E253" s="118"/>
      <c r="F253" s="217">
        <v>157743.0</v>
      </c>
      <c r="G253" s="221">
        <v>48.9</v>
      </c>
      <c r="H253" s="215"/>
      <c r="I253" s="118"/>
      <c r="J253" s="209"/>
      <c r="K253" s="2"/>
      <c r="L253" s="2"/>
      <c r="M253" s="2"/>
      <c r="N253" s="2"/>
      <c r="O253" s="2"/>
      <c r="P253" s="2"/>
      <c r="Q253" s="2"/>
      <c r="R253" s="2"/>
      <c r="S253" s="2"/>
      <c r="T253" s="2"/>
      <c r="U253" s="2"/>
      <c r="V253" s="2"/>
      <c r="W253" s="2"/>
      <c r="X253" s="2"/>
      <c r="Y253" s="2"/>
      <c r="Z253" s="2"/>
    </row>
    <row r="254" ht="15.75" customHeight="1">
      <c r="A254" s="257"/>
      <c r="B254" s="257"/>
      <c r="C254" s="257"/>
      <c r="D254" s="257"/>
      <c r="E254" s="257"/>
      <c r="F254" s="241"/>
      <c r="G254" s="241"/>
      <c r="H254" s="241"/>
      <c r="I254" s="241"/>
      <c r="J254" s="209"/>
      <c r="K254" s="2"/>
      <c r="L254" s="2"/>
      <c r="M254" s="2"/>
      <c r="N254" s="2"/>
      <c r="O254" s="2"/>
      <c r="P254" s="2"/>
      <c r="Q254" s="2"/>
      <c r="R254" s="2"/>
      <c r="S254" s="2"/>
      <c r="T254" s="2"/>
      <c r="U254" s="2"/>
      <c r="V254" s="2"/>
      <c r="W254" s="2"/>
      <c r="X254" s="2"/>
      <c r="Y254" s="2"/>
      <c r="Z254" s="2"/>
    </row>
    <row r="255" ht="15.75" customHeight="1">
      <c r="A255" s="214" t="s">
        <v>22</v>
      </c>
      <c r="B255" s="101"/>
      <c r="C255" s="101"/>
      <c r="D255" s="101"/>
      <c r="E255" s="101"/>
      <c r="F255" s="101"/>
      <c r="G255" s="101"/>
      <c r="H255" s="101"/>
      <c r="I255" s="240"/>
      <c r="J255" s="209"/>
      <c r="K255" s="2"/>
      <c r="L255" s="2"/>
      <c r="M255" s="2"/>
      <c r="N255" s="2"/>
      <c r="O255" s="2"/>
      <c r="P255" s="2"/>
      <c r="Q255" s="2"/>
      <c r="R255" s="2"/>
      <c r="S255" s="2"/>
      <c r="T255" s="2"/>
      <c r="U255" s="2"/>
      <c r="V255" s="2"/>
      <c r="W255" s="2"/>
      <c r="X255" s="2"/>
      <c r="Y255" s="2"/>
      <c r="Z255" s="2"/>
    </row>
    <row r="256" ht="15.0" customHeight="1">
      <c r="A256" s="214" t="s">
        <v>414</v>
      </c>
      <c r="B256" s="101"/>
      <c r="C256" s="101"/>
      <c r="D256" s="101"/>
      <c r="E256" s="101"/>
      <c r="F256" s="101"/>
      <c r="G256" s="101"/>
      <c r="H256" s="101"/>
      <c r="I256" s="240"/>
      <c r="J256" s="209"/>
      <c r="K256" s="2"/>
      <c r="L256" s="2"/>
      <c r="M256" s="2"/>
      <c r="N256" s="2"/>
      <c r="O256" s="2"/>
      <c r="P256" s="2"/>
      <c r="Q256" s="2"/>
      <c r="R256" s="2"/>
      <c r="S256" s="2"/>
      <c r="T256" s="2"/>
      <c r="U256" s="2"/>
      <c r="V256" s="2"/>
      <c r="W256" s="2"/>
      <c r="X256" s="2"/>
      <c r="Y256" s="2"/>
      <c r="Z256" s="2"/>
    </row>
    <row r="257" ht="30.0" customHeight="1">
      <c r="A257" s="260" t="s">
        <v>289</v>
      </c>
      <c r="B257" s="212" t="s">
        <v>389</v>
      </c>
      <c r="C257" s="165"/>
      <c r="D257" s="260" t="s">
        <v>343</v>
      </c>
      <c r="E257" s="260" t="s">
        <v>390</v>
      </c>
      <c r="F257" s="261" t="s">
        <v>391</v>
      </c>
      <c r="G257" s="261" t="s">
        <v>435</v>
      </c>
      <c r="H257" s="261" t="s">
        <v>393</v>
      </c>
      <c r="I257" s="260" t="s">
        <v>394</v>
      </c>
      <c r="J257" s="209"/>
      <c r="K257" s="2"/>
      <c r="L257" s="2"/>
      <c r="M257" s="2"/>
      <c r="N257" s="2"/>
      <c r="O257" s="2"/>
      <c r="P257" s="2"/>
      <c r="Q257" s="2"/>
      <c r="R257" s="2"/>
      <c r="S257" s="2"/>
      <c r="T257" s="2"/>
      <c r="U257" s="2"/>
      <c r="V257" s="2"/>
      <c r="W257" s="2"/>
      <c r="X257" s="2"/>
      <c r="Y257" s="2"/>
      <c r="Z257" s="2"/>
    </row>
    <row r="258" ht="15.75" customHeight="1">
      <c r="A258" s="215">
        <v>2019.0</v>
      </c>
      <c r="B258" s="216" t="s">
        <v>396</v>
      </c>
      <c r="C258" s="125"/>
      <c r="D258" s="217">
        <v>15024.0</v>
      </c>
      <c r="E258" s="223" t="s">
        <v>397</v>
      </c>
      <c r="F258" s="217">
        <v>36348.0</v>
      </c>
      <c r="G258" s="219">
        <f t="shared" ref="G258:G259" si="18">(D258/F258)*100</f>
        <v>41.33377352</v>
      </c>
      <c r="H258" s="215"/>
      <c r="I258" s="215"/>
      <c r="J258" s="209"/>
      <c r="K258" s="2"/>
      <c r="L258" s="2"/>
      <c r="M258" s="2"/>
      <c r="N258" s="2"/>
      <c r="O258" s="2"/>
      <c r="P258" s="2"/>
      <c r="Q258" s="2"/>
      <c r="R258" s="2"/>
      <c r="S258" s="2"/>
      <c r="T258" s="2"/>
      <c r="U258" s="2"/>
      <c r="V258" s="2"/>
      <c r="W258" s="2"/>
      <c r="X258" s="2"/>
      <c r="Y258" s="2"/>
      <c r="Z258" s="2"/>
    </row>
    <row r="259" ht="15.75" customHeight="1">
      <c r="A259" s="215">
        <v>2018.0</v>
      </c>
      <c r="B259" s="145"/>
      <c r="C259" s="146"/>
      <c r="D259" s="217">
        <v>14661.0</v>
      </c>
      <c r="E259" s="121"/>
      <c r="F259" s="217">
        <v>36348.0</v>
      </c>
      <c r="G259" s="219">
        <f t="shared" si="18"/>
        <v>40.33509409</v>
      </c>
      <c r="H259" s="215"/>
      <c r="I259" s="215"/>
      <c r="J259" s="209"/>
      <c r="K259" s="2"/>
      <c r="L259" s="2"/>
      <c r="M259" s="2"/>
      <c r="N259" s="2"/>
      <c r="O259" s="2"/>
      <c r="P259" s="2"/>
      <c r="Q259" s="2"/>
      <c r="R259" s="2"/>
      <c r="S259" s="2"/>
      <c r="T259" s="2"/>
      <c r="U259" s="2"/>
      <c r="V259" s="2"/>
      <c r="W259" s="2"/>
      <c r="X259" s="2"/>
      <c r="Y259" s="2"/>
      <c r="Z259" s="2"/>
    </row>
    <row r="260" ht="15.0" customHeight="1">
      <c r="A260" s="220">
        <v>2017.0</v>
      </c>
      <c r="B260" s="145"/>
      <c r="C260" s="146"/>
      <c r="D260" s="217">
        <v>32054.0</v>
      </c>
      <c r="E260" s="121"/>
      <c r="F260" s="217">
        <v>36348.0</v>
      </c>
      <c r="G260" s="221">
        <v>88.2</v>
      </c>
      <c r="H260" s="215"/>
      <c r="I260" s="223" t="s">
        <v>513</v>
      </c>
      <c r="J260" s="209"/>
      <c r="K260" s="2"/>
      <c r="L260" s="2"/>
      <c r="M260" s="2"/>
      <c r="N260" s="2"/>
      <c r="O260" s="2"/>
      <c r="P260" s="2"/>
      <c r="Q260" s="2"/>
      <c r="R260" s="2"/>
      <c r="S260" s="2"/>
      <c r="T260" s="2"/>
      <c r="U260" s="2"/>
      <c r="V260" s="2"/>
      <c r="W260" s="2"/>
      <c r="X260" s="2"/>
      <c r="Y260" s="2"/>
      <c r="Z260" s="2"/>
    </row>
    <row r="261" ht="15.0" customHeight="1">
      <c r="A261" s="220">
        <v>2016.0</v>
      </c>
      <c r="B261" s="145"/>
      <c r="C261" s="146"/>
      <c r="D261" s="217">
        <v>23857.0</v>
      </c>
      <c r="E261" s="121"/>
      <c r="F261" s="217">
        <v>36348.0</v>
      </c>
      <c r="G261" s="221">
        <v>65.6</v>
      </c>
      <c r="H261" s="215"/>
      <c r="I261" s="121"/>
      <c r="J261" s="209"/>
      <c r="K261" s="2"/>
      <c r="L261" s="2"/>
      <c r="M261" s="2"/>
      <c r="N261" s="2"/>
      <c r="O261" s="2"/>
      <c r="P261" s="2"/>
      <c r="Q261" s="2"/>
      <c r="R261" s="2"/>
      <c r="S261" s="2"/>
      <c r="T261" s="2"/>
      <c r="U261" s="2"/>
      <c r="V261" s="2"/>
      <c r="W261" s="2"/>
      <c r="X261" s="2"/>
      <c r="Y261" s="2"/>
      <c r="Z261" s="2"/>
    </row>
    <row r="262" ht="16.5" customHeight="1">
      <c r="A262" s="220">
        <v>2015.0</v>
      </c>
      <c r="B262" s="145"/>
      <c r="C262" s="146"/>
      <c r="D262" s="217">
        <v>22641.0</v>
      </c>
      <c r="E262" s="121"/>
      <c r="F262" s="217">
        <v>36348.0</v>
      </c>
      <c r="G262" s="221">
        <v>62.3</v>
      </c>
      <c r="H262" s="215"/>
      <c r="I262" s="121"/>
      <c r="J262" s="209"/>
      <c r="K262" s="2"/>
      <c r="L262" s="2"/>
      <c r="M262" s="2"/>
      <c r="N262" s="2"/>
      <c r="O262" s="2"/>
      <c r="P262" s="2"/>
      <c r="Q262" s="2"/>
      <c r="R262" s="2"/>
      <c r="S262" s="2"/>
      <c r="T262" s="2"/>
      <c r="U262" s="2"/>
      <c r="V262" s="2"/>
      <c r="W262" s="2"/>
      <c r="X262" s="2"/>
      <c r="Y262" s="2"/>
      <c r="Z262" s="2"/>
    </row>
    <row r="263" ht="15.0" customHeight="1">
      <c r="A263" s="220">
        <v>2014.0</v>
      </c>
      <c r="B263" s="145"/>
      <c r="C263" s="146"/>
      <c r="D263" s="217">
        <v>39743.0</v>
      </c>
      <c r="E263" s="121"/>
      <c r="F263" s="217">
        <v>36348.0</v>
      </c>
      <c r="G263" s="221">
        <v>109.3</v>
      </c>
      <c r="H263" s="236">
        <v>41982.0</v>
      </c>
      <c r="I263" s="121"/>
      <c r="J263" s="209"/>
      <c r="K263" s="2"/>
      <c r="L263" s="2"/>
      <c r="M263" s="2"/>
      <c r="N263" s="2"/>
      <c r="O263" s="2"/>
      <c r="P263" s="2"/>
      <c r="Q263" s="2"/>
      <c r="R263" s="2"/>
      <c r="S263" s="2"/>
      <c r="T263" s="2"/>
      <c r="U263" s="2"/>
      <c r="V263" s="2"/>
      <c r="W263" s="2"/>
      <c r="X263" s="2"/>
      <c r="Y263" s="2"/>
      <c r="Z263" s="2"/>
    </row>
    <row r="264" ht="15.75" customHeight="1">
      <c r="A264" s="220">
        <v>2013.0</v>
      </c>
      <c r="B264" s="145"/>
      <c r="C264" s="146"/>
      <c r="D264" s="217">
        <v>30770.0</v>
      </c>
      <c r="E264" s="121"/>
      <c r="F264" s="217">
        <v>36348.0</v>
      </c>
      <c r="G264" s="221">
        <v>84.7</v>
      </c>
      <c r="H264" s="215"/>
      <c r="I264" s="121"/>
      <c r="J264" s="209"/>
      <c r="K264" s="2"/>
      <c r="L264" s="2"/>
      <c r="M264" s="2"/>
      <c r="N264" s="2"/>
      <c r="O264" s="2"/>
      <c r="P264" s="2"/>
      <c r="Q264" s="2"/>
      <c r="R264" s="2"/>
      <c r="S264" s="2"/>
      <c r="T264" s="2"/>
      <c r="U264" s="2"/>
      <c r="V264" s="2"/>
      <c r="W264" s="2"/>
      <c r="X264" s="2"/>
      <c r="Y264" s="2"/>
      <c r="Z264" s="2"/>
    </row>
    <row r="265" ht="15.75" customHeight="1">
      <c r="A265" s="220">
        <v>2012.0</v>
      </c>
      <c r="B265" s="126"/>
      <c r="C265" s="127"/>
      <c r="D265" s="217">
        <v>29711.0</v>
      </c>
      <c r="E265" s="118"/>
      <c r="F265" s="217">
        <v>35129.0</v>
      </c>
      <c r="G265" s="221">
        <v>84.6</v>
      </c>
      <c r="H265" s="236">
        <v>41160.0</v>
      </c>
      <c r="I265" s="118"/>
      <c r="J265" s="209"/>
      <c r="K265" s="2"/>
      <c r="L265" s="2"/>
      <c r="M265" s="2"/>
      <c r="N265" s="2"/>
      <c r="O265" s="2"/>
      <c r="P265" s="2"/>
      <c r="Q265" s="2"/>
      <c r="R265" s="2"/>
      <c r="S265" s="2"/>
      <c r="T265" s="2"/>
      <c r="U265" s="2"/>
      <c r="V265" s="2"/>
      <c r="W265" s="2"/>
      <c r="X265" s="2"/>
      <c r="Y265" s="2"/>
      <c r="Z265" s="2"/>
    </row>
    <row r="266" ht="15.75" customHeight="1">
      <c r="A266" s="262"/>
      <c r="B266" s="251"/>
      <c r="C266" s="251"/>
      <c r="D266" s="263"/>
      <c r="E266" s="251"/>
      <c r="F266" s="264"/>
      <c r="G266" s="265"/>
      <c r="H266" s="266"/>
      <c r="I266" s="252"/>
      <c r="J266" s="209"/>
      <c r="K266" s="2"/>
      <c r="L266" s="2"/>
      <c r="M266" s="2"/>
      <c r="N266" s="2"/>
      <c r="O266" s="2"/>
      <c r="P266" s="2"/>
      <c r="Q266" s="2"/>
      <c r="R266" s="2"/>
      <c r="S266" s="2"/>
      <c r="T266" s="2"/>
      <c r="U266" s="2"/>
      <c r="V266" s="2"/>
      <c r="W266" s="2"/>
      <c r="X266" s="2"/>
      <c r="Y266" s="2"/>
      <c r="Z266" s="2"/>
    </row>
    <row r="267" ht="15.0" customHeight="1">
      <c r="A267" s="212" t="s">
        <v>419</v>
      </c>
      <c r="B267" s="164"/>
      <c r="C267" s="164"/>
      <c r="D267" s="164"/>
      <c r="E267" s="164"/>
      <c r="F267" s="164"/>
      <c r="G267" s="164"/>
      <c r="H267" s="164"/>
      <c r="I267" s="197"/>
      <c r="J267" s="2"/>
      <c r="K267" s="2"/>
      <c r="L267" s="2"/>
      <c r="M267" s="2"/>
      <c r="N267" s="2"/>
      <c r="O267" s="2"/>
      <c r="P267" s="2"/>
      <c r="Q267" s="2"/>
      <c r="R267" s="2"/>
      <c r="S267" s="2"/>
      <c r="T267" s="2"/>
      <c r="U267" s="2"/>
      <c r="V267" s="2"/>
      <c r="W267" s="2"/>
      <c r="X267" s="2"/>
      <c r="Y267" s="2"/>
      <c r="Z267" s="2"/>
    </row>
    <row r="268" ht="30.0" customHeight="1">
      <c r="A268" s="213" t="s">
        <v>289</v>
      </c>
      <c r="B268" s="213" t="s">
        <v>389</v>
      </c>
      <c r="C268" s="213" t="s">
        <v>413</v>
      </c>
      <c r="D268" s="213" t="s">
        <v>343</v>
      </c>
      <c r="E268" s="213" t="s">
        <v>390</v>
      </c>
      <c r="F268" s="213" t="s">
        <v>391</v>
      </c>
      <c r="G268" s="213" t="s">
        <v>435</v>
      </c>
      <c r="H268" s="213" t="s">
        <v>393</v>
      </c>
      <c r="I268" s="213" t="s">
        <v>394</v>
      </c>
      <c r="J268" s="2"/>
      <c r="K268" s="2"/>
      <c r="L268" s="2"/>
      <c r="M268" s="2"/>
      <c r="N268" s="2"/>
      <c r="O268" s="2"/>
      <c r="P268" s="2"/>
      <c r="Q268" s="2"/>
      <c r="R268" s="2"/>
      <c r="S268" s="2"/>
      <c r="T268" s="2"/>
      <c r="U268" s="2"/>
      <c r="V268" s="2"/>
      <c r="W268" s="2"/>
      <c r="X268" s="2"/>
      <c r="Y268" s="2"/>
      <c r="Z268" s="2"/>
    </row>
    <row r="269" ht="15.75" customHeight="1">
      <c r="A269" s="215">
        <v>2019.0</v>
      </c>
      <c r="B269" s="223" t="s">
        <v>396</v>
      </c>
      <c r="C269" s="223" t="s">
        <v>416</v>
      </c>
      <c r="D269" s="217">
        <v>25694.0</v>
      </c>
      <c r="E269" s="223" t="s">
        <v>397</v>
      </c>
      <c r="F269" s="217">
        <v>66000.0</v>
      </c>
      <c r="G269" s="219">
        <f t="shared" ref="G269:G270" si="19">(D269/F269)*100</f>
        <v>38.93030303</v>
      </c>
      <c r="H269" s="215"/>
      <c r="I269" s="215"/>
      <c r="J269" s="2"/>
      <c r="K269" s="2"/>
      <c r="L269" s="2"/>
      <c r="M269" s="2"/>
      <c r="N269" s="2"/>
      <c r="O269" s="2"/>
      <c r="P269" s="2"/>
      <c r="Q269" s="2"/>
      <c r="R269" s="2"/>
      <c r="S269" s="2"/>
      <c r="T269" s="2"/>
      <c r="U269" s="2"/>
      <c r="V269" s="2"/>
      <c r="W269" s="2"/>
      <c r="X269" s="2"/>
      <c r="Y269" s="2"/>
      <c r="Z269" s="2"/>
    </row>
    <row r="270" ht="15.75" customHeight="1">
      <c r="A270" s="215">
        <v>2018.0</v>
      </c>
      <c r="B270" s="121"/>
      <c r="C270" s="121"/>
      <c r="D270" s="217">
        <v>41601.0</v>
      </c>
      <c r="E270" s="121"/>
      <c r="F270" s="217">
        <v>61160.0</v>
      </c>
      <c r="G270" s="219">
        <f t="shared" si="19"/>
        <v>68.01994768</v>
      </c>
      <c r="H270" s="215"/>
      <c r="I270" s="215"/>
      <c r="J270" s="2"/>
      <c r="K270" s="2"/>
      <c r="L270" s="2"/>
      <c r="M270" s="2"/>
      <c r="N270" s="2"/>
      <c r="O270" s="2"/>
      <c r="P270" s="2"/>
      <c r="Q270" s="2"/>
      <c r="R270" s="2"/>
      <c r="S270" s="2"/>
      <c r="T270" s="2"/>
      <c r="U270" s="2"/>
      <c r="V270" s="2"/>
      <c r="W270" s="2"/>
      <c r="X270" s="2"/>
      <c r="Y270" s="2"/>
      <c r="Z270" s="2"/>
    </row>
    <row r="271" ht="15.0" customHeight="1">
      <c r="A271" s="220">
        <v>2017.0</v>
      </c>
      <c r="B271" s="121"/>
      <c r="C271" s="121"/>
      <c r="D271" s="217">
        <v>44813.0</v>
      </c>
      <c r="E271" s="121"/>
      <c r="F271" s="217">
        <v>343200.0</v>
      </c>
      <c r="G271" s="221">
        <v>13.1</v>
      </c>
      <c r="H271" s="215"/>
      <c r="I271" s="223" t="s">
        <v>513</v>
      </c>
      <c r="J271" s="2"/>
      <c r="K271" s="2"/>
      <c r="L271" s="2"/>
      <c r="M271" s="2"/>
      <c r="N271" s="2"/>
      <c r="O271" s="2"/>
      <c r="P271" s="2"/>
      <c r="Q271" s="2"/>
      <c r="R271" s="2"/>
      <c r="S271" s="2"/>
      <c r="T271" s="2"/>
      <c r="U271" s="2"/>
      <c r="V271" s="2"/>
      <c r="W271" s="2"/>
      <c r="X271" s="2"/>
      <c r="Y271" s="2"/>
      <c r="Z271" s="2"/>
    </row>
    <row r="272" ht="15.75" customHeight="1">
      <c r="A272" s="220">
        <v>2016.0</v>
      </c>
      <c r="B272" s="121"/>
      <c r="C272" s="121"/>
      <c r="D272" s="217">
        <v>52770.0</v>
      </c>
      <c r="E272" s="121"/>
      <c r="F272" s="217">
        <v>343200.0</v>
      </c>
      <c r="G272" s="221">
        <v>15.4</v>
      </c>
      <c r="H272" s="215"/>
      <c r="I272" s="121"/>
      <c r="J272" s="2"/>
      <c r="K272" s="2"/>
      <c r="L272" s="2"/>
      <c r="M272" s="2"/>
      <c r="N272" s="2"/>
      <c r="O272" s="2"/>
      <c r="P272" s="2"/>
      <c r="Q272" s="2"/>
      <c r="R272" s="2"/>
      <c r="S272" s="2"/>
      <c r="T272" s="2"/>
      <c r="U272" s="2"/>
      <c r="V272" s="2"/>
      <c r="W272" s="2"/>
      <c r="X272" s="2"/>
      <c r="Y272" s="2"/>
      <c r="Z272" s="2"/>
    </row>
    <row r="273" ht="15.75" customHeight="1">
      <c r="A273" s="220">
        <v>2015.0</v>
      </c>
      <c r="B273" s="121"/>
      <c r="C273" s="121"/>
      <c r="D273" s="217">
        <v>97717.0</v>
      </c>
      <c r="E273" s="121"/>
      <c r="F273" s="217">
        <v>343200.0</v>
      </c>
      <c r="G273" s="221">
        <v>28.5</v>
      </c>
      <c r="H273" s="215"/>
      <c r="I273" s="121"/>
      <c r="J273" s="2"/>
      <c r="K273" s="2"/>
      <c r="L273" s="2"/>
      <c r="M273" s="2"/>
      <c r="N273" s="2"/>
      <c r="O273" s="2"/>
      <c r="P273" s="2"/>
      <c r="Q273" s="2"/>
      <c r="R273" s="2"/>
      <c r="S273" s="2"/>
      <c r="T273" s="2"/>
      <c r="U273" s="2"/>
      <c r="V273" s="2"/>
      <c r="W273" s="2"/>
      <c r="X273" s="2"/>
      <c r="Y273" s="2"/>
      <c r="Z273" s="2"/>
    </row>
    <row r="274" ht="16.5" customHeight="1">
      <c r="A274" s="220">
        <v>2014.0</v>
      </c>
      <c r="B274" s="121"/>
      <c r="C274" s="121"/>
      <c r="D274" s="217">
        <v>133855.0</v>
      </c>
      <c r="E274" s="121"/>
      <c r="F274" s="217">
        <v>343200.0</v>
      </c>
      <c r="G274" s="221">
        <v>39.0</v>
      </c>
      <c r="H274" s="215"/>
      <c r="I274" s="121"/>
      <c r="J274" s="2"/>
      <c r="K274" s="2"/>
      <c r="L274" s="2"/>
      <c r="M274" s="2"/>
      <c r="N274" s="2"/>
      <c r="O274" s="2"/>
      <c r="P274" s="2"/>
      <c r="Q274" s="2"/>
      <c r="R274" s="2"/>
      <c r="S274" s="2"/>
      <c r="T274" s="2"/>
      <c r="U274" s="2"/>
      <c r="V274" s="2"/>
      <c r="W274" s="2"/>
      <c r="X274" s="2"/>
      <c r="Y274" s="2"/>
      <c r="Z274" s="2"/>
    </row>
    <row r="275" ht="15.0" customHeight="1">
      <c r="A275" s="220">
        <v>2013.0</v>
      </c>
      <c r="B275" s="121"/>
      <c r="C275" s="121"/>
      <c r="D275" s="217">
        <v>120222.0</v>
      </c>
      <c r="E275" s="121"/>
      <c r="F275" s="217">
        <v>315920.0</v>
      </c>
      <c r="G275" s="221">
        <v>38.1</v>
      </c>
      <c r="H275" s="215"/>
      <c r="I275" s="121"/>
      <c r="J275" s="2"/>
      <c r="K275" s="2"/>
      <c r="L275" s="2"/>
      <c r="M275" s="2"/>
      <c r="N275" s="2"/>
      <c r="O275" s="2"/>
      <c r="P275" s="2"/>
      <c r="Q275" s="2"/>
      <c r="R275" s="2"/>
      <c r="S275" s="2"/>
      <c r="T275" s="2"/>
      <c r="U275" s="2"/>
      <c r="V275" s="2"/>
      <c r="W275" s="2"/>
      <c r="X275" s="2"/>
      <c r="Y275" s="2"/>
      <c r="Z275" s="2"/>
    </row>
    <row r="276" ht="15.75" customHeight="1">
      <c r="A276" s="220">
        <v>2012.0</v>
      </c>
      <c r="B276" s="118"/>
      <c r="C276" s="118"/>
      <c r="D276" s="217">
        <v>157499.0</v>
      </c>
      <c r="E276" s="118"/>
      <c r="F276" s="217">
        <v>284680.0</v>
      </c>
      <c r="G276" s="221">
        <v>55.3</v>
      </c>
      <c r="H276" s="234" t="s">
        <v>502</v>
      </c>
      <c r="I276" s="118"/>
      <c r="J276" s="2"/>
      <c r="K276" s="2"/>
      <c r="L276" s="2"/>
      <c r="M276" s="2"/>
      <c r="N276" s="2"/>
      <c r="O276" s="2"/>
      <c r="P276" s="2"/>
      <c r="Q276" s="2"/>
      <c r="R276" s="2"/>
      <c r="S276" s="2"/>
      <c r="T276" s="2"/>
      <c r="U276" s="2"/>
      <c r="V276" s="2"/>
      <c r="W276" s="2"/>
      <c r="X276" s="2"/>
      <c r="Y276" s="2"/>
      <c r="Z276" s="2"/>
    </row>
    <row r="277" ht="15.75" customHeight="1">
      <c r="A277" s="257"/>
      <c r="B277" s="257"/>
      <c r="C277" s="257"/>
      <c r="D277" s="257"/>
      <c r="E277" s="257"/>
      <c r="F277" s="241"/>
      <c r="G277" s="241"/>
      <c r="H277" s="241"/>
      <c r="I277" s="241"/>
      <c r="J277" s="209"/>
      <c r="K277" s="2"/>
      <c r="L277" s="2"/>
      <c r="M277" s="2"/>
      <c r="N277" s="2"/>
      <c r="O277" s="2"/>
      <c r="P277" s="2"/>
      <c r="Q277" s="2"/>
      <c r="R277" s="2"/>
      <c r="S277" s="2"/>
      <c r="T277" s="2"/>
      <c r="U277" s="2"/>
      <c r="V277" s="2"/>
      <c r="W277" s="2"/>
      <c r="X277" s="2"/>
      <c r="Y277" s="2"/>
      <c r="Z277" s="2"/>
    </row>
    <row r="278" ht="15.0" customHeight="1">
      <c r="A278" s="212" t="s">
        <v>427</v>
      </c>
      <c r="B278" s="164"/>
      <c r="C278" s="164"/>
      <c r="D278" s="164"/>
      <c r="E278" s="164"/>
      <c r="F278" s="164"/>
      <c r="G278" s="164"/>
      <c r="H278" s="164"/>
      <c r="I278" s="197"/>
      <c r="J278" s="2"/>
      <c r="K278" s="2"/>
      <c r="L278" s="2"/>
      <c r="M278" s="2"/>
      <c r="N278" s="2"/>
      <c r="O278" s="2"/>
      <c r="P278" s="2"/>
      <c r="Q278" s="2"/>
      <c r="R278" s="2"/>
      <c r="S278" s="2"/>
      <c r="T278" s="2"/>
      <c r="U278" s="2"/>
      <c r="V278" s="2"/>
      <c r="W278" s="2"/>
      <c r="X278" s="2"/>
      <c r="Y278" s="2"/>
      <c r="Z278" s="2"/>
    </row>
    <row r="279" ht="30.0" customHeight="1">
      <c r="A279" s="213" t="s">
        <v>289</v>
      </c>
      <c r="B279" s="213" t="s">
        <v>389</v>
      </c>
      <c r="C279" s="213" t="s">
        <v>413</v>
      </c>
      <c r="D279" s="213" t="s">
        <v>343</v>
      </c>
      <c r="E279" s="213" t="s">
        <v>390</v>
      </c>
      <c r="F279" s="213" t="s">
        <v>391</v>
      </c>
      <c r="G279" s="213" t="s">
        <v>435</v>
      </c>
      <c r="H279" s="213" t="s">
        <v>393</v>
      </c>
      <c r="I279" s="213" t="s">
        <v>394</v>
      </c>
      <c r="J279" s="2"/>
      <c r="K279" s="2"/>
      <c r="L279" s="2"/>
      <c r="M279" s="2"/>
      <c r="N279" s="2"/>
      <c r="O279" s="2"/>
      <c r="P279" s="2"/>
      <c r="Q279" s="2"/>
      <c r="R279" s="2"/>
      <c r="S279" s="2"/>
      <c r="T279" s="2"/>
      <c r="U279" s="2"/>
      <c r="V279" s="2"/>
      <c r="W279" s="2"/>
      <c r="X279" s="2"/>
      <c r="Y279" s="2"/>
      <c r="Z279" s="2"/>
    </row>
    <row r="280" ht="15.75" customHeight="1">
      <c r="A280" s="215">
        <v>2019.0</v>
      </c>
      <c r="B280" s="223" t="s">
        <v>396</v>
      </c>
      <c r="C280" s="223" t="s">
        <v>545</v>
      </c>
      <c r="D280" s="217">
        <v>57763.0</v>
      </c>
      <c r="E280" s="223" t="s">
        <v>397</v>
      </c>
      <c r="F280" s="217">
        <v>164000.0</v>
      </c>
      <c r="G280" s="219">
        <f t="shared" ref="G280:G281" si="20">(D280/F280)*100</f>
        <v>35.22134146</v>
      </c>
      <c r="H280" s="215"/>
      <c r="I280" s="215"/>
      <c r="J280" s="2"/>
      <c r="K280" s="2"/>
      <c r="L280" s="2"/>
      <c r="M280" s="2"/>
      <c r="N280" s="2"/>
      <c r="O280" s="2"/>
      <c r="P280" s="2"/>
      <c r="Q280" s="2"/>
      <c r="R280" s="2"/>
      <c r="S280" s="2"/>
      <c r="T280" s="2"/>
      <c r="U280" s="2"/>
      <c r="V280" s="2"/>
      <c r="W280" s="2"/>
      <c r="X280" s="2"/>
      <c r="Y280" s="2"/>
      <c r="Z280" s="2"/>
    </row>
    <row r="281" ht="15.75" customHeight="1">
      <c r="A281" s="215">
        <v>2018.0</v>
      </c>
      <c r="B281" s="121"/>
      <c r="C281" s="121"/>
      <c r="D281" s="217">
        <v>114724.0</v>
      </c>
      <c r="E281" s="121"/>
      <c r="F281" s="217">
        <v>164000.0</v>
      </c>
      <c r="G281" s="219">
        <f t="shared" si="20"/>
        <v>69.95365854</v>
      </c>
      <c r="H281" s="215"/>
      <c r="I281" s="215"/>
      <c r="J281" s="2"/>
      <c r="K281" s="2"/>
      <c r="L281" s="2"/>
      <c r="M281" s="2"/>
      <c r="N281" s="2"/>
      <c r="O281" s="2"/>
      <c r="P281" s="2"/>
      <c r="Q281" s="2"/>
      <c r="R281" s="2"/>
      <c r="S281" s="2"/>
      <c r="T281" s="2"/>
      <c r="U281" s="2"/>
      <c r="V281" s="2"/>
      <c r="W281" s="2"/>
      <c r="X281" s="2"/>
      <c r="Y281" s="2"/>
      <c r="Z281" s="2"/>
    </row>
    <row r="282" ht="15.0" customHeight="1">
      <c r="A282" s="220">
        <v>2017.0</v>
      </c>
      <c r="B282" s="121"/>
      <c r="C282" s="121"/>
      <c r="D282" s="217">
        <v>126412.0</v>
      </c>
      <c r="E282" s="121"/>
      <c r="F282" s="217">
        <v>164000.0</v>
      </c>
      <c r="G282" s="221">
        <v>77.1</v>
      </c>
      <c r="H282" s="215"/>
      <c r="I282" s="223" t="s">
        <v>513</v>
      </c>
      <c r="J282" s="2"/>
      <c r="K282" s="2"/>
      <c r="L282" s="2"/>
      <c r="M282" s="2"/>
      <c r="N282" s="2"/>
      <c r="O282" s="2"/>
      <c r="P282" s="2"/>
      <c r="Q282" s="2"/>
      <c r="R282" s="2"/>
      <c r="S282" s="2"/>
      <c r="T282" s="2"/>
      <c r="U282" s="2"/>
      <c r="V282" s="2"/>
      <c r="W282" s="2"/>
      <c r="X282" s="2"/>
      <c r="Y282" s="2"/>
      <c r="Z282" s="2"/>
    </row>
    <row r="283" ht="15.75" customHeight="1">
      <c r="A283" s="220">
        <v>2016.0</v>
      </c>
      <c r="B283" s="121"/>
      <c r="C283" s="121"/>
      <c r="D283" s="217">
        <v>120104.0</v>
      </c>
      <c r="E283" s="121"/>
      <c r="F283" s="217">
        <v>164000.0</v>
      </c>
      <c r="G283" s="221">
        <v>73.2</v>
      </c>
      <c r="H283" s="215"/>
      <c r="I283" s="121"/>
      <c r="J283" s="2"/>
      <c r="K283" s="2"/>
      <c r="L283" s="2"/>
      <c r="M283" s="2"/>
      <c r="N283" s="2"/>
      <c r="O283" s="2"/>
      <c r="P283" s="2"/>
      <c r="Q283" s="2"/>
      <c r="R283" s="2"/>
      <c r="S283" s="2"/>
      <c r="T283" s="2"/>
      <c r="U283" s="2"/>
      <c r="V283" s="2"/>
      <c r="W283" s="2"/>
      <c r="X283" s="2"/>
      <c r="Y283" s="2"/>
      <c r="Z283" s="2"/>
    </row>
    <row r="284" ht="15.75" customHeight="1">
      <c r="A284" s="220">
        <v>2015.0</v>
      </c>
      <c r="B284" s="121"/>
      <c r="C284" s="121"/>
      <c r="D284" s="217">
        <v>145974.0</v>
      </c>
      <c r="E284" s="121"/>
      <c r="F284" s="217">
        <v>164000.0</v>
      </c>
      <c r="G284" s="221">
        <v>89.0</v>
      </c>
      <c r="H284" s="215"/>
      <c r="I284" s="121"/>
      <c r="J284" s="2"/>
      <c r="K284" s="2"/>
      <c r="L284" s="2"/>
      <c r="M284" s="2"/>
      <c r="N284" s="2"/>
      <c r="O284" s="2"/>
      <c r="P284" s="2"/>
      <c r="Q284" s="2"/>
      <c r="R284" s="2"/>
      <c r="S284" s="2"/>
      <c r="T284" s="2"/>
      <c r="U284" s="2"/>
      <c r="V284" s="2"/>
      <c r="W284" s="2"/>
      <c r="X284" s="2"/>
      <c r="Y284" s="2"/>
      <c r="Z284" s="2"/>
    </row>
    <row r="285" ht="15.75" customHeight="1">
      <c r="A285" s="220">
        <v>2014.0</v>
      </c>
      <c r="B285" s="121"/>
      <c r="C285" s="121"/>
      <c r="D285" s="217">
        <v>155558.0</v>
      </c>
      <c r="E285" s="118"/>
      <c r="F285" s="217">
        <v>154500.0</v>
      </c>
      <c r="G285" s="221">
        <v>100.7</v>
      </c>
      <c r="H285" s="215"/>
      <c r="I285" s="121"/>
      <c r="J285" s="2"/>
      <c r="K285" s="2"/>
      <c r="L285" s="2"/>
      <c r="M285" s="2"/>
      <c r="N285" s="2"/>
      <c r="O285" s="2"/>
      <c r="P285" s="2"/>
      <c r="Q285" s="2"/>
      <c r="R285" s="2"/>
      <c r="S285" s="2"/>
      <c r="T285" s="2"/>
      <c r="U285" s="2"/>
      <c r="V285" s="2"/>
      <c r="W285" s="2"/>
      <c r="X285" s="2"/>
      <c r="Y285" s="2"/>
      <c r="Z285" s="2"/>
    </row>
    <row r="286" ht="15.75" customHeight="1">
      <c r="A286" s="220">
        <v>2013.0</v>
      </c>
      <c r="B286" s="121"/>
      <c r="C286" s="121"/>
      <c r="D286" s="217">
        <v>164689.0</v>
      </c>
      <c r="E286" s="223" t="s">
        <v>422</v>
      </c>
      <c r="F286" s="217">
        <v>153000.0</v>
      </c>
      <c r="G286" s="221">
        <v>107.6</v>
      </c>
      <c r="H286" s="236">
        <v>41610.0</v>
      </c>
      <c r="I286" s="121"/>
      <c r="J286" s="2"/>
      <c r="K286" s="2"/>
      <c r="L286" s="2"/>
      <c r="M286" s="2"/>
      <c r="N286" s="2"/>
      <c r="O286" s="2"/>
      <c r="P286" s="2"/>
      <c r="Q286" s="2"/>
      <c r="R286" s="2"/>
      <c r="S286" s="2"/>
      <c r="T286" s="2"/>
      <c r="U286" s="2"/>
      <c r="V286" s="2"/>
      <c r="W286" s="2"/>
      <c r="X286" s="2"/>
      <c r="Y286" s="2"/>
      <c r="Z286" s="2"/>
    </row>
    <row r="287" ht="15.75" customHeight="1">
      <c r="A287" s="220">
        <v>2012.0</v>
      </c>
      <c r="B287" s="121"/>
      <c r="C287" s="121"/>
      <c r="D287" s="217">
        <v>155667.0</v>
      </c>
      <c r="E287" s="121"/>
      <c r="F287" s="217">
        <v>190050.0</v>
      </c>
      <c r="G287" s="221">
        <v>81.9</v>
      </c>
      <c r="H287" s="215"/>
      <c r="I287" s="121"/>
      <c r="J287" s="2"/>
      <c r="K287" s="2"/>
      <c r="L287" s="2"/>
      <c r="M287" s="2"/>
      <c r="N287" s="2"/>
      <c r="O287" s="2"/>
      <c r="P287" s="2"/>
      <c r="Q287" s="2"/>
      <c r="R287" s="2"/>
      <c r="S287" s="2"/>
      <c r="T287" s="2"/>
      <c r="U287" s="2"/>
      <c r="V287" s="2"/>
      <c r="W287" s="2"/>
      <c r="X287" s="2"/>
      <c r="Y287" s="2"/>
      <c r="Z287" s="2"/>
    </row>
    <row r="288" ht="15.75" customHeight="1">
      <c r="A288" s="220">
        <v>2011.0</v>
      </c>
      <c r="B288" s="121"/>
      <c r="C288" s="121"/>
      <c r="D288" s="217">
        <v>195046.0</v>
      </c>
      <c r="E288" s="121"/>
      <c r="F288" s="217">
        <v>190050.0</v>
      </c>
      <c r="G288" s="221">
        <v>102.6</v>
      </c>
      <c r="H288" s="215"/>
      <c r="I288" s="121"/>
      <c r="J288" s="2"/>
      <c r="K288" s="2"/>
      <c r="L288" s="2"/>
      <c r="M288" s="2"/>
      <c r="N288" s="2"/>
      <c r="O288" s="2"/>
      <c r="P288" s="2"/>
      <c r="Q288" s="2"/>
      <c r="R288" s="2"/>
      <c r="S288" s="2"/>
      <c r="T288" s="2"/>
      <c r="U288" s="2"/>
      <c r="V288" s="2"/>
      <c r="W288" s="2"/>
      <c r="X288" s="2"/>
      <c r="Y288" s="2"/>
      <c r="Z288" s="2"/>
    </row>
    <row r="289" ht="15.75" customHeight="1">
      <c r="A289" s="220">
        <v>2010.0</v>
      </c>
      <c r="B289" s="121"/>
      <c r="C289" s="121"/>
      <c r="D289" s="217">
        <v>152743.0</v>
      </c>
      <c r="E289" s="121"/>
      <c r="F289" s="217">
        <v>190050.0</v>
      </c>
      <c r="G289" s="221">
        <v>80.4</v>
      </c>
      <c r="H289" s="215"/>
      <c r="I289" s="121"/>
      <c r="J289" s="2"/>
      <c r="K289" s="2"/>
      <c r="L289" s="2"/>
      <c r="M289" s="2"/>
      <c r="N289" s="2"/>
      <c r="O289" s="2"/>
      <c r="P289" s="2"/>
      <c r="Q289" s="2"/>
      <c r="R289" s="2"/>
      <c r="S289" s="2"/>
      <c r="T289" s="2"/>
      <c r="U289" s="2"/>
      <c r="V289" s="2"/>
      <c r="W289" s="2"/>
      <c r="X289" s="2"/>
      <c r="Y289" s="2"/>
      <c r="Z289" s="2"/>
    </row>
    <row r="290" ht="15.75" customHeight="1">
      <c r="A290" s="220">
        <v>2009.0</v>
      </c>
      <c r="B290" s="121"/>
      <c r="C290" s="121"/>
      <c r="D290" s="217">
        <v>158219.0</v>
      </c>
      <c r="E290" s="121"/>
      <c r="F290" s="217">
        <v>190050.0</v>
      </c>
      <c r="G290" s="221">
        <v>83.3</v>
      </c>
      <c r="H290" s="215"/>
      <c r="I290" s="121"/>
      <c r="J290" s="2"/>
      <c r="K290" s="2"/>
      <c r="L290" s="2"/>
      <c r="M290" s="2"/>
      <c r="N290" s="2"/>
      <c r="O290" s="2"/>
      <c r="P290" s="2"/>
      <c r="Q290" s="2"/>
      <c r="R290" s="2"/>
      <c r="S290" s="2"/>
      <c r="T290" s="2"/>
      <c r="U290" s="2"/>
      <c r="V290" s="2"/>
      <c r="W290" s="2"/>
      <c r="X290" s="2"/>
      <c r="Y290" s="2"/>
      <c r="Z290" s="2"/>
    </row>
    <row r="291" ht="15.75" customHeight="1">
      <c r="A291" s="220">
        <v>2008.0</v>
      </c>
      <c r="B291" s="121"/>
      <c r="C291" s="121"/>
      <c r="D291" s="217">
        <v>165365.0</v>
      </c>
      <c r="E291" s="121"/>
      <c r="F291" s="217">
        <v>127000.0</v>
      </c>
      <c r="G291" s="221">
        <v>130.2</v>
      </c>
      <c r="H291" s="215"/>
      <c r="I291" s="121"/>
      <c r="J291" s="2"/>
      <c r="K291" s="2"/>
      <c r="L291" s="2"/>
      <c r="M291" s="2"/>
      <c r="N291" s="2"/>
      <c r="O291" s="2"/>
      <c r="P291" s="2"/>
      <c r="Q291" s="2"/>
      <c r="R291" s="2"/>
      <c r="S291" s="2"/>
      <c r="T291" s="2"/>
      <c r="U291" s="2"/>
      <c r="V291" s="2"/>
      <c r="W291" s="2"/>
      <c r="X291" s="2"/>
      <c r="Y291" s="2"/>
      <c r="Z291" s="2"/>
    </row>
    <row r="292" ht="15.0" customHeight="1">
      <c r="A292" s="220">
        <v>2007.0</v>
      </c>
      <c r="B292" s="121"/>
      <c r="C292" s="121"/>
      <c r="D292" s="217">
        <v>138737.0</v>
      </c>
      <c r="E292" s="121"/>
      <c r="F292" s="217">
        <v>127000.0</v>
      </c>
      <c r="G292" s="221">
        <v>109.2</v>
      </c>
      <c r="H292" s="215"/>
      <c r="I292" s="121"/>
      <c r="J292" s="2"/>
      <c r="K292" s="2"/>
      <c r="L292" s="2"/>
      <c r="M292" s="2"/>
      <c r="N292" s="2"/>
      <c r="O292" s="2"/>
      <c r="P292" s="2"/>
      <c r="Q292" s="2"/>
      <c r="R292" s="2"/>
      <c r="S292" s="2"/>
      <c r="T292" s="2"/>
      <c r="U292" s="2"/>
      <c r="V292" s="2"/>
      <c r="W292" s="2"/>
      <c r="X292" s="2"/>
      <c r="Y292" s="2"/>
      <c r="Z292" s="2"/>
    </row>
    <row r="293" ht="16.5" customHeight="1">
      <c r="A293" s="220">
        <v>2006.0</v>
      </c>
      <c r="B293" s="121"/>
      <c r="C293" s="121"/>
      <c r="D293" s="217">
        <v>80619.0</v>
      </c>
      <c r="E293" s="121"/>
      <c r="F293" s="217">
        <v>127000.0</v>
      </c>
      <c r="G293" s="221">
        <v>63.5</v>
      </c>
      <c r="H293" s="215"/>
      <c r="I293" s="121"/>
      <c r="J293" s="2"/>
      <c r="K293" s="2"/>
      <c r="L293" s="2"/>
      <c r="M293" s="2"/>
      <c r="N293" s="2"/>
      <c r="O293" s="2"/>
      <c r="P293" s="2"/>
      <c r="Q293" s="2"/>
      <c r="R293" s="2"/>
      <c r="S293" s="2"/>
      <c r="T293" s="2"/>
      <c r="U293" s="2"/>
      <c r="V293" s="2"/>
      <c r="W293" s="2"/>
      <c r="X293" s="2"/>
      <c r="Y293" s="2"/>
      <c r="Z293" s="2"/>
    </row>
    <row r="294" ht="15.0" customHeight="1">
      <c r="A294" s="220">
        <v>2005.0</v>
      </c>
      <c r="B294" s="121"/>
      <c r="C294" s="121"/>
      <c r="D294" s="217">
        <v>46821.0</v>
      </c>
      <c r="E294" s="121"/>
      <c r="F294" s="234" t="s">
        <v>546</v>
      </c>
      <c r="G294" s="215"/>
      <c r="H294" s="215"/>
      <c r="I294" s="121"/>
      <c r="J294" s="2"/>
      <c r="K294" s="2"/>
      <c r="L294" s="2"/>
      <c r="M294" s="2"/>
      <c r="N294" s="2"/>
      <c r="O294" s="2"/>
      <c r="P294" s="2"/>
      <c r="Q294" s="2"/>
      <c r="R294" s="2"/>
      <c r="S294" s="2"/>
      <c r="T294" s="2"/>
      <c r="U294" s="2"/>
      <c r="V294" s="2"/>
      <c r="W294" s="2"/>
      <c r="X294" s="2"/>
      <c r="Y294" s="2"/>
      <c r="Z294" s="2"/>
    </row>
    <row r="295" ht="15.75" customHeight="1">
      <c r="A295" s="220">
        <v>2004.0</v>
      </c>
      <c r="B295" s="118"/>
      <c r="C295" s="118"/>
      <c r="D295" s="217">
        <v>47814.0</v>
      </c>
      <c r="E295" s="118"/>
      <c r="F295" s="234" t="s">
        <v>546</v>
      </c>
      <c r="G295" s="215"/>
      <c r="H295" s="215"/>
      <c r="I295" s="118"/>
      <c r="J295" s="2"/>
      <c r="K295" s="2"/>
      <c r="L295" s="2"/>
      <c r="M295" s="2"/>
      <c r="N295" s="2"/>
      <c r="O295" s="2"/>
      <c r="P295" s="2"/>
      <c r="Q295" s="2"/>
      <c r="R295" s="2"/>
      <c r="S295" s="2"/>
      <c r="T295" s="2"/>
      <c r="U295" s="2"/>
      <c r="V295" s="2"/>
      <c r="W295" s="2"/>
      <c r="X295" s="2"/>
      <c r="Y295" s="2"/>
      <c r="Z295" s="2"/>
    </row>
    <row r="296" ht="15.75" customHeight="1">
      <c r="A296" s="257"/>
      <c r="B296" s="257"/>
      <c r="C296" s="257"/>
      <c r="D296" s="257"/>
      <c r="E296" s="257"/>
      <c r="F296" s="241"/>
      <c r="G296" s="241"/>
      <c r="H296" s="241"/>
      <c r="I296" s="241"/>
      <c r="J296" s="209"/>
      <c r="K296" s="2"/>
      <c r="L296" s="2"/>
      <c r="M296" s="2"/>
      <c r="N296" s="2"/>
      <c r="O296" s="2"/>
      <c r="P296" s="2"/>
      <c r="Q296" s="2"/>
      <c r="R296" s="2"/>
      <c r="S296" s="2"/>
      <c r="T296" s="2"/>
      <c r="U296" s="2"/>
      <c r="V296" s="2"/>
      <c r="W296" s="2"/>
      <c r="X296" s="2"/>
      <c r="Y296" s="2"/>
      <c r="Z296" s="2"/>
    </row>
    <row r="297" ht="15.0" customHeight="1">
      <c r="A297" s="212" t="s">
        <v>434</v>
      </c>
      <c r="B297" s="164"/>
      <c r="C297" s="164"/>
      <c r="D297" s="164"/>
      <c r="E297" s="164"/>
      <c r="F297" s="164"/>
      <c r="G297" s="164"/>
      <c r="H297" s="164"/>
      <c r="I297" s="197"/>
      <c r="J297" s="209"/>
      <c r="K297" s="2"/>
      <c r="L297" s="2"/>
      <c r="M297" s="2"/>
      <c r="N297" s="2"/>
      <c r="O297" s="2"/>
      <c r="P297" s="2"/>
      <c r="Q297" s="2"/>
      <c r="R297" s="2"/>
      <c r="S297" s="2"/>
      <c r="T297" s="2"/>
      <c r="U297" s="2"/>
      <c r="V297" s="2"/>
      <c r="W297" s="2"/>
      <c r="X297" s="2"/>
      <c r="Y297" s="2"/>
      <c r="Z297" s="2"/>
    </row>
    <row r="298" ht="30.0" customHeight="1">
      <c r="A298" s="213" t="s">
        <v>289</v>
      </c>
      <c r="B298" s="214" t="s">
        <v>389</v>
      </c>
      <c r="C298" s="74"/>
      <c r="D298" s="213" t="s">
        <v>343</v>
      </c>
      <c r="E298" s="213" t="s">
        <v>390</v>
      </c>
      <c r="F298" s="213" t="s">
        <v>391</v>
      </c>
      <c r="G298" s="213" t="s">
        <v>435</v>
      </c>
      <c r="H298" s="213" t="s">
        <v>393</v>
      </c>
      <c r="I298" s="213" t="s">
        <v>394</v>
      </c>
      <c r="J298" s="209"/>
      <c r="K298" s="2"/>
      <c r="L298" s="2"/>
      <c r="M298" s="2"/>
      <c r="N298" s="2"/>
      <c r="O298" s="2"/>
      <c r="P298" s="2"/>
      <c r="Q298" s="2"/>
      <c r="R298" s="2"/>
      <c r="S298" s="2"/>
      <c r="T298" s="2"/>
      <c r="U298" s="2"/>
      <c r="V298" s="2"/>
      <c r="W298" s="2"/>
      <c r="X298" s="2"/>
      <c r="Y298" s="2"/>
      <c r="Z298" s="2"/>
    </row>
    <row r="299" ht="15.75" customHeight="1">
      <c r="A299" s="215" t="s">
        <v>547</v>
      </c>
      <c r="B299" s="216" t="s">
        <v>396</v>
      </c>
      <c r="C299" s="125"/>
      <c r="D299" s="217">
        <v>119326.0</v>
      </c>
      <c r="E299" s="223" t="s">
        <v>422</v>
      </c>
      <c r="F299" s="217">
        <v>124815.0</v>
      </c>
      <c r="G299" s="219">
        <f t="shared" ref="G299:G300" si="21">(D299/F299)*100</f>
        <v>95.60229139</v>
      </c>
      <c r="H299" s="215"/>
      <c r="I299" s="218"/>
      <c r="J299" s="209"/>
      <c r="K299" s="2"/>
      <c r="L299" s="2"/>
      <c r="M299" s="2"/>
      <c r="N299" s="2"/>
      <c r="O299" s="2"/>
      <c r="P299" s="2"/>
      <c r="Q299" s="2"/>
      <c r="R299" s="2"/>
      <c r="S299" s="2"/>
      <c r="T299" s="2"/>
      <c r="U299" s="2"/>
      <c r="V299" s="2"/>
      <c r="W299" s="2"/>
      <c r="X299" s="2"/>
      <c r="Y299" s="2"/>
      <c r="Z299" s="2"/>
    </row>
    <row r="300" ht="15.75" customHeight="1">
      <c r="A300" s="215" t="s">
        <v>548</v>
      </c>
      <c r="B300" s="145"/>
      <c r="C300" s="146"/>
      <c r="D300" s="217">
        <v>124558.0</v>
      </c>
      <c r="E300" s="121"/>
      <c r="F300" s="217">
        <v>124815.0</v>
      </c>
      <c r="G300" s="219">
        <f t="shared" si="21"/>
        <v>99.79409526</v>
      </c>
      <c r="H300" s="215"/>
      <c r="I300" s="218"/>
      <c r="J300" s="209"/>
      <c r="K300" s="2"/>
      <c r="L300" s="2"/>
      <c r="M300" s="2"/>
      <c r="N300" s="2"/>
      <c r="O300" s="2"/>
      <c r="P300" s="2"/>
      <c r="Q300" s="2"/>
      <c r="R300" s="2"/>
      <c r="S300" s="2"/>
      <c r="T300" s="2"/>
      <c r="U300" s="2"/>
      <c r="V300" s="2"/>
      <c r="W300" s="2"/>
      <c r="X300" s="2"/>
      <c r="Y300" s="2"/>
      <c r="Z300" s="2"/>
    </row>
    <row r="301" ht="15.0" customHeight="1">
      <c r="A301" s="234" t="s">
        <v>549</v>
      </c>
      <c r="B301" s="145"/>
      <c r="C301" s="146"/>
      <c r="D301" s="217">
        <v>78483.0</v>
      </c>
      <c r="E301" s="121"/>
      <c r="F301" s="217">
        <v>124815.0</v>
      </c>
      <c r="G301" s="221">
        <v>62.9</v>
      </c>
      <c r="H301" s="215"/>
      <c r="I301" s="223" t="s">
        <v>513</v>
      </c>
      <c r="J301" s="209"/>
      <c r="K301" s="2"/>
      <c r="L301" s="2"/>
      <c r="M301" s="2"/>
      <c r="N301" s="2"/>
      <c r="O301" s="2"/>
      <c r="P301" s="2"/>
      <c r="Q301" s="2"/>
      <c r="R301" s="2"/>
      <c r="S301" s="2"/>
      <c r="T301" s="2"/>
      <c r="U301" s="2"/>
      <c r="V301" s="2"/>
      <c r="W301" s="2"/>
      <c r="X301" s="2"/>
      <c r="Y301" s="2"/>
      <c r="Z301" s="2"/>
    </row>
    <row r="302" ht="15.0" customHeight="1">
      <c r="A302" s="220">
        <v>2016.0</v>
      </c>
      <c r="B302" s="145"/>
      <c r="C302" s="146"/>
      <c r="D302" s="217">
        <v>2241.0</v>
      </c>
      <c r="E302" s="121"/>
      <c r="F302" s="220">
        <v>0.0</v>
      </c>
      <c r="G302" s="234" t="s">
        <v>443</v>
      </c>
      <c r="H302" s="234" t="s">
        <v>443</v>
      </c>
      <c r="I302" s="121"/>
      <c r="J302" s="209"/>
      <c r="K302" s="2"/>
      <c r="L302" s="2"/>
      <c r="M302" s="2"/>
      <c r="N302" s="2"/>
      <c r="O302" s="2"/>
      <c r="P302" s="2"/>
      <c r="Q302" s="2"/>
      <c r="R302" s="2"/>
      <c r="S302" s="2"/>
      <c r="T302" s="2"/>
      <c r="U302" s="2"/>
      <c r="V302" s="2"/>
      <c r="W302" s="2"/>
      <c r="X302" s="2"/>
      <c r="Y302" s="2"/>
      <c r="Z302" s="2"/>
    </row>
    <row r="303" ht="15.75" customHeight="1">
      <c r="A303" s="220">
        <v>2015.0</v>
      </c>
      <c r="B303" s="145"/>
      <c r="C303" s="146"/>
      <c r="D303" s="217">
        <v>4591.0</v>
      </c>
      <c r="E303" s="121"/>
      <c r="F303" s="220">
        <v>0.0</v>
      </c>
      <c r="G303" s="234" t="s">
        <v>443</v>
      </c>
      <c r="H303" s="234" t="s">
        <v>443</v>
      </c>
      <c r="I303" s="121"/>
      <c r="J303" s="209"/>
      <c r="K303" s="2"/>
      <c r="L303" s="2"/>
      <c r="M303" s="2"/>
      <c r="N303" s="2"/>
      <c r="O303" s="2"/>
      <c r="P303" s="2"/>
      <c r="Q303" s="2"/>
      <c r="R303" s="2"/>
      <c r="S303" s="2"/>
      <c r="T303" s="2"/>
      <c r="U303" s="2"/>
      <c r="V303" s="2"/>
      <c r="W303" s="2"/>
      <c r="X303" s="2"/>
      <c r="Y303" s="2"/>
      <c r="Z303" s="2"/>
    </row>
    <row r="304" ht="15.75" customHeight="1">
      <c r="A304" s="220">
        <v>2014.0</v>
      </c>
      <c r="B304" s="145"/>
      <c r="C304" s="146"/>
      <c r="D304" s="217">
        <v>62984.0</v>
      </c>
      <c r="E304" s="121"/>
      <c r="F304" s="217">
        <v>50994.0</v>
      </c>
      <c r="G304" s="221">
        <v>123.5</v>
      </c>
      <c r="H304" s="236">
        <v>41891.0</v>
      </c>
      <c r="I304" s="121"/>
      <c r="J304" s="209"/>
      <c r="K304" s="2"/>
      <c r="L304" s="2"/>
      <c r="M304" s="2"/>
      <c r="N304" s="2"/>
      <c r="O304" s="2"/>
      <c r="P304" s="2"/>
      <c r="Q304" s="2"/>
      <c r="R304" s="2"/>
      <c r="S304" s="2"/>
      <c r="T304" s="2"/>
      <c r="U304" s="2"/>
      <c r="V304" s="2"/>
      <c r="W304" s="2"/>
      <c r="X304" s="2"/>
      <c r="Y304" s="2"/>
      <c r="Z304" s="2"/>
    </row>
    <row r="305" ht="16.5" customHeight="1">
      <c r="A305" s="220">
        <v>2013.0</v>
      </c>
      <c r="B305" s="145"/>
      <c r="C305" s="146"/>
      <c r="D305" s="217">
        <v>27962.0</v>
      </c>
      <c r="E305" s="121"/>
      <c r="F305" s="217">
        <v>21447.0</v>
      </c>
      <c r="G305" s="221">
        <v>130.4</v>
      </c>
      <c r="H305" s="236">
        <v>41555.0</v>
      </c>
      <c r="I305" s="121"/>
      <c r="J305" s="209"/>
      <c r="K305" s="2"/>
      <c r="L305" s="2"/>
      <c r="M305" s="2"/>
      <c r="N305" s="2"/>
      <c r="O305" s="2"/>
      <c r="P305" s="2"/>
      <c r="Q305" s="2"/>
      <c r="R305" s="2"/>
      <c r="S305" s="2"/>
      <c r="T305" s="2"/>
      <c r="U305" s="2"/>
      <c r="V305" s="2"/>
      <c r="W305" s="2"/>
      <c r="X305" s="2"/>
      <c r="Y305" s="2"/>
      <c r="Z305" s="2"/>
    </row>
    <row r="306" ht="15.75" customHeight="1">
      <c r="A306" s="220">
        <v>2012.0</v>
      </c>
      <c r="B306" s="126"/>
      <c r="C306" s="127"/>
      <c r="D306" s="217">
        <v>6872.0</v>
      </c>
      <c r="E306" s="118"/>
      <c r="F306" s="217">
        <v>20818.0</v>
      </c>
      <c r="G306" s="221">
        <v>33.0</v>
      </c>
      <c r="H306" s="234" t="s">
        <v>550</v>
      </c>
      <c r="I306" s="118"/>
      <c r="J306" s="209"/>
      <c r="K306" s="2"/>
      <c r="L306" s="2"/>
      <c r="M306" s="2"/>
      <c r="N306" s="2"/>
      <c r="O306" s="2"/>
      <c r="P306" s="2"/>
      <c r="Q306" s="2"/>
      <c r="R306" s="2"/>
      <c r="S306" s="2"/>
      <c r="T306" s="2"/>
      <c r="U306" s="2"/>
      <c r="V306" s="2"/>
      <c r="W306" s="2"/>
      <c r="X306" s="2"/>
      <c r="Y306" s="2"/>
      <c r="Z306" s="2"/>
    </row>
    <row r="307" ht="15.0" customHeight="1">
      <c r="A307" s="267" t="s">
        <v>551</v>
      </c>
      <c r="B307" s="124"/>
      <c r="C307" s="124"/>
      <c r="D307" s="124"/>
      <c r="E307" s="124"/>
      <c r="F307" s="124"/>
      <c r="G307" s="124"/>
      <c r="H307" s="124"/>
      <c r="I307" s="125"/>
      <c r="J307" s="209"/>
      <c r="K307" s="2"/>
      <c r="L307" s="2"/>
      <c r="M307" s="2"/>
      <c r="N307" s="2"/>
      <c r="O307" s="2"/>
      <c r="P307" s="2"/>
      <c r="Q307" s="2"/>
      <c r="R307" s="2"/>
      <c r="S307" s="2"/>
      <c r="T307" s="2"/>
      <c r="U307" s="2"/>
      <c r="V307" s="2"/>
      <c r="W307" s="2"/>
      <c r="X307" s="2"/>
      <c r="Y307" s="2"/>
      <c r="Z307" s="2"/>
    </row>
    <row r="308" ht="15.0" customHeight="1">
      <c r="A308" s="126"/>
      <c r="B308" s="116"/>
      <c r="C308" s="116"/>
      <c r="D308" s="116"/>
      <c r="E308" s="116"/>
      <c r="F308" s="116"/>
      <c r="G308" s="116"/>
      <c r="H308" s="116"/>
      <c r="I308" s="127"/>
      <c r="J308" s="209"/>
      <c r="K308" s="2"/>
      <c r="L308" s="2"/>
      <c r="M308" s="2"/>
      <c r="N308" s="2"/>
      <c r="O308" s="2"/>
      <c r="P308" s="2"/>
      <c r="Q308" s="2"/>
      <c r="R308" s="2"/>
      <c r="S308" s="2"/>
      <c r="T308" s="2"/>
      <c r="U308" s="2"/>
      <c r="V308" s="2"/>
      <c r="W308" s="2"/>
      <c r="X308" s="2"/>
      <c r="Y308" s="2"/>
      <c r="Z308" s="2"/>
    </row>
    <row r="309" ht="15.0" customHeight="1">
      <c r="A309" s="267" t="s">
        <v>552</v>
      </c>
      <c r="B309" s="124"/>
      <c r="C309" s="124"/>
      <c r="D309" s="124"/>
      <c r="E309" s="124"/>
      <c r="F309" s="124"/>
      <c r="G309" s="124"/>
      <c r="H309" s="124"/>
      <c r="I309" s="125"/>
      <c r="J309" s="209"/>
      <c r="K309" s="2"/>
      <c r="L309" s="2"/>
      <c r="M309" s="2"/>
      <c r="N309" s="2"/>
      <c r="O309" s="2"/>
      <c r="P309" s="2"/>
      <c r="Q309" s="2"/>
      <c r="R309" s="2"/>
      <c r="S309" s="2"/>
      <c r="T309" s="2"/>
      <c r="U309" s="2"/>
      <c r="V309" s="2"/>
      <c r="W309" s="2"/>
      <c r="X309" s="2"/>
      <c r="Y309" s="2"/>
      <c r="Z309" s="2"/>
    </row>
    <row r="310" ht="15.0" customHeight="1">
      <c r="A310" s="126"/>
      <c r="B310" s="116"/>
      <c r="C310" s="116"/>
      <c r="D310" s="116"/>
      <c r="E310" s="116"/>
      <c r="F310" s="116"/>
      <c r="G310" s="116"/>
      <c r="H310" s="116"/>
      <c r="I310" s="127"/>
      <c r="J310" s="209"/>
      <c r="K310" s="2"/>
      <c r="L310" s="2"/>
      <c r="M310" s="2"/>
      <c r="N310" s="2"/>
      <c r="O310" s="2"/>
      <c r="P310" s="2"/>
      <c r="Q310" s="2"/>
      <c r="R310" s="2"/>
      <c r="S310" s="2"/>
      <c r="T310" s="2"/>
      <c r="U310" s="2"/>
      <c r="V310" s="2"/>
      <c r="W310" s="2"/>
      <c r="X310" s="2"/>
      <c r="Y310" s="2"/>
      <c r="Z310" s="2"/>
    </row>
    <row r="311" ht="15.75" customHeight="1">
      <c r="A311" s="257"/>
      <c r="B311" s="257"/>
      <c r="C311" s="257"/>
      <c r="D311" s="257"/>
      <c r="E311" s="257"/>
      <c r="F311" s="241"/>
      <c r="G311" s="241"/>
      <c r="H311" s="241"/>
      <c r="I311" s="241"/>
      <c r="J311" s="209"/>
      <c r="K311" s="2"/>
      <c r="L311" s="2"/>
      <c r="M311" s="2"/>
      <c r="N311" s="2"/>
      <c r="O311" s="2"/>
      <c r="P311" s="2"/>
      <c r="Q311" s="2"/>
      <c r="R311" s="2"/>
      <c r="S311" s="2"/>
      <c r="T311" s="2"/>
      <c r="U311" s="2"/>
      <c r="V311" s="2"/>
      <c r="W311" s="2"/>
      <c r="X311" s="2"/>
      <c r="Y311" s="2"/>
      <c r="Z311" s="2"/>
    </row>
    <row r="312" ht="15.75" customHeight="1">
      <c r="A312" s="212" t="s">
        <v>445</v>
      </c>
      <c r="B312" s="164"/>
      <c r="C312" s="164"/>
      <c r="D312" s="164"/>
      <c r="E312" s="164"/>
      <c r="F312" s="164"/>
      <c r="G312" s="164"/>
      <c r="H312" s="164"/>
      <c r="I312" s="197"/>
      <c r="J312" s="2"/>
      <c r="K312" s="2"/>
      <c r="L312" s="2"/>
      <c r="M312" s="2"/>
      <c r="N312" s="2"/>
      <c r="O312" s="2"/>
      <c r="P312" s="2"/>
      <c r="Q312" s="2"/>
      <c r="R312" s="2"/>
      <c r="S312" s="2"/>
      <c r="T312" s="2"/>
      <c r="U312" s="2"/>
      <c r="V312" s="2"/>
      <c r="W312" s="2"/>
      <c r="X312" s="2"/>
      <c r="Y312" s="2"/>
      <c r="Z312" s="2"/>
    </row>
    <row r="313" ht="30.0" customHeight="1">
      <c r="A313" s="213" t="s">
        <v>289</v>
      </c>
      <c r="B313" s="213" t="s">
        <v>389</v>
      </c>
      <c r="C313" s="213" t="s">
        <v>413</v>
      </c>
      <c r="D313" s="213" t="s">
        <v>343</v>
      </c>
      <c r="E313" s="213" t="s">
        <v>390</v>
      </c>
      <c r="F313" s="213" t="s">
        <v>391</v>
      </c>
      <c r="G313" s="213" t="s">
        <v>435</v>
      </c>
      <c r="H313" s="213" t="s">
        <v>393</v>
      </c>
      <c r="I313" s="213" t="s">
        <v>394</v>
      </c>
      <c r="J313" s="2"/>
      <c r="K313" s="2"/>
      <c r="L313" s="2"/>
      <c r="M313" s="2"/>
      <c r="N313" s="2"/>
      <c r="O313" s="2"/>
      <c r="P313" s="2"/>
      <c r="Q313" s="2"/>
      <c r="R313" s="2"/>
      <c r="S313" s="2"/>
      <c r="T313" s="2"/>
      <c r="U313" s="2"/>
      <c r="V313" s="2"/>
      <c r="W313" s="2"/>
      <c r="X313" s="2"/>
      <c r="Y313" s="2"/>
      <c r="Z313" s="2"/>
    </row>
    <row r="314" ht="15.75" customHeight="1">
      <c r="A314" s="215">
        <v>2019.0</v>
      </c>
      <c r="B314" s="223" t="s">
        <v>396</v>
      </c>
      <c r="C314" s="223" t="s">
        <v>416</v>
      </c>
      <c r="D314" s="217">
        <v>66033.0</v>
      </c>
      <c r="E314" s="223" t="s">
        <v>397</v>
      </c>
      <c r="F314" s="217">
        <v>219375.0</v>
      </c>
      <c r="G314" s="219">
        <f t="shared" ref="G314:G315" si="22">(D314/F314)*100</f>
        <v>30.10051282</v>
      </c>
      <c r="H314" s="215"/>
      <c r="I314" s="215"/>
      <c r="J314" s="2"/>
      <c r="K314" s="2"/>
      <c r="L314" s="2"/>
      <c r="M314" s="2"/>
      <c r="N314" s="2"/>
      <c r="O314" s="2"/>
      <c r="P314" s="2"/>
      <c r="Q314" s="2"/>
      <c r="R314" s="2"/>
      <c r="S314" s="2"/>
      <c r="T314" s="2"/>
      <c r="U314" s="2"/>
      <c r="V314" s="2"/>
      <c r="W314" s="2"/>
      <c r="X314" s="2"/>
      <c r="Y314" s="2"/>
      <c r="Z314" s="2"/>
    </row>
    <row r="315" ht="15.75" customHeight="1">
      <c r="A315" s="215">
        <v>2018.0</v>
      </c>
      <c r="B315" s="121"/>
      <c r="C315" s="121"/>
      <c r="D315" s="217">
        <v>103695.0</v>
      </c>
      <c r="E315" s="121"/>
      <c r="F315" s="217">
        <v>219375.0</v>
      </c>
      <c r="G315" s="219">
        <f t="shared" si="22"/>
        <v>47.26837607</v>
      </c>
      <c r="H315" s="215"/>
      <c r="I315" s="215"/>
      <c r="J315" s="2"/>
      <c r="K315" s="2"/>
      <c r="L315" s="2"/>
      <c r="M315" s="2"/>
      <c r="N315" s="2"/>
      <c r="O315" s="2"/>
      <c r="P315" s="2"/>
      <c r="Q315" s="2"/>
      <c r="R315" s="2"/>
      <c r="S315" s="2"/>
      <c r="T315" s="2"/>
      <c r="U315" s="2"/>
      <c r="V315" s="2"/>
      <c r="W315" s="2"/>
      <c r="X315" s="2"/>
      <c r="Y315" s="2"/>
      <c r="Z315" s="2"/>
    </row>
    <row r="316" ht="15.0" customHeight="1">
      <c r="A316" s="220">
        <v>2017.0</v>
      </c>
      <c r="B316" s="121"/>
      <c r="C316" s="121"/>
      <c r="D316" s="217">
        <v>120705.0</v>
      </c>
      <c r="E316" s="121"/>
      <c r="F316" s="217">
        <v>219375.0</v>
      </c>
      <c r="G316" s="221">
        <v>55.0</v>
      </c>
      <c r="H316" s="215"/>
      <c r="I316" s="223" t="s">
        <v>513</v>
      </c>
      <c r="J316" s="2"/>
      <c r="K316" s="2"/>
      <c r="L316" s="2"/>
      <c r="M316" s="2"/>
      <c r="N316" s="2"/>
      <c r="O316" s="2"/>
      <c r="P316" s="2"/>
      <c r="Q316" s="2"/>
      <c r="R316" s="2"/>
      <c r="S316" s="2"/>
      <c r="T316" s="2"/>
      <c r="U316" s="2"/>
      <c r="V316" s="2"/>
      <c r="W316" s="2"/>
      <c r="X316" s="2"/>
      <c r="Y316" s="2"/>
      <c r="Z316" s="2"/>
    </row>
    <row r="317" ht="15.75" customHeight="1">
      <c r="A317" s="220">
        <v>2016.0</v>
      </c>
      <c r="B317" s="121"/>
      <c r="C317" s="121"/>
      <c r="D317" s="217">
        <v>120018.0</v>
      </c>
      <c r="E317" s="121"/>
      <c r="F317" s="217">
        <v>219375.0</v>
      </c>
      <c r="G317" s="221">
        <v>54.7</v>
      </c>
      <c r="H317" s="215"/>
      <c r="I317" s="121"/>
      <c r="J317" s="2"/>
      <c r="K317" s="2"/>
      <c r="L317" s="2"/>
      <c r="M317" s="2"/>
      <c r="N317" s="2"/>
      <c r="O317" s="2"/>
      <c r="P317" s="2"/>
      <c r="Q317" s="2"/>
      <c r="R317" s="2"/>
      <c r="S317" s="2"/>
      <c r="T317" s="2"/>
      <c r="U317" s="2"/>
      <c r="V317" s="2"/>
      <c r="W317" s="2"/>
      <c r="X317" s="2"/>
      <c r="Y317" s="2"/>
      <c r="Z317" s="2"/>
    </row>
    <row r="318" ht="15.0" customHeight="1">
      <c r="A318" s="220">
        <v>2015.0</v>
      </c>
      <c r="B318" s="121"/>
      <c r="C318" s="121"/>
      <c r="D318" s="217">
        <v>138818.0</v>
      </c>
      <c r="E318" s="121"/>
      <c r="F318" s="217">
        <v>219375.0</v>
      </c>
      <c r="G318" s="221">
        <v>63.3</v>
      </c>
      <c r="H318" s="215"/>
      <c r="I318" s="121"/>
      <c r="J318" s="2"/>
      <c r="K318" s="2"/>
      <c r="L318" s="2"/>
      <c r="M318" s="2"/>
      <c r="N318" s="2"/>
      <c r="O318" s="2"/>
      <c r="P318" s="2"/>
      <c r="Q318" s="2"/>
      <c r="R318" s="2"/>
      <c r="S318" s="2"/>
      <c r="T318" s="2"/>
      <c r="U318" s="2"/>
      <c r="V318" s="2"/>
      <c r="W318" s="2"/>
      <c r="X318" s="2"/>
      <c r="Y318" s="2"/>
      <c r="Z318" s="2"/>
    </row>
    <row r="319" ht="15.0" customHeight="1">
      <c r="A319" s="220">
        <v>2014.0</v>
      </c>
      <c r="B319" s="121"/>
      <c r="C319" s="121"/>
      <c r="D319" s="217">
        <v>177660.0</v>
      </c>
      <c r="E319" s="121"/>
      <c r="F319" s="217">
        <v>333100.0</v>
      </c>
      <c r="G319" s="221">
        <v>53.3</v>
      </c>
      <c r="H319" s="215"/>
      <c r="I319" s="121"/>
      <c r="J319" s="2"/>
      <c r="K319" s="2"/>
      <c r="L319" s="2"/>
      <c r="M319" s="2"/>
      <c r="N319" s="2"/>
      <c r="O319" s="2"/>
      <c r="P319" s="2"/>
      <c r="Q319" s="2"/>
      <c r="R319" s="2"/>
      <c r="S319" s="2"/>
      <c r="T319" s="2"/>
      <c r="U319" s="2"/>
      <c r="V319" s="2"/>
      <c r="W319" s="2"/>
      <c r="X319" s="2"/>
      <c r="Y319" s="2"/>
      <c r="Z319" s="2"/>
    </row>
    <row r="320" ht="16.5" customHeight="1">
      <c r="A320" s="220">
        <v>2013.0</v>
      </c>
      <c r="B320" s="121"/>
      <c r="C320" s="121"/>
      <c r="D320" s="217">
        <v>151181.0</v>
      </c>
      <c r="E320" s="121"/>
      <c r="F320" s="217">
        <v>333100.0</v>
      </c>
      <c r="G320" s="221">
        <v>45.4</v>
      </c>
      <c r="H320" s="215"/>
      <c r="I320" s="121"/>
      <c r="J320" s="2"/>
      <c r="K320" s="2"/>
      <c r="L320" s="2"/>
      <c r="M320" s="2"/>
      <c r="N320" s="2"/>
      <c r="O320" s="2"/>
      <c r="P320" s="2"/>
      <c r="Q320" s="2"/>
      <c r="R320" s="2"/>
      <c r="S320" s="2"/>
      <c r="T320" s="2"/>
      <c r="U320" s="2"/>
      <c r="V320" s="2"/>
      <c r="W320" s="2"/>
      <c r="X320" s="2"/>
      <c r="Y320" s="2"/>
      <c r="Z320" s="2"/>
    </row>
    <row r="321" ht="15.75" customHeight="1">
      <c r="A321" s="220">
        <v>2012.0</v>
      </c>
      <c r="B321" s="118"/>
      <c r="C321" s="118"/>
      <c r="D321" s="217">
        <v>177424.0</v>
      </c>
      <c r="E321" s="118"/>
      <c r="F321" s="217">
        <v>341636.0</v>
      </c>
      <c r="G321" s="221">
        <v>51.9</v>
      </c>
      <c r="H321" s="234" t="s">
        <v>502</v>
      </c>
      <c r="I321" s="118"/>
      <c r="J321" s="2"/>
      <c r="K321" s="2"/>
      <c r="L321" s="2"/>
      <c r="M321" s="2"/>
      <c r="N321" s="2"/>
      <c r="O321" s="2"/>
      <c r="P321" s="2"/>
      <c r="Q321" s="2"/>
      <c r="R321" s="2"/>
      <c r="S321" s="2"/>
      <c r="T321" s="2"/>
      <c r="U321" s="2"/>
      <c r="V321" s="2"/>
      <c r="W321" s="2"/>
      <c r="X321" s="2"/>
      <c r="Y321" s="2"/>
      <c r="Z321" s="2"/>
    </row>
    <row r="322" ht="15.75" customHeight="1">
      <c r="A322" s="227"/>
      <c r="B322" s="227"/>
      <c r="C322" s="227"/>
      <c r="D322" s="227"/>
      <c r="E322" s="227"/>
      <c r="F322" s="231"/>
      <c r="G322" s="231"/>
      <c r="H322" s="231"/>
      <c r="I322" s="231"/>
      <c r="J322" s="209"/>
      <c r="K322" s="2"/>
      <c r="L322" s="2"/>
      <c r="M322" s="2"/>
      <c r="N322" s="2"/>
      <c r="O322" s="2"/>
      <c r="P322" s="2"/>
      <c r="Q322" s="2"/>
      <c r="R322" s="2"/>
      <c r="S322" s="2"/>
      <c r="T322" s="2"/>
      <c r="U322" s="2"/>
      <c r="V322" s="2"/>
      <c r="W322" s="2"/>
      <c r="X322" s="2"/>
      <c r="Y322" s="2"/>
      <c r="Z322" s="2"/>
    </row>
    <row r="323" ht="15.0" customHeight="1">
      <c r="A323" s="214" t="s">
        <v>451</v>
      </c>
      <c r="B323" s="101"/>
      <c r="C323" s="101"/>
      <c r="D323" s="101"/>
      <c r="E323" s="101"/>
      <c r="F323" s="101"/>
      <c r="G323" s="101"/>
      <c r="H323" s="101"/>
      <c r="I323" s="74"/>
      <c r="J323" s="2"/>
      <c r="K323" s="2"/>
      <c r="L323" s="2"/>
      <c r="M323" s="2"/>
      <c r="N323" s="2"/>
      <c r="O323" s="2"/>
      <c r="P323" s="2"/>
      <c r="Q323" s="2"/>
      <c r="R323" s="2"/>
      <c r="S323" s="2"/>
      <c r="T323" s="2"/>
      <c r="U323" s="2"/>
      <c r="V323" s="2"/>
      <c r="W323" s="2"/>
      <c r="X323" s="2"/>
      <c r="Y323" s="2"/>
      <c r="Z323" s="2"/>
    </row>
    <row r="324" ht="15.0" customHeight="1">
      <c r="A324" s="214" t="s">
        <v>453</v>
      </c>
      <c r="B324" s="101"/>
      <c r="C324" s="101"/>
      <c r="D324" s="101"/>
      <c r="E324" s="101"/>
      <c r="F324" s="101"/>
      <c r="G324" s="101"/>
      <c r="H324" s="101"/>
      <c r="I324" s="74"/>
      <c r="J324" s="2"/>
      <c r="K324" s="2"/>
      <c r="L324" s="2"/>
      <c r="M324" s="2"/>
      <c r="N324" s="2"/>
      <c r="O324" s="2"/>
      <c r="P324" s="2"/>
      <c r="Q324" s="2"/>
      <c r="R324" s="2"/>
      <c r="S324" s="2"/>
      <c r="T324" s="2"/>
      <c r="U324" s="2"/>
      <c r="V324" s="2"/>
      <c r="W324" s="2"/>
      <c r="X324" s="2"/>
      <c r="Y324" s="2"/>
      <c r="Z324" s="2"/>
    </row>
    <row r="325" ht="30.0" customHeight="1">
      <c r="A325" s="213" t="s">
        <v>289</v>
      </c>
      <c r="B325" s="213" t="s">
        <v>389</v>
      </c>
      <c r="C325" s="213" t="s">
        <v>413</v>
      </c>
      <c r="D325" s="213" t="s">
        <v>343</v>
      </c>
      <c r="E325" s="213" t="s">
        <v>390</v>
      </c>
      <c r="F325" s="213" t="s">
        <v>391</v>
      </c>
      <c r="G325" s="213" t="s">
        <v>435</v>
      </c>
      <c r="H325" s="213" t="s">
        <v>393</v>
      </c>
      <c r="I325" s="213" t="s">
        <v>394</v>
      </c>
      <c r="J325" s="2"/>
      <c r="K325" s="2"/>
      <c r="L325" s="2"/>
      <c r="M325" s="2"/>
      <c r="N325" s="2"/>
      <c r="O325" s="2"/>
      <c r="P325" s="2"/>
      <c r="Q325" s="2"/>
      <c r="R325" s="2"/>
      <c r="S325" s="2"/>
      <c r="T325" s="2"/>
      <c r="U325" s="2"/>
      <c r="V325" s="2"/>
      <c r="W325" s="2"/>
      <c r="X325" s="2"/>
      <c r="Y325" s="2"/>
      <c r="Z325" s="2"/>
    </row>
    <row r="326" ht="15.75" customHeight="1">
      <c r="A326" s="215">
        <v>2019.0</v>
      </c>
      <c r="B326" s="216" t="s">
        <v>396</v>
      </c>
      <c r="C326" s="223" t="s">
        <v>553</v>
      </c>
      <c r="D326" s="217">
        <v>15660.0</v>
      </c>
      <c r="E326" s="223" t="s">
        <v>397</v>
      </c>
      <c r="F326" s="217">
        <v>55542.0</v>
      </c>
      <c r="G326" s="219">
        <f t="shared" ref="G326:G327" si="23">(D326/F326)*100</f>
        <v>28.19487955</v>
      </c>
      <c r="H326" s="215"/>
      <c r="I326" s="218"/>
      <c r="J326" s="2"/>
      <c r="K326" s="2"/>
      <c r="L326" s="2"/>
      <c r="M326" s="2"/>
      <c r="N326" s="2"/>
      <c r="O326" s="2"/>
      <c r="P326" s="2"/>
      <c r="Q326" s="2"/>
      <c r="R326" s="2"/>
      <c r="S326" s="2"/>
      <c r="T326" s="2"/>
      <c r="U326" s="2"/>
      <c r="V326" s="2"/>
      <c r="W326" s="2"/>
      <c r="X326" s="2"/>
      <c r="Y326" s="2"/>
      <c r="Z326" s="2"/>
    </row>
    <row r="327" ht="15.75" customHeight="1">
      <c r="A327" s="215">
        <v>2018.0</v>
      </c>
      <c r="B327" s="145"/>
      <c r="C327" s="121"/>
      <c r="D327" s="217">
        <v>13450.0</v>
      </c>
      <c r="E327" s="121"/>
      <c r="F327" s="217">
        <v>55542.0</v>
      </c>
      <c r="G327" s="219">
        <f t="shared" si="23"/>
        <v>24.21590868</v>
      </c>
      <c r="H327" s="215"/>
      <c r="I327" s="218"/>
      <c r="J327" s="2"/>
      <c r="K327" s="2"/>
      <c r="L327" s="2"/>
      <c r="M327" s="2"/>
      <c r="N327" s="2"/>
      <c r="O327" s="2"/>
      <c r="P327" s="2"/>
      <c r="Q327" s="2"/>
      <c r="R327" s="2"/>
      <c r="S327" s="2"/>
      <c r="T327" s="2"/>
      <c r="U327" s="2"/>
      <c r="V327" s="2"/>
      <c r="W327" s="2"/>
      <c r="X327" s="2"/>
      <c r="Y327" s="2"/>
      <c r="Z327" s="2"/>
    </row>
    <row r="328" ht="15.0" customHeight="1">
      <c r="A328" s="220">
        <v>2017.0</v>
      </c>
      <c r="B328" s="145"/>
      <c r="C328" s="121"/>
      <c r="D328" s="217">
        <v>12685.0</v>
      </c>
      <c r="E328" s="121"/>
      <c r="F328" s="217">
        <v>55542.0</v>
      </c>
      <c r="G328" s="221">
        <v>22.8</v>
      </c>
      <c r="H328" s="215"/>
      <c r="I328" s="223" t="s">
        <v>513</v>
      </c>
      <c r="J328" s="2"/>
      <c r="K328" s="2"/>
      <c r="L328" s="2"/>
      <c r="M328" s="2"/>
      <c r="N328" s="2"/>
      <c r="O328" s="2"/>
      <c r="P328" s="2"/>
      <c r="Q328" s="2"/>
      <c r="R328" s="2"/>
      <c r="S328" s="2"/>
      <c r="T328" s="2"/>
      <c r="U328" s="2"/>
      <c r="V328" s="2"/>
      <c r="W328" s="2"/>
      <c r="X328" s="2"/>
      <c r="Y328" s="2"/>
      <c r="Z328" s="2"/>
    </row>
    <row r="329" ht="15.75" customHeight="1">
      <c r="A329" s="220">
        <v>2016.0</v>
      </c>
      <c r="B329" s="145"/>
      <c r="C329" s="121"/>
      <c r="D329" s="217">
        <v>10990.0</v>
      </c>
      <c r="E329" s="121"/>
      <c r="F329" s="217">
        <v>55542.0</v>
      </c>
      <c r="G329" s="221">
        <v>19.8</v>
      </c>
      <c r="H329" s="215"/>
      <c r="I329" s="121"/>
      <c r="J329" s="2"/>
      <c r="K329" s="2"/>
      <c r="L329" s="2"/>
      <c r="M329" s="2"/>
      <c r="N329" s="2"/>
      <c r="O329" s="2"/>
      <c r="P329" s="2"/>
      <c r="Q329" s="2"/>
      <c r="R329" s="2"/>
      <c r="S329" s="2"/>
      <c r="T329" s="2"/>
      <c r="U329" s="2"/>
      <c r="V329" s="2"/>
      <c r="W329" s="2"/>
      <c r="X329" s="2"/>
      <c r="Y329" s="2"/>
      <c r="Z329" s="2"/>
    </row>
    <row r="330" ht="15.75" customHeight="1">
      <c r="A330" s="220">
        <v>2015.0</v>
      </c>
      <c r="B330" s="145"/>
      <c r="C330" s="121"/>
      <c r="D330" s="217">
        <v>13041.0</v>
      </c>
      <c r="E330" s="121"/>
      <c r="F330" s="217">
        <v>55542.0</v>
      </c>
      <c r="G330" s="221">
        <v>23.5</v>
      </c>
      <c r="H330" s="215"/>
      <c r="I330" s="121"/>
      <c r="J330" s="2"/>
      <c r="K330" s="2"/>
      <c r="L330" s="2"/>
      <c r="M330" s="2"/>
      <c r="N330" s="2"/>
      <c r="O330" s="2"/>
      <c r="P330" s="2"/>
      <c r="Q330" s="2"/>
      <c r="R330" s="2"/>
      <c r="S330" s="2"/>
      <c r="T330" s="2"/>
      <c r="U330" s="2"/>
      <c r="V330" s="2"/>
      <c r="W330" s="2"/>
      <c r="X330" s="2"/>
      <c r="Y330" s="2"/>
      <c r="Z330" s="2"/>
    </row>
    <row r="331" ht="15.0" customHeight="1">
      <c r="A331" s="220">
        <v>2014.0</v>
      </c>
      <c r="B331" s="145"/>
      <c r="C331" s="121"/>
      <c r="D331" s="217">
        <v>17142.0</v>
      </c>
      <c r="E331" s="121"/>
      <c r="F331" s="217">
        <v>49776.0</v>
      </c>
      <c r="G331" s="221">
        <v>34.4</v>
      </c>
      <c r="H331" s="215"/>
      <c r="I331" s="121"/>
      <c r="J331" s="2"/>
      <c r="K331" s="2"/>
      <c r="L331" s="2"/>
      <c r="M331" s="2"/>
      <c r="N331" s="2"/>
      <c r="O331" s="2"/>
      <c r="P331" s="2"/>
      <c r="Q331" s="2"/>
      <c r="R331" s="2"/>
      <c r="S331" s="2"/>
      <c r="T331" s="2"/>
      <c r="U331" s="2"/>
      <c r="V331" s="2"/>
      <c r="W331" s="2"/>
      <c r="X331" s="2"/>
      <c r="Y331" s="2"/>
      <c r="Z331" s="2"/>
    </row>
    <row r="332" ht="16.5" customHeight="1">
      <c r="A332" s="220">
        <v>2013.0</v>
      </c>
      <c r="B332" s="145"/>
      <c r="C332" s="121"/>
      <c r="D332" s="217">
        <v>18989.0</v>
      </c>
      <c r="E332" s="121"/>
      <c r="F332" s="217">
        <v>49776.0</v>
      </c>
      <c r="G332" s="221">
        <v>38.1</v>
      </c>
      <c r="H332" s="215"/>
      <c r="I332" s="121"/>
      <c r="J332" s="2"/>
      <c r="K332" s="2"/>
      <c r="L332" s="2"/>
      <c r="M332" s="2"/>
      <c r="N332" s="2"/>
      <c r="O332" s="2"/>
      <c r="P332" s="2"/>
      <c r="Q332" s="2"/>
      <c r="R332" s="2"/>
      <c r="S332" s="2"/>
      <c r="T332" s="2"/>
      <c r="U332" s="2"/>
      <c r="V332" s="2"/>
      <c r="W332" s="2"/>
      <c r="X332" s="2"/>
      <c r="Y332" s="2"/>
      <c r="Z332" s="2"/>
    </row>
    <row r="333" ht="15.75" customHeight="1">
      <c r="A333" s="220">
        <v>2012.0</v>
      </c>
      <c r="B333" s="126"/>
      <c r="C333" s="118"/>
      <c r="D333" s="217">
        <v>18068.0</v>
      </c>
      <c r="E333" s="118"/>
      <c r="F333" s="217">
        <v>49488.0</v>
      </c>
      <c r="G333" s="221">
        <v>36.5</v>
      </c>
      <c r="H333" s="234" t="s">
        <v>502</v>
      </c>
      <c r="I333" s="118"/>
      <c r="J333" s="2"/>
      <c r="K333" s="2"/>
      <c r="L333" s="2"/>
      <c r="M333" s="2"/>
      <c r="N333" s="2"/>
      <c r="O333" s="2"/>
      <c r="P333" s="2"/>
      <c r="Q333" s="2"/>
      <c r="R333" s="2"/>
      <c r="S333" s="2"/>
      <c r="T333" s="2"/>
      <c r="U333" s="2"/>
      <c r="V333" s="2"/>
      <c r="W333" s="2"/>
      <c r="X333" s="2"/>
      <c r="Y333" s="2"/>
      <c r="Z333" s="2"/>
    </row>
    <row r="334" ht="15.75" customHeight="1">
      <c r="A334" s="227"/>
      <c r="B334" s="227"/>
      <c r="C334" s="227"/>
      <c r="D334" s="227"/>
      <c r="E334" s="227"/>
      <c r="F334" s="231"/>
      <c r="G334" s="231"/>
      <c r="H334" s="231"/>
      <c r="I334" s="231"/>
      <c r="J334" s="209"/>
      <c r="K334" s="2"/>
      <c r="L334" s="2"/>
      <c r="M334" s="2"/>
      <c r="N334" s="2"/>
      <c r="O334" s="2"/>
      <c r="P334" s="2"/>
      <c r="Q334" s="2"/>
      <c r="R334" s="2"/>
      <c r="S334" s="2"/>
      <c r="T334" s="2"/>
      <c r="U334" s="2"/>
      <c r="V334" s="2"/>
      <c r="W334" s="2"/>
      <c r="X334" s="2"/>
      <c r="Y334" s="2"/>
      <c r="Z334" s="2"/>
    </row>
    <row r="335" ht="15.75" customHeight="1">
      <c r="A335" s="214" t="s">
        <v>14</v>
      </c>
      <c r="B335" s="101"/>
      <c r="C335" s="101"/>
      <c r="D335" s="101"/>
      <c r="E335" s="101"/>
      <c r="F335" s="101"/>
      <c r="G335" s="101"/>
      <c r="H335" s="101"/>
      <c r="I335" s="74"/>
      <c r="J335" s="209"/>
      <c r="K335" s="2"/>
      <c r="L335" s="2"/>
      <c r="M335" s="2"/>
      <c r="N335" s="2"/>
      <c r="O335" s="2"/>
      <c r="P335" s="2"/>
      <c r="Q335" s="2"/>
      <c r="R335" s="2"/>
      <c r="S335" s="2"/>
      <c r="T335" s="2"/>
      <c r="U335" s="2"/>
      <c r="V335" s="2"/>
      <c r="W335" s="2"/>
      <c r="X335" s="2"/>
      <c r="Y335" s="2"/>
      <c r="Z335" s="2"/>
    </row>
    <row r="336" ht="15.0" customHeight="1">
      <c r="A336" s="214" t="s">
        <v>554</v>
      </c>
      <c r="B336" s="101"/>
      <c r="C336" s="101"/>
      <c r="D336" s="101"/>
      <c r="E336" s="101"/>
      <c r="F336" s="101"/>
      <c r="G336" s="101"/>
      <c r="H336" s="101"/>
      <c r="I336" s="74"/>
      <c r="J336" s="209"/>
      <c r="K336" s="2"/>
      <c r="L336" s="2"/>
      <c r="M336" s="2"/>
      <c r="N336" s="2"/>
      <c r="O336" s="2"/>
      <c r="P336" s="2"/>
      <c r="Q336" s="2"/>
      <c r="R336" s="2"/>
      <c r="S336" s="2"/>
      <c r="T336" s="2"/>
      <c r="U336" s="2"/>
      <c r="V336" s="2"/>
      <c r="W336" s="2"/>
      <c r="X336" s="2"/>
      <c r="Y336" s="2"/>
      <c r="Z336" s="2"/>
    </row>
    <row r="337" ht="30.0" customHeight="1">
      <c r="A337" s="213" t="s">
        <v>289</v>
      </c>
      <c r="B337" s="214" t="s">
        <v>389</v>
      </c>
      <c r="C337" s="74"/>
      <c r="D337" s="213" t="s">
        <v>343</v>
      </c>
      <c r="E337" s="213" t="s">
        <v>390</v>
      </c>
      <c r="F337" s="213" t="s">
        <v>391</v>
      </c>
      <c r="G337" s="213" t="s">
        <v>520</v>
      </c>
      <c r="H337" s="213" t="s">
        <v>393</v>
      </c>
      <c r="I337" s="213" t="s">
        <v>394</v>
      </c>
      <c r="J337" s="209"/>
      <c r="K337" s="2"/>
      <c r="L337" s="2"/>
      <c r="M337" s="2"/>
      <c r="N337" s="2"/>
      <c r="O337" s="2"/>
      <c r="P337" s="2"/>
      <c r="Q337" s="2"/>
      <c r="R337" s="2"/>
      <c r="S337" s="2"/>
      <c r="T337" s="2"/>
      <c r="U337" s="2"/>
      <c r="V337" s="2"/>
      <c r="W337" s="2"/>
      <c r="X337" s="2"/>
      <c r="Y337" s="2"/>
      <c r="Z337" s="2"/>
    </row>
    <row r="338" ht="15.75" customHeight="1">
      <c r="A338" s="215">
        <v>2019.0</v>
      </c>
      <c r="B338" s="216" t="s">
        <v>396</v>
      </c>
      <c r="C338" s="125"/>
      <c r="D338" s="217">
        <v>97743.0</v>
      </c>
      <c r="E338" s="223" t="s">
        <v>397</v>
      </c>
      <c r="F338" s="217">
        <v>344575.0</v>
      </c>
      <c r="G338" s="219">
        <f t="shared" ref="G338:G339" si="24">(D338/F338)*100</f>
        <v>28.36624828</v>
      </c>
      <c r="H338" s="215"/>
      <c r="I338" s="218"/>
      <c r="J338" s="209"/>
      <c r="K338" s="2"/>
      <c r="L338" s="2"/>
      <c r="M338" s="2"/>
      <c r="N338" s="2"/>
      <c r="O338" s="2"/>
      <c r="P338" s="2"/>
      <c r="Q338" s="2"/>
      <c r="R338" s="2"/>
      <c r="S338" s="2"/>
      <c r="T338" s="2"/>
      <c r="U338" s="2"/>
      <c r="V338" s="2"/>
      <c r="W338" s="2"/>
      <c r="X338" s="2"/>
      <c r="Y338" s="2"/>
      <c r="Z338" s="2"/>
    </row>
    <row r="339" ht="15.75" customHeight="1">
      <c r="A339" s="215">
        <v>2018.0</v>
      </c>
      <c r="B339" s="145"/>
      <c r="C339" s="146"/>
      <c r="D339" s="217">
        <v>129066.0</v>
      </c>
      <c r="E339" s="121"/>
      <c r="F339" s="217">
        <v>344575.0</v>
      </c>
      <c r="G339" s="219">
        <f t="shared" si="24"/>
        <v>37.45657694</v>
      </c>
      <c r="H339" s="215"/>
      <c r="I339" s="218"/>
      <c r="J339" s="209"/>
      <c r="K339" s="2"/>
      <c r="L339" s="2"/>
      <c r="M339" s="2"/>
      <c r="N339" s="2"/>
      <c r="O339" s="2"/>
      <c r="P339" s="2"/>
      <c r="Q339" s="2"/>
      <c r="R339" s="2"/>
      <c r="S339" s="2"/>
      <c r="T339" s="2"/>
      <c r="U339" s="2"/>
      <c r="V339" s="2"/>
      <c r="W339" s="2"/>
      <c r="X339" s="2"/>
      <c r="Y339" s="2"/>
      <c r="Z339" s="2"/>
    </row>
    <row r="340" ht="15.0" customHeight="1">
      <c r="A340" s="220">
        <v>2017.0</v>
      </c>
      <c r="B340" s="145"/>
      <c r="C340" s="146"/>
      <c r="D340" s="217">
        <v>113714.0</v>
      </c>
      <c r="E340" s="121"/>
      <c r="F340" s="217">
        <v>344575.0</v>
      </c>
      <c r="G340" s="221">
        <v>33.0</v>
      </c>
      <c r="H340" s="215"/>
      <c r="I340" s="223" t="s">
        <v>513</v>
      </c>
      <c r="J340" s="209"/>
      <c r="K340" s="2"/>
      <c r="L340" s="2"/>
      <c r="M340" s="2"/>
      <c r="N340" s="2"/>
      <c r="O340" s="2"/>
      <c r="P340" s="2"/>
      <c r="Q340" s="2"/>
      <c r="R340" s="2"/>
      <c r="S340" s="2"/>
      <c r="T340" s="2"/>
      <c r="U340" s="2"/>
      <c r="V340" s="2"/>
      <c r="W340" s="2"/>
      <c r="X340" s="2"/>
      <c r="Y340" s="2"/>
      <c r="Z340" s="2"/>
    </row>
    <row r="341" ht="15.0" customHeight="1">
      <c r="A341" s="220">
        <v>2016.0</v>
      </c>
      <c r="B341" s="145"/>
      <c r="C341" s="146"/>
      <c r="D341" s="217">
        <v>172822.0</v>
      </c>
      <c r="E341" s="121"/>
      <c r="F341" s="217">
        <v>344575.0</v>
      </c>
      <c r="G341" s="221">
        <v>50.2</v>
      </c>
      <c r="H341" s="215"/>
      <c r="I341" s="121"/>
      <c r="J341" s="209"/>
      <c r="K341" s="2"/>
      <c r="L341" s="2"/>
      <c r="M341" s="2"/>
      <c r="N341" s="2"/>
      <c r="O341" s="2"/>
      <c r="P341" s="2"/>
      <c r="Q341" s="2"/>
      <c r="R341" s="2"/>
      <c r="S341" s="2"/>
      <c r="T341" s="2"/>
      <c r="U341" s="2"/>
      <c r="V341" s="2"/>
      <c r="W341" s="2"/>
      <c r="X341" s="2"/>
      <c r="Y341" s="2"/>
      <c r="Z341" s="2"/>
    </row>
    <row r="342" ht="15.0" customHeight="1">
      <c r="A342" s="220">
        <v>2015.0</v>
      </c>
      <c r="B342" s="145"/>
      <c r="C342" s="146"/>
      <c r="D342" s="217">
        <v>169888.0</v>
      </c>
      <c r="E342" s="121"/>
      <c r="F342" s="217">
        <v>344884.0</v>
      </c>
      <c r="G342" s="221">
        <v>49.3</v>
      </c>
      <c r="H342" s="215"/>
      <c r="I342" s="121"/>
      <c r="J342" s="209"/>
      <c r="K342" s="2"/>
      <c r="L342" s="2"/>
      <c r="M342" s="2"/>
      <c r="N342" s="2"/>
      <c r="O342" s="2"/>
      <c r="P342" s="2"/>
      <c r="Q342" s="2"/>
      <c r="R342" s="2"/>
      <c r="S342" s="2"/>
      <c r="T342" s="2"/>
      <c r="U342" s="2"/>
      <c r="V342" s="2"/>
      <c r="W342" s="2"/>
      <c r="X342" s="2"/>
      <c r="Y342" s="2"/>
      <c r="Z342" s="2"/>
    </row>
    <row r="343" ht="16.5" customHeight="1">
      <c r="A343" s="220">
        <v>2014.0</v>
      </c>
      <c r="B343" s="145"/>
      <c r="C343" s="146"/>
      <c r="D343" s="217">
        <v>166056.0</v>
      </c>
      <c r="E343" s="121"/>
      <c r="F343" s="217">
        <v>215662.0</v>
      </c>
      <c r="G343" s="221">
        <v>77.0</v>
      </c>
      <c r="H343" s="215"/>
      <c r="I343" s="121"/>
      <c r="J343" s="209"/>
      <c r="K343" s="2"/>
      <c r="L343" s="2"/>
      <c r="M343" s="2"/>
      <c r="N343" s="2"/>
      <c r="O343" s="2"/>
      <c r="P343" s="2"/>
      <c r="Q343" s="2"/>
      <c r="R343" s="2"/>
      <c r="S343" s="2"/>
      <c r="T343" s="2"/>
      <c r="U343" s="2"/>
      <c r="V343" s="2"/>
      <c r="W343" s="2"/>
      <c r="X343" s="2"/>
      <c r="Y343" s="2"/>
      <c r="Z343" s="2"/>
    </row>
    <row r="344" ht="15.0" customHeight="1">
      <c r="A344" s="220">
        <v>2013.0</v>
      </c>
      <c r="B344" s="145"/>
      <c r="C344" s="146"/>
      <c r="D344" s="217">
        <v>153872.0</v>
      </c>
      <c r="E344" s="121"/>
      <c r="F344" s="217">
        <v>215662.0</v>
      </c>
      <c r="G344" s="221">
        <v>71.3</v>
      </c>
      <c r="H344" s="215"/>
      <c r="I344" s="121"/>
      <c r="J344" s="209"/>
      <c r="K344" s="2"/>
      <c r="L344" s="2"/>
      <c r="M344" s="2"/>
      <c r="N344" s="2"/>
      <c r="O344" s="2"/>
      <c r="P344" s="2"/>
      <c r="Q344" s="2"/>
      <c r="R344" s="2"/>
      <c r="S344" s="2"/>
      <c r="T344" s="2"/>
      <c r="U344" s="2"/>
      <c r="V344" s="2"/>
      <c r="W344" s="2"/>
      <c r="X344" s="2"/>
      <c r="Y344" s="2"/>
      <c r="Z344" s="2"/>
    </row>
    <row r="345" ht="15.75" customHeight="1">
      <c r="A345" s="220">
        <v>2012.0</v>
      </c>
      <c r="B345" s="126"/>
      <c r="C345" s="127"/>
      <c r="D345" s="217">
        <v>124310.0</v>
      </c>
      <c r="E345" s="118"/>
      <c r="F345" s="217">
        <v>204552.0</v>
      </c>
      <c r="G345" s="221">
        <v>60.8</v>
      </c>
      <c r="H345" s="215"/>
      <c r="I345" s="118"/>
      <c r="J345" s="209"/>
      <c r="K345" s="2"/>
      <c r="L345" s="2"/>
      <c r="M345" s="2"/>
      <c r="N345" s="2"/>
      <c r="O345" s="2"/>
      <c r="P345" s="2"/>
      <c r="Q345" s="2"/>
      <c r="R345" s="2"/>
      <c r="S345" s="2"/>
      <c r="T345" s="2"/>
      <c r="U345" s="2"/>
      <c r="V345" s="2"/>
      <c r="W345" s="2"/>
      <c r="X345" s="2"/>
      <c r="Y345" s="2"/>
      <c r="Z345" s="2"/>
    </row>
    <row r="346" ht="15.0" customHeight="1">
      <c r="A346" s="239" t="s">
        <v>555</v>
      </c>
      <c r="B346" s="101"/>
      <c r="C346" s="101"/>
      <c r="D346" s="101"/>
      <c r="E346" s="101"/>
      <c r="F346" s="101"/>
      <c r="G346" s="101"/>
      <c r="H346" s="101"/>
      <c r="I346" s="74"/>
      <c r="J346" s="209"/>
      <c r="K346" s="2"/>
      <c r="L346" s="2"/>
      <c r="M346" s="2"/>
      <c r="N346" s="2"/>
      <c r="O346" s="2"/>
      <c r="P346" s="2"/>
      <c r="Q346" s="2"/>
      <c r="R346" s="2"/>
      <c r="S346" s="2"/>
      <c r="T346" s="2"/>
      <c r="U346" s="2"/>
      <c r="V346" s="2"/>
      <c r="W346" s="2"/>
      <c r="X346" s="2"/>
      <c r="Y346" s="2"/>
      <c r="Z346" s="2"/>
    </row>
    <row r="347" ht="15.0" customHeight="1">
      <c r="A347" s="248"/>
      <c r="B347" s="249"/>
      <c r="C347" s="249"/>
      <c r="D347" s="249"/>
      <c r="E347" s="249"/>
      <c r="F347" s="210"/>
      <c r="G347" s="210"/>
      <c r="H347" s="210"/>
      <c r="I347" s="210"/>
      <c r="J347" s="209"/>
      <c r="K347" s="2"/>
      <c r="L347" s="2"/>
      <c r="M347" s="2"/>
      <c r="N347" s="2"/>
      <c r="O347" s="2"/>
      <c r="P347" s="2"/>
      <c r="Q347" s="2"/>
      <c r="R347" s="2"/>
      <c r="S347" s="2"/>
      <c r="T347" s="2"/>
      <c r="U347" s="2"/>
      <c r="V347" s="2"/>
      <c r="W347" s="2"/>
      <c r="X347" s="2"/>
      <c r="Y347" s="2"/>
      <c r="Z347" s="2"/>
    </row>
    <row r="348" ht="15.0" customHeight="1">
      <c r="A348" s="214" t="s">
        <v>461</v>
      </c>
      <c r="B348" s="101"/>
      <c r="C348" s="101"/>
      <c r="D348" s="101"/>
      <c r="E348" s="101"/>
      <c r="F348" s="101"/>
      <c r="G348" s="101"/>
      <c r="H348" s="101"/>
      <c r="I348" s="74"/>
      <c r="J348" s="209"/>
      <c r="K348" s="2"/>
      <c r="L348" s="2"/>
      <c r="M348" s="2"/>
      <c r="N348" s="2"/>
      <c r="O348" s="2"/>
      <c r="P348" s="2"/>
      <c r="Q348" s="2"/>
      <c r="R348" s="2"/>
      <c r="S348" s="2"/>
      <c r="T348" s="2"/>
      <c r="U348" s="2"/>
      <c r="V348" s="2"/>
      <c r="W348" s="2"/>
      <c r="X348" s="2"/>
      <c r="Y348" s="2"/>
      <c r="Z348" s="2"/>
    </row>
    <row r="349" ht="30.0" customHeight="1">
      <c r="A349" s="213" t="s">
        <v>289</v>
      </c>
      <c r="B349" s="214" t="s">
        <v>389</v>
      </c>
      <c r="C349" s="74"/>
      <c r="D349" s="213" t="s">
        <v>343</v>
      </c>
      <c r="E349" s="213" t="s">
        <v>390</v>
      </c>
      <c r="F349" s="213" t="s">
        <v>391</v>
      </c>
      <c r="G349" s="213" t="s">
        <v>435</v>
      </c>
      <c r="H349" s="213" t="s">
        <v>393</v>
      </c>
      <c r="I349" s="213" t="s">
        <v>394</v>
      </c>
      <c r="J349" s="209"/>
      <c r="K349" s="2"/>
      <c r="L349" s="2"/>
      <c r="M349" s="2"/>
      <c r="N349" s="2"/>
      <c r="O349" s="2"/>
      <c r="P349" s="2"/>
      <c r="Q349" s="2"/>
      <c r="R349" s="2"/>
      <c r="S349" s="2"/>
      <c r="T349" s="2"/>
      <c r="U349" s="2"/>
      <c r="V349" s="2"/>
      <c r="W349" s="2"/>
      <c r="X349" s="2"/>
      <c r="Y349" s="2"/>
      <c r="Z349" s="2"/>
    </row>
    <row r="350" ht="15.75" customHeight="1">
      <c r="A350" s="215">
        <v>2019.0</v>
      </c>
      <c r="B350" s="216" t="s">
        <v>396</v>
      </c>
      <c r="C350" s="125"/>
      <c r="D350" s="217">
        <v>149051.0</v>
      </c>
      <c r="E350" s="223" t="s">
        <v>422</v>
      </c>
      <c r="F350" s="217">
        <v>153935.0</v>
      </c>
      <c r="G350" s="219">
        <f t="shared" ref="G350:G351" si="25">(D350/F350)*100</f>
        <v>96.82723227</v>
      </c>
      <c r="H350" s="237">
        <v>43680.0</v>
      </c>
      <c r="I350" s="218"/>
      <c r="J350" s="209"/>
      <c r="K350" s="2"/>
      <c r="L350" s="2"/>
      <c r="M350" s="2"/>
      <c r="N350" s="2"/>
      <c r="O350" s="2"/>
      <c r="P350" s="2"/>
      <c r="Q350" s="2"/>
      <c r="R350" s="2"/>
      <c r="S350" s="2"/>
      <c r="T350" s="2"/>
      <c r="U350" s="2"/>
      <c r="V350" s="2"/>
      <c r="W350" s="2"/>
      <c r="X350" s="2"/>
      <c r="Y350" s="2"/>
      <c r="Z350" s="2"/>
    </row>
    <row r="351" ht="15.75" customHeight="1">
      <c r="A351" s="215">
        <v>2018.0</v>
      </c>
      <c r="B351" s="145"/>
      <c r="C351" s="146"/>
      <c r="D351" s="217">
        <v>149087.0</v>
      </c>
      <c r="E351" s="121"/>
      <c r="F351" s="217">
        <v>144315.0</v>
      </c>
      <c r="G351" s="219">
        <f t="shared" si="25"/>
        <v>103.3066556</v>
      </c>
      <c r="H351" s="237">
        <v>43305.0</v>
      </c>
      <c r="I351" s="218"/>
      <c r="J351" s="209"/>
      <c r="K351" s="2"/>
      <c r="L351" s="2"/>
      <c r="M351" s="2"/>
      <c r="N351" s="2"/>
      <c r="O351" s="2"/>
      <c r="P351" s="2"/>
      <c r="Q351" s="2"/>
      <c r="R351" s="2"/>
      <c r="S351" s="2"/>
      <c r="T351" s="2"/>
      <c r="U351" s="2"/>
      <c r="V351" s="2"/>
      <c r="W351" s="2"/>
      <c r="X351" s="2"/>
      <c r="Y351" s="2"/>
      <c r="Z351" s="2"/>
    </row>
    <row r="352" ht="15.0" customHeight="1">
      <c r="A352" s="220">
        <v>2017.0</v>
      </c>
      <c r="B352" s="145"/>
      <c r="C352" s="146"/>
      <c r="D352" s="217">
        <v>136225.0</v>
      </c>
      <c r="E352" s="121"/>
      <c r="F352" s="217">
        <v>135380.0</v>
      </c>
      <c r="G352" s="221">
        <v>100.6</v>
      </c>
      <c r="H352" s="236">
        <v>42908.0</v>
      </c>
      <c r="I352" s="223" t="s">
        <v>513</v>
      </c>
      <c r="J352" s="209"/>
      <c r="K352" s="2"/>
      <c r="L352" s="2"/>
      <c r="M352" s="2"/>
      <c r="N352" s="2"/>
      <c r="O352" s="2"/>
      <c r="P352" s="2"/>
      <c r="Q352" s="2"/>
      <c r="R352" s="2"/>
      <c r="S352" s="2"/>
      <c r="T352" s="2"/>
      <c r="U352" s="2"/>
      <c r="V352" s="2"/>
      <c r="W352" s="2"/>
      <c r="X352" s="2"/>
      <c r="Y352" s="2"/>
      <c r="Z352" s="2"/>
    </row>
    <row r="353" ht="15.75" customHeight="1">
      <c r="A353" s="220">
        <v>2016.0</v>
      </c>
      <c r="B353" s="145"/>
      <c r="C353" s="146"/>
      <c r="D353" s="217">
        <v>152207.0</v>
      </c>
      <c r="E353" s="121"/>
      <c r="F353" s="217">
        <v>125760.0</v>
      </c>
      <c r="G353" s="221">
        <v>121.0</v>
      </c>
      <c r="H353" s="236">
        <v>42535.0</v>
      </c>
      <c r="I353" s="121"/>
      <c r="J353" s="209"/>
      <c r="K353" s="2"/>
      <c r="L353" s="2"/>
      <c r="M353" s="2"/>
      <c r="N353" s="2"/>
      <c r="O353" s="2"/>
      <c r="P353" s="2"/>
      <c r="Q353" s="2"/>
      <c r="R353" s="2"/>
      <c r="S353" s="2"/>
      <c r="T353" s="2"/>
      <c r="U353" s="2"/>
      <c r="V353" s="2"/>
      <c r="W353" s="2"/>
      <c r="X353" s="2"/>
      <c r="Y353" s="2"/>
      <c r="Z353" s="2"/>
    </row>
    <row r="354" ht="15.75" customHeight="1">
      <c r="A354" s="220">
        <v>2015.0</v>
      </c>
      <c r="B354" s="145"/>
      <c r="C354" s="146"/>
      <c r="D354" s="217">
        <v>132120.0</v>
      </c>
      <c r="E354" s="121"/>
      <c r="F354" s="217">
        <v>115451.0</v>
      </c>
      <c r="G354" s="221">
        <v>114.4</v>
      </c>
      <c r="H354" s="236">
        <v>42269.0</v>
      </c>
      <c r="I354" s="121"/>
      <c r="J354" s="209"/>
      <c r="K354" s="2"/>
      <c r="L354" s="2"/>
      <c r="M354" s="2"/>
      <c r="N354" s="2"/>
      <c r="O354" s="2"/>
      <c r="P354" s="2"/>
      <c r="Q354" s="2"/>
      <c r="R354" s="2"/>
      <c r="S354" s="2"/>
      <c r="T354" s="2"/>
      <c r="U354" s="2"/>
      <c r="V354" s="2"/>
      <c r="W354" s="2"/>
      <c r="X354" s="2"/>
      <c r="Y354" s="2"/>
      <c r="Z354" s="2"/>
    </row>
    <row r="355" ht="15.75" customHeight="1">
      <c r="A355" s="220">
        <v>2014.0</v>
      </c>
      <c r="B355" s="145"/>
      <c r="C355" s="146"/>
      <c r="D355" s="217">
        <v>95092.0</v>
      </c>
      <c r="E355" s="121"/>
      <c r="F355" s="217">
        <v>82900.0</v>
      </c>
      <c r="G355" s="221">
        <v>114.7</v>
      </c>
      <c r="H355" s="236">
        <v>41845.0</v>
      </c>
      <c r="I355" s="121"/>
      <c r="J355" s="209"/>
      <c r="K355" s="2"/>
      <c r="L355" s="2"/>
      <c r="M355" s="2"/>
      <c r="N355" s="2"/>
      <c r="O355" s="2"/>
      <c r="P355" s="2"/>
      <c r="Q355" s="2"/>
      <c r="R355" s="2"/>
      <c r="S355" s="2"/>
      <c r="T355" s="2"/>
      <c r="U355" s="2"/>
      <c r="V355" s="2"/>
      <c r="W355" s="2"/>
      <c r="X355" s="2"/>
      <c r="Y355" s="2"/>
      <c r="Z355" s="2"/>
    </row>
    <row r="356" ht="15.75" customHeight="1">
      <c r="A356" s="220">
        <v>2013.0</v>
      </c>
      <c r="B356" s="145"/>
      <c r="C356" s="146"/>
      <c r="D356" s="217">
        <v>79762.0</v>
      </c>
      <c r="E356" s="121"/>
      <c r="F356" s="217">
        <v>82900.0</v>
      </c>
      <c r="G356" s="221">
        <v>96.2</v>
      </c>
      <c r="H356" s="236">
        <v>41496.0</v>
      </c>
      <c r="I356" s="121"/>
      <c r="J356" s="209"/>
      <c r="K356" s="2"/>
      <c r="L356" s="2"/>
      <c r="M356" s="2"/>
      <c r="N356" s="2"/>
      <c r="O356" s="2"/>
      <c r="P356" s="2"/>
      <c r="Q356" s="2"/>
      <c r="R356" s="2"/>
      <c r="S356" s="2"/>
      <c r="T356" s="2"/>
      <c r="U356" s="2"/>
      <c r="V356" s="2"/>
      <c r="W356" s="2"/>
      <c r="X356" s="2"/>
      <c r="Y356" s="2"/>
      <c r="Z356" s="2"/>
    </row>
    <row r="357" ht="15.75" customHeight="1">
      <c r="A357" s="220">
        <v>2012.0</v>
      </c>
      <c r="B357" s="145"/>
      <c r="C357" s="146"/>
      <c r="D357" s="217">
        <v>89143.0</v>
      </c>
      <c r="E357" s="121"/>
      <c r="F357" s="217">
        <v>82900.0</v>
      </c>
      <c r="G357" s="221">
        <v>107.5</v>
      </c>
      <c r="H357" s="236">
        <v>41262.0</v>
      </c>
      <c r="I357" s="121"/>
      <c r="J357" s="209"/>
      <c r="K357" s="2"/>
      <c r="L357" s="2"/>
      <c r="M357" s="2"/>
      <c r="N357" s="2"/>
      <c r="O357" s="2"/>
      <c r="P357" s="2"/>
      <c r="Q357" s="2"/>
      <c r="R357" s="2"/>
      <c r="S357" s="2"/>
      <c r="T357" s="2"/>
      <c r="U357" s="2"/>
      <c r="V357" s="2"/>
      <c r="W357" s="2"/>
      <c r="X357" s="2"/>
      <c r="Y357" s="2"/>
      <c r="Z357" s="2"/>
    </row>
    <row r="358" ht="15.75" customHeight="1">
      <c r="A358" s="220">
        <v>2011.0</v>
      </c>
      <c r="B358" s="145"/>
      <c r="C358" s="146"/>
      <c r="D358" s="217">
        <v>37339.0</v>
      </c>
      <c r="E358" s="121"/>
      <c r="F358" s="217">
        <v>82900.0</v>
      </c>
      <c r="G358" s="221">
        <v>45.0</v>
      </c>
      <c r="H358" s="215"/>
      <c r="I358" s="121"/>
      <c r="J358" s="209"/>
      <c r="K358" s="2"/>
      <c r="L358" s="2"/>
      <c r="M358" s="2"/>
      <c r="N358" s="2"/>
      <c r="O358" s="2"/>
      <c r="P358" s="2"/>
      <c r="Q358" s="2"/>
      <c r="R358" s="2"/>
      <c r="S358" s="2"/>
      <c r="T358" s="2"/>
      <c r="U358" s="2"/>
      <c r="V358" s="2"/>
      <c r="W358" s="2"/>
      <c r="X358" s="2"/>
      <c r="Y358" s="2"/>
      <c r="Z358" s="2"/>
    </row>
    <row r="359" ht="15.75" customHeight="1">
      <c r="A359" s="220">
        <v>2010.0</v>
      </c>
      <c r="B359" s="145"/>
      <c r="C359" s="146"/>
      <c r="D359" s="217">
        <v>86692.0</v>
      </c>
      <c r="E359" s="121"/>
      <c r="F359" s="217">
        <v>82900.0</v>
      </c>
      <c r="G359" s="221">
        <v>104.6</v>
      </c>
      <c r="H359" s="215"/>
      <c r="I359" s="121"/>
      <c r="J359" s="209"/>
      <c r="K359" s="2"/>
      <c r="L359" s="2"/>
      <c r="M359" s="2"/>
      <c r="N359" s="2"/>
      <c r="O359" s="2"/>
      <c r="P359" s="2"/>
      <c r="Q359" s="2"/>
      <c r="R359" s="2"/>
      <c r="S359" s="2"/>
      <c r="T359" s="2"/>
      <c r="U359" s="2"/>
      <c r="V359" s="2"/>
      <c r="W359" s="2"/>
      <c r="X359" s="2"/>
      <c r="Y359" s="2"/>
      <c r="Z359" s="2"/>
    </row>
    <row r="360" ht="15.75" customHeight="1">
      <c r="A360" s="220">
        <v>2009.0</v>
      </c>
      <c r="B360" s="145"/>
      <c r="C360" s="146"/>
      <c r="D360" s="217">
        <v>75614.0</v>
      </c>
      <c r="E360" s="121"/>
      <c r="F360" s="217">
        <v>82900.0</v>
      </c>
      <c r="G360" s="221">
        <v>91.2</v>
      </c>
      <c r="H360" s="215"/>
      <c r="I360" s="121"/>
      <c r="J360" s="209"/>
      <c r="K360" s="2"/>
      <c r="L360" s="2"/>
      <c r="M360" s="2"/>
      <c r="N360" s="2"/>
      <c r="O360" s="2"/>
      <c r="P360" s="2"/>
      <c r="Q360" s="2"/>
      <c r="R360" s="2"/>
      <c r="S360" s="2"/>
      <c r="T360" s="2"/>
      <c r="U360" s="2"/>
      <c r="V360" s="2"/>
      <c r="W360" s="2"/>
      <c r="X360" s="2"/>
      <c r="Y360" s="2"/>
      <c r="Z360" s="2"/>
    </row>
    <row r="361" ht="15.75" customHeight="1">
      <c r="A361" s="220">
        <v>2008.0</v>
      </c>
      <c r="B361" s="145"/>
      <c r="C361" s="146"/>
      <c r="D361" s="217">
        <v>72971.0</v>
      </c>
      <c r="E361" s="121"/>
      <c r="F361" s="217">
        <v>84000.0</v>
      </c>
      <c r="G361" s="221">
        <v>86.9</v>
      </c>
      <c r="H361" s="215"/>
      <c r="I361" s="121"/>
      <c r="J361" s="209"/>
      <c r="K361" s="2"/>
      <c r="L361" s="2"/>
      <c r="M361" s="2"/>
      <c r="N361" s="2"/>
      <c r="O361" s="2"/>
      <c r="P361" s="2"/>
      <c r="Q361" s="2"/>
      <c r="R361" s="2"/>
      <c r="S361" s="2"/>
      <c r="T361" s="2"/>
      <c r="U361" s="2"/>
      <c r="V361" s="2"/>
      <c r="W361" s="2"/>
      <c r="X361" s="2"/>
      <c r="Y361" s="2"/>
      <c r="Z361" s="2"/>
    </row>
    <row r="362" ht="15.0" customHeight="1">
      <c r="A362" s="220">
        <v>2007.0</v>
      </c>
      <c r="B362" s="145"/>
      <c r="C362" s="146"/>
      <c r="D362" s="217">
        <v>112385.0</v>
      </c>
      <c r="E362" s="121"/>
      <c r="F362" s="217">
        <v>118000.0</v>
      </c>
      <c r="G362" s="221">
        <v>95.2</v>
      </c>
      <c r="H362" s="215"/>
      <c r="I362" s="121"/>
      <c r="J362" s="209"/>
      <c r="K362" s="2"/>
      <c r="L362" s="2"/>
      <c r="M362" s="2"/>
      <c r="N362" s="2"/>
      <c r="O362" s="2"/>
      <c r="P362" s="2"/>
      <c r="Q362" s="2"/>
      <c r="R362" s="2"/>
      <c r="S362" s="2"/>
      <c r="T362" s="2"/>
      <c r="U362" s="2"/>
      <c r="V362" s="2"/>
      <c r="W362" s="2"/>
      <c r="X362" s="2"/>
      <c r="Y362" s="2"/>
      <c r="Z362" s="2"/>
    </row>
    <row r="363" ht="16.5" customHeight="1">
      <c r="A363" s="220">
        <v>2006.0</v>
      </c>
      <c r="B363" s="145"/>
      <c r="C363" s="146"/>
      <c r="D363" s="217">
        <v>214064.0</v>
      </c>
      <c r="E363" s="121"/>
      <c r="F363" s="217">
        <v>151000.0</v>
      </c>
      <c r="G363" s="221">
        <v>141.8</v>
      </c>
      <c r="H363" s="236">
        <v>39013.0</v>
      </c>
      <c r="I363" s="121"/>
      <c r="J363" s="209"/>
      <c r="K363" s="2"/>
      <c r="L363" s="2"/>
      <c r="M363" s="2"/>
      <c r="N363" s="2"/>
      <c r="O363" s="2"/>
      <c r="P363" s="2"/>
      <c r="Q363" s="2"/>
      <c r="R363" s="2"/>
      <c r="S363" s="2"/>
      <c r="T363" s="2"/>
      <c r="U363" s="2"/>
      <c r="V363" s="2"/>
      <c r="W363" s="2"/>
      <c r="X363" s="2"/>
      <c r="Y363" s="2"/>
      <c r="Z363" s="2"/>
    </row>
    <row r="364" ht="15.0" customHeight="1">
      <c r="A364" s="220">
        <v>2005.0</v>
      </c>
      <c r="B364" s="145"/>
      <c r="C364" s="146"/>
      <c r="D364" s="217">
        <v>206636.0</v>
      </c>
      <c r="E364" s="121"/>
      <c r="F364" s="217">
        <v>344508.0</v>
      </c>
      <c r="G364" s="221">
        <v>60.0</v>
      </c>
      <c r="H364" s="215"/>
      <c r="I364" s="121"/>
      <c r="J364" s="209"/>
      <c r="K364" s="2"/>
      <c r="L364" s="2"/>
      <c r="M364" s="2"/>
      <c r="N364" s="2"/>
      <c r="O364" s="2"/>
      <c r="P364" s="2"/>
      <c r="Q364" s="2"/>
      <c r="R364" s="2"/>
      <c r="S364" s="2"/>
      <c r="T364" s="2"/>
      <c r="U364" s="2"/>
      <c r="V364" s="2"/>
      <c r="W364" s="2"/>
      <c r="X364" s="2"/>
      <c r="Y364" s="2"/>
      <c r="Z364" s="2"/>
    </row>
    <row r="365" ht="15.75" customHeight="1">
      <c r="A365" s="220">
        <v>2004.0</v>
      </c>
      <c r="B365" s="126"/>
      <c r="C365" s="127"/>
      <c r="D365" s="217">
        <v>220958.0</v>
      </c>
      <c r="E365" s="118"/>
      <c r="F365" s="217">
        <v>344508.0</v>
      </c>
      <c r="G365" s="221">
        <v>64.1</v>
      </c>
      <c r="H365" s="215"/>
      <c r="I365" s="118"/>
      <c r="J365" s="209"/>
      <c r="K365" s="2"/>
      <c r="L365" s="2"/>
      <c r="M365" s="2"/>
      <c r="N365" s="2"/>
      <c r="O365" s="2"/>
      <c r="P365" s="2"/>
      <c r="Q365" s="2"/>
      <c r="R365" s="2"/>
      <c r="S365" s="2"/>
      <c r="T365" s="2"/>
      <c r="U365" s="2"/>
      <c r="V365" s="2"/>
      <c r="W365" s="2"/>
      <c r="X365" s="2"/>
      <c r="Y365" s="2"/>
      <c r="Z365" s="2"/>
    </row>
    <row r="366" ht="15.75" customHeight="1">
      <c r="A366" s="227"/>
      <c r="B366" s="227"/>
      <c r="C366" s="227"/>
      <c r="D366" s="227"/>
      <c r="E366" s="227"/>
      <c r="F366" s="227"/>
      <c r="G366" s="227"/>
      <c r="H366" s="227"/>
      <c r="I366" s="231"/>
      <c r="J366" s="209"/>
      <c r="K366" s="2"/>
      <c r="L366" s="2"/>
      <c r="M366" s="2"/>
      <c r="N366" s="2"/>
      <c r="O366" s="2"/>
      <c r="P366" s="2"/>
      <c r="Q366" s="2"/>
      <c r="R366" s="2"/>
      <c r="S366" s="2"/>
      <c r="T366" s="2"/>
      <c r="U366" s="2"/>
      <c r="V366" s="2"/>
      <c r="W366" s="2"/>
      <c r="X366" s="2"/>
      <c r="Y366" s="2"/>
      <c r="Z366" s="2"/>
    </row>
    <row r="367" ht="15.0" customHeight="1">
      <c r="A367" s="214" t="s">
        <v>467</v>
      </c>
      <c r="B367" s="101"/>
      <c r="C367" s="101"/>
      <c r="D367" s="101"/>
      <c r="E367" s="101"/>
      <c r="F367" s="101"/>
      <c r="G367" s="101"/>
      <c r="H367" s="101"/>
      <c r="I367" s="74"/>
      <c r="J367" s="268"/>
      <c r="K367" s="2"/>
      <c r="L367" s="2"/>
      <c r="M367" s="2"/>
      <c r="N367" s="2"/>
      <c r="O367" s="2"/>
      <c r="P367" s="2"/>
      <c r="Q367" s="2"/>
      <c r="R367" s="2"/>
      <c r="S367" s="2"/>
      <c r="T367" s="2"/>
      <c r="U367" s="2"/>
      <c r="V367" s="2"/>
      <c r="W367" s="2"/>
      <c r="X367" s="2"/>
      <c r="Y367" s="2"/>
      <c r="Z367" s="2"/>
    </row>
    <row r="368" ht="30.0" customHeight="1">
      <c r="A368" s="213" t="s">
        <v>289</v>
      </c>
      <c r="B368" s="213" t="s">
        <v>287</v>
      </c>
      <c r="C368" s="213" t="s">
        <v>389</v>
      </c>
      <c r="D368" s="213" t="s">
        <v>343</v>
      </c>
      <c r="E368" s="213" t="s">
        <v>390</v>
      </c>
      <c r="F368" s="213" t="s">
        <v>391</v>
      </c>
      <c r="G368" s="213" t="s">
        <v>435</v>
      </c>
      <c r="H368" s="213" t="s">
        <v>393</v>
      </c>
      <c r="I368" s="213" t="s">
        <v>394</v>
      </c>
      <c r="J368" s="209"/>
      <c r="K368" s="2"/>
      <c r="L368" s="2"/>
      <c r="M368" s="2"/>
      <c r="N368" s="2"/>
      <c r="O368" s="2"/>
      <c r="P368" s="2"/>
      <c r="Q368" s="2"/>
      <c r="R368" s="2"/>
      <c r="S368" s="2"/>
      <c r="T368" s="2"/>
      <c r="U368" s="2"/>
      <c r="V368" s="2"/>
      <c r="W368" s="2"/>
      <c r="X368" s="2"/>
      <c r="Y368" s="2"/>
      <c r="Z368" s="2"/>
    </row>
    <row r="369" ht="15.75" customHeight="1">
      <c r="A369" s="218" t="s">
        <v>524</v>
      </c>
      <c r="B369" s="234" t="s">
        <v>530</v>
      </c>
      <c r="C369" s="223" t="s">
        <v>400</v>
      </c>
      <c r="D369" s="217">
        <v>675020.0</v>
      </c>
      <c r="E369" s="223" t="s">
        <v>531</v>
      </c>
      <c r="F369" s="217">
        <v>662670.0</v>
      </c>
      <c r="G369" s="219">
        <f t="shared" ref="G369:G370" si="26">(D369/F369)*100</f>
        <v>101.8636727</v>
      </c>
      <c r="H369" s="237">
        <v>43701.0</v>
      </c>
      <c r="I369" s="215"/>
      <c r="J369" s="209"/>
      <c r="K369" s="2"/>
      <c r="L369" s="2"/>
      <c r="M369" s="2"/>
      <c r="N369" s="2"/>
      <c r="O369" s="2"/>
      <c r="P369" s="2"/>
      <c r="Q369" s="2"/>
      <c r="R369" s="2"/>
      <c r="S369" s="2"/>
      <c r="T369" s="2"/>
      <c r="U369" s="2"/>
      <c r="V369" s="2"/>
      <c r="W369" s="2"/>
      <c r="X369" s="2"/>
      <c r="Y369" s="2"/>
      <c r="Z369" s="2"/>
    </row>
    <row r="370" ht="15.75" customHeight="1">
      <c r="A370" s="121"/>
      <c r="B370" s="223" t="s">
        <v>533</v>
      </c>
      <c r="C370" s="121"/>
      <c r="D370" s="243">
        <v>596591.0</v>
      </c>
      <c r="E370" s="121"/>
      <c r="F370" s="217">
        <v>2667330.0</v>
      </c>
      <c r="G370" s="219">
        <f t="shared" si="26"/>
        <v>22.36659881</v>
      </c>
      <c r="H370" s="215"/>
      <c r="I370" s="215"/>
      <c r="J370" s="209"/>
      <c r="K370" s="2"/>
      <c r="L370" s="2"/>
      <c r="M370" s="2"/>
      <c r="N370" s="2"/>
      <c r="O370" s="2"/>
      <c r="P370" s="2"/>
      <c r="Q370" s="2"/>
      <c r="R370" s="2"/>
      <c r="S370" s="2"/>
      <c r="T370" s="2"/>
      <c r="U370" s="2"/>
      <c r="V370" s="2"/>
      <c r="W370" s="2"/>
      <c r="X370" s="2"/>
      <c r="Y370" s="2"/>
      <c r="Z370" s="2"/>
    </row>
    <row r="371" ht="15.75" customHeight="1">
      <c r="A371" s="118"/>
      <c r="B371" s="118"/>
      <c r="C371" s="121"/>
      <c r="D371" s="118"/>
      <c r="E371" s="121"/>
      <c r="F371" s="217">
        <v>2417330.0</v>
      </c>
      <c r="G371" s="219">
        <f>(D370/F371)*100</f>
        <v>24.67974997</v>
      </c>
      <c r="H371" s="215"/>
      <c r="I371" s="215"/>
      <c r="J371" s="209"/>
      <c r="K371" s="2"/>
      <c r="L371" s="2"/>
      <c r="M371" s="2"/>
      <c r="N371" s="2"/>
      <c r="O371" s="2"/>
      <c r="P371" s="2"/>
      <c r="Q371" s="2"/>
      <c r="R371" s="2"/>
      <c r="S371" s="2"/>
      <c r="T371" s="2"/>
      <c r="U371" s="2"/>
      <c r="V371" s="2"/>
      <c r="W371" s="2"/>
      <c r="X371" s="2"/>
      <c r="Y371" s="2"/>
      <c r="Z371" s="2"/>
    </row>
    <row r="372" ht="15.0" customHeight="1">
      <c r="A372" s="218" t="s">
        <v>401</v>
      </c>
      <c r="B372" s="234" t="s">
        <v>530</v>
      </c>
      <c r="C372" s="121"/>
      <c r="D372" s="217">
        <v>693549.0</v>
      </c>
      <c r="E372" s="121"/>
      <c r="F372" s="217">
        <v>662670.0</v>
      </c>
      <c r="G372" s="219">
        <f t="shared" ref="G372:G373" si="27">(D372/F372)*100</f>
        <v>104.6597854</v>
      </c>
      <c r="H372" s="237">
        <v>43408.0</v>
      </c>
      <c r="I372" s="215"/>
      <c r="J372" s="209"/>
      <c r="K372" s="2"/>
      <c r="L372" s="2"/>
      <c r="M372" s="2"/>
      <c r="N372" s="2"/>
      <c r="O372" s="2"/>
      <c r="P372" s="2"/>
      <c r="Q372" s="2"/>
      <c r="R372" s="2"/>
      <c r="S372" s="2"/>
      <c r="T372" s="2"/>
      <c r="U372" s="2"/>
      <c r="V372" s="2"/>
      <c r="W372" s="2"/>
      <c r="X372" s="2"/>
      <c r="Y372" s="2"/>
      <c r="Z372" s="2"/>
    </row>
    <row r="373" ht="15.75" customHeight="1">
      <c r="A373" s="121"/>
      <c r="B373" s="223" t="s">
        <v>533</v>
      </c>
      <c r="C373" s="121"/>
      <c r="D373" s="243">
        <v>3283421.0</v>
      </c>
      <c r="E373" s="121"/>
      <c r="F373" s="217">
        <v>2667330.0</v>
      </c>
      <c r="G373" s="219">
        <f t="shared" si="27"/>
        <v>123.097667</v>
      </c>
      <c r="H373" s="269">
        <v>43501.0</v>
      </c>
      <c r="I373" s="215"/>
      <c r="J373" s="209"/>
      <c r="K373" s="2"/>
      <c r="L373" s="2"/>
      <c r="M373" s="2"/>
      <c r="N373" s="2"/>
      <c r="O373" s="2"/>
      <c r="P373" s="2"/>
      <c r="Q373" s="2"/>
      <c r="R373" s="2"/>
      <c r="S373" s="2"/>
      <c r="T373" s="2"/>
      <c r="U373" s="2"/>
      <c r="V373" s="2"/>
      <c r="W373" s="2"/>
      <c r="X373" s="2"/>
      <c r="Y373" s="2"/>
      <c r="Z373" s="2"/>
    </row>
    <row r="374" ht="15.75" customHeight="1">
      <c r="A374" s="118"/>
      <c r="B374" s="118"/>
      <c r="C374" s="121"/>
      <c r="D374" s="118"/>
      <c r="E374" s="121"/>
      <c r="F374" s="217">
        <v>2417330.0</v>
      </c>
      <c r="G374" s="219">
        <f>(D373/F374)*100</f>
        <v>135.828414</v>
      </c>
      <c r="H374" s="118"/>
      <c r="I374" s="215"/>
      <c r="J374" s="209"/>
      <c r="K374" s="2"/>
      <c r="L374" s="2"/>
      <c r="M374" s="2"/>
      <c r="N374" s="2"/>
      <c r="O374" s="2"/>
      <c r="P374" s="2"/>
      <c r="Q374" s="2"/>
      <c r="R374" s="2"/>
      <c r="S374" s="2"/>
      <c r="T374" s="2"/>
      <c r="U374" s="2"/>
      <c r="V374" s="2"/>
      <c r="W374" s="2"/>
      <c r="X374" s="2"/>
      <c r="Y374" s="2"/>
      <c r="Z374" s="2"/>
    </row>
    <row r="375" ht="15.75" customHeight="1">
      <c r="A375" s="218" t="s">
        <v>402</v>
      </c>
      <c r="B375" s="234" t="s">
        <v>530</v>
      </c>
      <c r="C375" s="121"/>
      <c r="D375" s="217">
        <v>741803.0</v>
      </c>
      <c r="E375" s="121"/>
      <c r="F375" s="217">
        <v>762670.0</v>
      </c>
      <c r="G375" s="219">
        <f t="shared" ref="G375:G376" si="28">(D375/F375)*100</f>
        <v>97.26395427</v>
      </c>
      <c r="H375" s="237">
        <v>43411.0</v>
      </c>
      <c r="I375" s="215"/>
      <c r="J375" s="209"/>
      <c r="K375" s="2"/>
      <c r="L375" s="2"/>
      <c r="M375" s="2"/>
      <c r="N375" s="2"/>
      <c r="O375" s="2"/>
      <c r="P375" s="2"/>
      <c r="Q375" s="2"/>
      <c r="R375" s="2"/>
      <c r="S375" s="2"/>
      <c r="T375" s="2"/>
      <c r="U375" s="2"/>
      <c r="V375" s="2"/>
      <c r="W375" s="2"/>
      <c r="X375" s="2"/>
      <c r="Y375" s="2"/>
      <c r="Z375" s="2"/>
    </row>
    <row r="376" ht="15.75" customHeight="1">
      <c r="A376" s="121"/>
      <c r="B376" s="223" t="s">
        <v>533</v>
      </c>
      <c r="C376" s="121"/>
      <c r="D376" s="243">
        <v>2480029.0</v>
      </c>
      <c r="E376" s="121"/>
      <c r="F376" s="217">
        <v>2567330.0</v>
      </c>
      <c r="G376" s="219">
        <f t="shared" si="28"/>
        <v>96.59954116</v>
      </c>
      <c r="H376" s="215"/>
      <c r="I376" s="215"/>
      <c r="J376" s="209"/>
      <c r="K376" s="2"/>
      <c r="L376" s="2"/>
      <c r="M376" s="2"/>
      <c r="N376" s="2"/>
      <c r="O376" s="2"/>
      <c r="P376" s="2"/>
      <c r="Q376" s="2"/>
      <c r="R376" s="2"/>
      <c r="S376" s="2"/>
      <c r="T376" s="2"/>
      <c r="U376" s="2"/>
      <c r="V376" s="2"/>
      <c r="W376" s="2"/>
      <c r="X376" s="2"/>
      <c r="Y376" s="2"/>
      <c r="Z376" s="2"/>
    </row>
    <row r="377" ht="15.75" customHeight="1">
      <c r="A377" s="118"/>
      <c r="B377" s="118"/>
      <c r="C377" s="121"/>
      <c r="D377" s="118"/>
      <c r="E377" s="121"/>
      <c r="F377" s="217">
        <v>241733.0</v>
      </c>
      <c r="G377" s="219">
        <f>(D376/F377)*100</f>
        <v>1025.937294</v>
      </c>
      <c r="H377" s="215"/>
      <c r="I377" s="215"/>
      <c r="J377" s="209"/>
      <c r="K377" s="2"/>
      <c r="L377" s="2"/>
      <c r="M377" s="2"/>
      <c r="N377" s="2"/>
      <c r="O377" s="2"/>
      <c r="P377" s="2"/>
      <c r="Q377" s="2"/>
      <c r="R377" s="2"/>
      <c r="S377" s="2"/>
      <c r="T377" s="2"/>
      <c r="U377" s="2"/>
      <c r="V377" s="2"/>
      <c r="W377" s="2"/>
      <c r="X377" s="2"/>
      <c r="Y377" s="2"/>
      <c r="Z377" s="2"/>
    </row>
    <row r="378" ht="15.0" customHeight="1">
      <c r="A378" s="223" t="s">
        <v>404</v>
      </c>
      <c r="B378" s="234" t="s">
        <v>530</v>
      </c>
      <c r="C378" s="121"/>
      <c r="D378" s="217">
        <v>654096.0</v>
      </c>
      <c r="E378" s="121"/>
      <c r="F378" s="217">
        <v>662670.0</v>
      </c>
      <c r="G378" s="221">
        <v>98.7</v>
      </c>
      <c r="H378" s="215"/>
      <c r="I378" s="223" t="s">
        <v>532</v>
      </c>
      <c r="J378" s="209"/>
      <c r="K378" s="2"/>
      <c r="L378" s="2"/>
      <c r="M378" s="2"/>
      <c r="N378" s="2"/>
      <c r="O378" s="2"/>
      <c r="P378" s="2"/>
      <c r="Q378" s="2"/>
      <c r="R378" s="2"/>
      <c r="S378" s="2"/>
      <c r="T378" s="2"/>
      <c r="U378" s="2"/>
      <c r="V378" s="2"/>
      <c r="W378" s="2"/>
      <c r="X378" s="2"/>
      <c r="Y378" s="2"/>
      <c r="Z378" s="2"/>
    </row>
    <row r="379" ht="15.0" customHeight="1">
      <c r="A379" s="121"/>
      <c r="B379" s="223" t="s">
        <v>533</v>
      </c>
      <c r="C379" s="121"/>
      <c r="D379" s="243">
        <v>2551274.0</v>
      </c>
      <c r="E379" s="121"/>
      <c r="F379" s="217">
        <v>2417330.0</v>
      </c>
      <c r="G379" s="221">
        <v>105.5</v>
      </c>
      <c r="H379" s="215"/>
      <c r="I379" s="121"/>
      <c r="J379" s="209"/>
      <c r="K379" s="2"/>
      <c r="L379" s="2"/>
      <c r="M379" s="2"/>
      <c r="N379" s="2"/>
      <c r="O379" s="2"/>
      <c r="P379" s="2"/>
      <c r="Q379" s="2"/>
      <c r="R379" s="2"/>
      <c r="S379" s="2"/>
      <c r="T379" s="2"/>
      <c r="U379" s="2"/>
      <c r="V379" s="2"/>
      <c r="W379" s="2"/>
      <c r="X379" s="2"/>
      <c r="Y379" s="2"/>
      <c r="Z379" s="2"/>
    </row>
    <row r="380" ht="15.75" customHeight="1">
      <c r="A380" s="118"/>
      <c r="B380" s="118"/>
      <c r="C380" s="121"/>
      <c r="D380" s="118"/>
      <c r="E380" s="121"/>
      <c r="F380" s="217">
        <v>2667330.0</v>
      </c>
      <c r="G380" s="221">
        <v>95.6</v>
      </c>
      <c r="H380" s="215"/>
      <c r="I380" s="121"/>
      <c r="J380" s="209"/>
      <c r="K380" s="2"/>
      <c r="L380" s="2"/>
      <c r="M380" s="2"/>
      <c r="N380" s="2"/>
      <c r="O380" s="2"/>
      <c r="P380" s="2"/>
      <c r="Q380" s="2"/>
      <c r="R380" s="2"/>
      <c r="S380" s="2"/>
      <c r="T380" s="2"/>
      <c r="U380" s="2"/>
      <c r="V380" s="2"/>
      <c r="W380" s="2"/>
      <c r="X380" s="2"/>
      <c r="Y380" s="2"/>
      <c r="Z380" s="2"/>
    </row>
    <row r="381" ht="15.0" customHeight="1">
      <c r="A381" s="223" t="s">
        <v>405</v>
      </c>
      <c r="B381" s="234" t="s">
        <v>530</v>
      </c>
      <c r="C381" s="121"/>
      <c r="D381" s="217">
        <v>581983.0</v>
      </c>
      <c r="E381" s="121"/>
      <c r="F381" s="217">
        <v>662670.0</v>
      </c>
      <c r="G381" s="221">
        <v>87.8</v>
      </c>
      <c r="H381" s="215"/>
      <c r="I381" s="121"/>
      <c r="J381" s="209"/>
      <c r="K381" s="2"/>
      <c r="L381" s="2"/>
      <c r="M381" s="2"/>
      <c r="N381" s="2"/>
      <c r="O381" s="2"/>
      <c r="P381" s="2"/>
      <c r="Q381" s="2"/>
      <c r="R381" s="2"/>
      <c r="S381" s="2"/>
      <c r="T381" s="2"/>
      <c r="U381" s="2"/>
      <c r="V381" s="2"/>
      <c r="W381" s="2"/>
      <c r="X381" s="2"/>
      <c r="Y381" s="2"/>
      <c r="Z381" s="2"/>
    </row>
    <row r="382" ht="15.0" customHeight="1">
      <c r="A382" s="121"/>
      <c r="B382" s="223" t="s">
        <v>533</v>
      </c>
      <c r="C382" s="121"/>
      <c r="D382" s="243">
        <v>2103221.0</v>
      </c>
      <c r="E382" s="121"/>
      <c r="F382" s="217">
        <v>2667330.0</v>
      </c>
      <c r="G382" s="221">
        <v>78.9</v>
      </c>
      <c r="H382" s="215"/>
      <c r="I382" s="121"/>
      <c r="J382" s="209"/>
      <c r="K382" s="2"/>
      <c r="L382" s="2"/>
      <c r="M382" s="2"/>
      <c r="N382" s="2"/>
      <c r="O382" s="2"/>
      <c r="P382" s="2"/>
      <c r="Q382" s="2"/>
      <c r="R382" s="2"/>
      <c r="S382" s="2"/>
      <c r="T382" s="2"/>
      <c r="U382" s="2"/>
      <c r="V382" s="2"/>
      <c r="W382" s="2"/>
      <c r="X382" s="2"/>
      <c r="Y382" s="2"/>
      <c r="Z382" s="2"/>
    </row>
    <row r="383" ht="15.75" customHeight="1">
      <c r="A383" s="118"/>
      <c r="B383" s="118"/>
      <c r="C383" s="121"/>
      <c r="D383" s="118"/>
      <c r="E383" s="121"/>
      <c r="F383" s="217">
        <v>2417330.0</v>
      </c>
      <c r="G383" s="221">
        <v>87.0</v>
      </c>
      <c r="H383" s="215"/>
      <c r="I383" s="118"/>
      <c r="J383" s="270"/>
      <c r="K383" s="2"/>
      <c r="L383" s="2"/>
      <c r="M383" s="2"/>
      <c r="N383" s="2"/>
      <c r="O383" s="2"/>
      <c r="P383" s="2"/>
      <c r="Q383" s="2"/>
      <c r="R383" s="2"/>
      <c r="S383" s="2"/>
      <c r="T383" s="2"/>
      <c r="U383" s="2"/>
      <c r="V383" s="2"/>
      <c r="W383" s="2"/>
      <c r="X383" s="2"/>
      <c r="Y383" s="2"/>
      <c r="Z383" s="2"/>
    </row>
    <row r="384" ht="15.0" customHeight="1">
      <c r="A384" s="223" t="s">
        <v>406</v>
      </c>
      <c r="B384" s="223" t="s">
        <v>536</v>
      </c>
      <c r="C384" s="121"/>
      <c r="D384" s="243">
        <v>2898515.0</v>
      </c>
      <c r="E384" s="121"/>
      <c r="F384" s="217">
        <v>3330000.0</v>
      </c>
      <c r="G384" s="221">
        <v>87.0</v>
      </c>
      <c r="H384" s="215"/>
      <c r="I384" s="223" t="s">
        <v>513</v>
      </c>
      <c r="J384" s="268"/>
      <c r="K384" s="2"/>
      <c r="L384" s="2"/>
      <c r="M384" s="2"/>
      <c r="N384" s="2"/>
      <c r="O384" s="2"/>
      <c r="P384" s="2"/>
      <c r="Q384" s="2"/>
      <c r="R384" s="2"/>
      <c r="S384" s="2"/>
      <c r="T384" s="2"/>
      <c r="U384" s="2"/>
      <c r="V384" s="2"/>
      <c r="W384" s="2"/>
      <c r="X384" s="2"/>
      <c r="Y384" s="2"/>
      <c r="Z384" s="2"/>
    </row>
    <row r="385" ht="15.75" customHeight="1">
      <c r="A385" s="118"/>
      <c r="B385" s="121"/>
      <c r="C385" s="121"/>
      <c r="D385" s="118"/>
      <c r="E385" s="121"/>
      <c r="F385" s="234" t="s">
        <v>556</v>
      </c>
      <c r="G385" s="221">
        <v>100.6</v>
      </c>
      <c r="H385" s="215"/>
      <c r="I385" s="121"/>
      <c r="J385" s="2"/>
      <c r="K385" s="2"/>
      <c r="L385" s="2"/>
      <c r="M385" s="2"/>
      <c r="N385" s="2"/>
      <c r="O385" s="2"/>
      <c r="P385" s="2"/>
      <c r="Q385" s="2"/>
      <c r="R385" s="2"/>
      <c r="S385" s="2"/>
      <c r="T385" s="2"/>
      <c r="U385" s="2"/>
      <c r="V385" s="2"/>
      <c r="W385" s="2"/>
      <c r="X385" s="2"/>
      <c r="Y385" s="2"/>
      <c r="Z385" s="2"/>
    </row>
    <row r="386" ht="15.0" customHeight="1">
      <c r="A386" s="223" t="s">
        <v>407</v>
      </c>
      <c r="B386" s="121"/>
      <c r="C386" s="121"/>
      <c r="D386" s="243">
        <v>3153244.0</v>
      </c>
      <c r="E386" s="121"/>
      <c r="F386" s="217">
        <v>3130000.0</v>
      </c>
      <c r="G386" s="221">
        <v>100.7</v>
      </c>
      <c r="H386" s="215"/>
      <c r="I386" s="121"/>
      <c r="J386" s="2"/>
      <c r="K386" s="2"/>
      <c r="L386" s="2"/>
      <c r="M386" s="2"/>
      <c r="N386" s="2"/>
      <c r="O386" s="2"/>
      <c r="P386" s="2"/>
      <c r="Q386" s="2"/>
      <c r="R386" s="2"/>
      <c r="S386" s="2"/>
      <c r="T386" s="2"/>
      <c r="U386" s="2"/>
      <c r="V386" s="2"/>
      <c r="W386" s="2"/>
      <c r="X386" s="2"/>
      <c r="Y386" s="2"/>
      <c r="Z386" s="2"/>
    </row>
    <row r="387" ht="15.75" customHeight="1">
      <c r="A387" s="118"/>
      <c r="B387" s="121"/>
      <c r="C387" s="121"/>
      <c r="D387" s="118"/>
      <c r="E387" s="121"/>
      <c r="F387" s="234" t="s">
        <v>556</v>
      </c>
      <c r="G387" s="221">
        <v>109.5</v>
      </c>
      <c r="H387" s="215"/>
      <c r="I387" s="121"/>
      <c r="J387" s="2"/>
      <c r="K387" s="2"/>
      <c r="L387" s="2"/>
      <c r="M387" s="2"/>
      <c r="N387" s="2"/>
      <c r="O387" s="2"/>
      <c r="P387" s="2"/>
      <c r="Q387" s="2"/>
      <c r="R387" s="2"/>
      <c r="S387" s="2"/>
      <c r="T387" s="2"/>
      <c r="U387" s="2"/>
      <c r="V387" s="2"/>
      <c r="W387" s="2"/>
      <c r="X387" s="2"/>
      <c r="Y387" s="2"/>
      <c r="Z387" s="2"/>
    </row>
    <row r="388" ht="15.0" customHeight="1">
      <c r="A388" s="223" t="s">
        <v>408</v>
      </c>
      <c r="B388" s="121"/>
      <c r="C388" s="121"/>
      <c r="D388" s="243">
        <v>3151602.0</v>
      </c>
      <c r="E388" s="121"/>
      <c r="F388" s="217">
        <v>3130000.0</v>
      </c>
      <c r="G388" s="221">
        <v>100.7</v>
      </c>
      <c r="H388" s="215"/>
      <c r="I388" s="121"/>
      <c r="J388" s="2"/>
      <c r="K388" s="2"/>
      <c r="L388" s="2"/>
      <c r="M388" s="2"/>
      <c r="N388" s="2"/>
      <c r="O388" s="2"/>
      <c r="P388" s="2"/>
      <c r="Q388" s="2"/>
      <c r="R388" s="2"/>
      <c r="S388" s="2"/>
      <c r="T388" s="2"/>
      <c r="U388" s="2"/>
      <c r="V388" s="2"/>
      <c r="W388" s="2"/>
      <c r="X388" s="2"/>
      <c r="Y388" s="2"/>
      <c r="Z388" s="2"/>
    </row>
    <row r="389" ht="15.75" customHeight="1">
      <c r="A389" s="118"/>
      <c r="B389" s="121"/>
      <c r="C389" s="121"/>
      <c r="D389" s="118"/>
      <c r="E389" s="121"/>
      <c r="F389" s="234" t="s">
        <v>556</v>
      </c>
      <c r="G389" s="221">
        <v>109.4</v>
      </c>
      <c r="H389" s="215"/>
      <c r="I389" s="121"/>
      <c r="J389" s="2"/>
      <c r="K389" s="2"/>
      <c r="L389" s="2"/>
      <c r="M389" s="2"/>
      <c r="N389" s="2"/>
      <c r="O389" s="2"/>
      <c r="P389" s="2"/>
      <c r="Q389" s="2"/>
      <c r="R389" s="2"/>
      <c r="S389" s="2"/>
      <c r="T389" s="2"/>
      <c r="U389" s="2"/>
      <c r="V389" s="2"/>
      <c r="W389" s="2"/>
      <c r="X389" s="2"/>
      <c r="Y389" s="2"/>
      <c r="Z389" s="2"/>
    </row>
    <row r="390" ht="15.0" customHeight="1">
      <c r="A390" s="223" t="s">
        <v>430</v>
      </c>
      <c r="B390" s="121"/>
      <c r="C390" s="121"/>
      <c r="D390" s="243">
        <v>4009822.0</v>
      </c>
      <c r="E390" s="121"/>
      <c r="F390" s="217">
        <v>3130000.0</v>
      </c>
      <c r="G390" s="221">
        <v>128.1</v>
      </c>
      <c r="H390" s="215"/>
      <c r="I390" s="121"/>
      <c r="J390" s="2"/>
      <c r="K390" s="2"/>
      <c r="L390" s="2"/>
      <c r="M390" s="2"/>
      <c r="N390" s="2"/>
      <c r="O390" s="2"/>
      <c r="P390" s="2"/>
      <c r="Q390" s="2"/>
      <c r="R390" s="2"/>
      <c r="S390" s="2"/>
      <c r="T390" s="2"/>
      <c r="U390" s="2"/>
      <c r="V390" s="2"/>
      <c r="W390" s="2"/>
      <c r="X390" s="2"/>
      <c r="Y390" s="2"/>
      <c r="Z390" s="2"/>
    </row>
    <row r="391" ht="15.75" customHeight="1">
      <c r="A391" s="118"/>
      <c r="B391" s="121"/>
      <c r="C391" s="121"/>
      <c r="D391" s="118"/>
      <c r="E391" s="121"/>
      <c r="F391" s="234" t="s">
        <v>556</v>
      </c>
      <c r="G391" s="221">
        <v>139.2</v>
      </c>
      <c r="H391" s="215"/>
      <c r="I391" s="121"/>
      <c r="J391" s="2"/>
      <c r="K391" s="2"/>
      <c r="L391" s="2"/>
      <c r="M391" s="2"/>
      <c r="N391" s="2"/>
      <c r="O391" s="2"/>
      <c r="P391" s="2"/>
      <c r="Q391" s="2"/>
      <c r="R391" s="2"/>
      <c r="S391" s="2"/>
      <c r="T391" s="2"/>
      <c r="U391" s="2"/>
      <c r="V391" s="2"/>
      <c r="W391" s="2"/>
      <c r="X391" s="2"/>
      <c r="Y391" s="2"/>
      <c r="Z391" s="2"/>
    </row>
    <row r="392" ht="15.0" customHeight="1">
      <c r="A392" s="234" t="s">
        <v>431</v>
      </c>
      <c r="B392" s="121"/>
      <c r="C392" s="121"/>
      <c r="D392" s="217">
        <v>4568511.0</v>
      </c>
      <c r="E392" s="121"/>
      <c r="F392" s="217">
        <v>3620000.0</v>
      </c>
      <c r="G392" s="221">
        <v>126.2</v>
      </c>
      <c r="H392" s="215"/>
      <c r="I392" s="121"/>
      <c r="J392" s="2"/>
      <c r="K392" s="2"/>
      <c r="L392" s="2"/>
      <c r="M392" s="2"/>
      <c r="N392" s="2"/>
      <c r="O392" s="2"/>
      <c r="P392" s="2"/>
      <c r="Q392" s="2"/>
      <c r="R392" s="2"/>
      <c r="S392" s="2"/>
      <c r="T392" s="2"/>
      <c r="U392" s="2"/>
      <c r="V392" s="2"/>
      <c r="W392" s="2"/>
      <c r="X392" s="2"/>
      <c r="Y392" s="2"/>
      <c r="Z392" s="2"/>
    </row>
    <row r="393" ht="15.0" customHeight="1">
      <c r="A393" s="234" t="s">
        <v>506</v>
      </c>
      <c r="B393" s="121"/>
      <c r="C393" s="121"/>
      <c r="D393" s="217">
        <v>4192116.0</v>
      </c>
      <c r="E393" s="121"/>
      <c r="F393" s="217">
        <v>3620000.0</v>
      </c>
      <c r="G393" s="221">
        <v>115.8</v>
      </c>
      <c r="H393" s="215"/>
      <c r="I393" s="121"/>
      <c r="J393" s="2"/>
      <c r="K393" s="2"/>
      <c r="L393" s="2"/>
      <c r="M393" s="2"/>
      <c r="N393" s="2"/>
      <c r="O393" s="2"/>
      <c r="P393" s="2"/>
      <c r="Q393" s="2"/>
      <c r="R393" s="2"/>
      <c r="S393" s="2"/>
      <c r="T393" s="2"/>
      <c r="U393" s="2"/>
      <c r="V393" s="2"/>
      <c r="W393" s="2"/>
      <c r="X393" s="2"/>
      <c r="Y393" s="2"/>
      <c r="Z393" s="2"/>
    </row>
    <row r="394" ht="15.0" customHeight="1">
      <c r="A394" s="234" t="s">
        <v>507</v>
      </c>
      <c r="B394" s="121"/>
      <c r="C394" s="121"/>
      <c r="D394" s="217">
        <v>3170622.0</v>
      </c>
      <c r="E394" s="121"/>
      <c r="F394" s="217">
        <v>3620000.0</v>
      </c>
      <c r="G394" s="221">
        <v>87.6</v>
      </c>
      <c r="H394" s="215"/>
      <c r="I394" s="121"/>
      <c r="J394" s="2"/>
      <c r="K394" s="2"/>
      <c r="L394" s="2"/>
      <c r="M394" s="2"/>
      <c r="N394" s="2"/>
      <c r="O394" s="2"/>
      <c r="P394" s="2"/>
      <c r="Q394" s="2"/>
      <c r="R394" s="2"/>
      <c r="S394" s="2"/>
      <c r="T394" s="2"/>
      <c r="U394" s="2"/>
      <c r="V394" s="2"/>
      <c r="W394" s="2"/>
      <c r="X394" s="2"/>
      <c r="Y394" s="2"/>
      <c r="Z394" s="2"/>
    </row>
    <row r="395" ht="15.0" customHeight="1">
      <c r="A395" s="234" t="s">
        <v>508</v>
      </c>
      <c r="B395" s="121"/>
      <c r="C395" s="121"/>
      <c r="D395" s="217">
        <v>3079133.0</v>
      </c>
      <c r="E395" s="121"/>
      <c r="F395" s="217">
        <v>3620000.0</v>
      </c>
      <c r="G395" s="221">
        <v>85.1</v>
      </c>
      <c r="H395" s="215"/>
      <c r="I395" s="121"/>
      <c r="J395" s="2"/>
      <c r="K395" s="2"/>
      <c r="L395" s="2"/>
      <c r="M395" s="2"/>
      <c r="N395" s="2"/>
      <c r="O395" s="2"/>
      <c r="P395" s="2"/>
      <c r="Q395" s="2"/>
      <c r="R395" s="2"/>
      <c r="S395" s="2"/>
      <c r="T395" s="2"/>
      <c r="U395" s="2"/>
      <c r="V395" s="2"/>
      <c r="W395" s="2"/>
      <c r="X395" s="2"/>
      <c r="Y395" s="2"/>
      <c r="Z395" s="2"/>
    </row>
    <row r="396" ht="15.0" customHeight="1">
      <c r="A396" s="234" t="s">
        <v>537</v>
      </c>
      <c r="B396" s="121"/>
      <c r="C396" s="121"/>
      <c r="D396" s="217">
        <v>3643179.0</v>
      </c>
      <c r="E396" s="121"/>
      <c r="F396" s="217">
        <v>3620000.0</v>
      </c>
      <c r="G396" s="221">
        <v>100.6</v>
      </c>
      <c r="H396" s="215"/>
      <c r="I396" s="121"/>
      <c r="J396" s="2"/>
      <c r="K396" s="2"/>
      <c r="L396" s="2"/>
      <c r="M396" s="2"/>
      <c r="N396" s="2"/>
      <c r="O396" s="2"/>
      <c r="P396" s="2"/>
      <c r="Q396" s="2"/>
      <c r="R396" s="2"/>
      <c r="S396" s="2"/>
      <c r="T396" s="2"/>
      <c r="U396" s="2"/>
      <c r="V396" s="2"/>
      <c r="W396" s="2"/>
      <c r="X396" s="2"/>
      <c r="Y396" s="2"/>
      <c r="Z396" s="2"/>
    </row>
    <row r="397" ht="15.0" customHeight="1">
      <c r="A397" s="234" t="s">
        <v>538</v>
      </c>
      <c r="B397" s="121"/>
      <c r="C397" s="118"/>
      <c r="D397" s="217">
        <v>3668183.0</v>
      </c>
      <c r="E397" s="121"/>
      <c r="F397" s="217">
        <v>3870000.0</v>
      </c>
      <c r="G397" s="221">
        <v>94.8</v>
      </c>
      <c r="H397" s="215"/>
      <c r="I397" s="118"/>
      <c r="J397" s="2"/>
      <c r="K397" s="2"/>
      <c r="L397" s="2"/>
      <c r="M397" s="2"/>
      <c r="N397" s="2"/>
      <c r="O397" s="2"/>
      <c r="P397" s="2"/>
      <c r="Q397" s="2"/>
      <c r="R397" s="2"/>
      <c r="S397" s="2"/>
      <c r="T397" s="2"/>
      <c r="U397" s="2"/>
      <c r="V397" s="2"/>
      <c r="W397" s="2"/>
      <c r="X397" s="2"/>
      <c r="Y397" s="2"/>
      <c r="Z397" s="2"/>
    </row>
    <row r="398" ht="15.0" customHeight="1">
      <c r="A398" s="234" t="s">
        <v>539</v>
      </c>
      <c r="B398" s="121"/>
      <c r="C398" s="223" t="s">
        <v>426</v>
      </c>
      <c r="D398" s="217">
        <v>3379347.0</v>
      </c>
      <c r="E398" s="121"/>
      <c r="F398" s="217">
        <v>3870000.0</v>
      </c>
      <c r="G398" s="221">
        <v>87.3</v>
      </c>
      <c r="H398" s="215"/>
      <c r="I398" s="223" t="s">
        <v>557</v>
      </c>
      <c r="J398" s="2"/>
      <c r="K398" s="2"/>
      <c r="L398" s="2"/>
      <c r="M398" s="2"/>
      <c r="N398" s="2"/>
      <c r="O398" s="2"/>
      <c r="P398" s="2"/>
      <c r="Q398" s="2"/>
      <c r="R398" s="2"/>
      <c r="S398" s="2"/>
      <c r="T398" s="2"/>
      <c r="U398" s="2"/>
      <c r="V398" s="2"/>
      <c r="W398" s="2"/>
      <c r="X398" s="2"/>
      <c r="Y398" s="2"/>
      <c r="Z398" s="2"/>
    </row>
    <row r="399" ht="15.0" customHeight="1">
      <c r="A399" s="234" t="s">
        <v>540</v>
      </c>
      <c r="B399" s="121"/>
      <c r="C399" s="121"/>
      <c r="D399" s="217">
        <v>3763769.0</v>
      </c>
      <c r="E399" s="121"/>
      <c r="F399" s="217">
        <v>3870000.0</v>
      </c>
      <c r="G399" s="221">
        <v>97.3</v>
      </c>
      <c r="H399" s="215"/>
      <c r="I399" s="121"/>
      <c r="J399" s="2"/>
      <c r="K399" s="2"/>
      <c r="L399" s="2"/>
      <c r="M399" s="2"/>
      <c r="N399" s="2"/>
      <c r="O399" s="2"/>
      <c r="P399" s="2"/>
      <c r="Q399" s="2"/>
      <c r="R399" s="2"/>
      <c r="S399" s="2"/>
      <c r="T399" s="2"/>
      <c r="U399" s="2"/>
      <c r="V399" s="2"/>
      <c r="W399" s="2"/>
      <c r="X399" s="2"/>
      <c r="Y399" s="2"/>
      <c r="Z399" s="2"/>
    </row>
    <row r="400" ht="15.0" customHeight="1">
      <c r="A400" s="234" t="s">
        <v>541</v>
      </c>
      <c r="B400" s="121"/>
      <c r="C400" s="121"/>
      <c r="D400" s="217">
        <v>3257807.0</v>
      </c>
      <c r="E400" s="121"/>
      <c r="F400" s="217">
        <v>3870000.0</v>
      </c>
      <c r="G400" s="221">
        <v>84.2</v>
      </c>
      <c r="H400" s="215"/>
      <c r="I400" s="121"/>
      <c r="J400" s="2"/>
      <c r="K400" s="2"/>
      <c r="L400" s="2"/>
      <c r="M400" s="2"/>
      <c r="N400" s="2"/>
      <c r="O400" s="2"/>
      <c r="P400" s="2"/>
      <c r="Q400" s="2"/>
      <c r="R400" s="2"/>
      <c r="S400" s="2"/>
      <c r="T400" s="2"/>
      <c r="U400" s="2"/>
      <c r="V400" s="2"/>
      <c r="W400" s="2"/>
      <c r="X400" s="2"/>
      <c r="Y400" s="2"/>
      <c r="Z400" s="2"/>
    </row>
    <row r="401" ht="15.0" customHeight="1">
      <c r="A401" s="234" t="s">
        <v>542</v>
      </c>
      <c r="B401" s="121"/>
      <c r="C401" s="121"/>
      <c r="D401" s="217">
        <v>3091117.0</v>
      </c>
      <c r="E401" s="121"/>
      <c r="F401" s="217">
        <v>3870000.0</v>
      </c>
      <c r="G401" s="221">
        <v>79.9</v>
      </c>
      <c r="H401" s="215"/>
      <c r="I401" s="121"/>
      <c r="J401" s="2"/>
      <c r="K401" s="2"/>
      <c r="L401" s="2"/>
      <c r="M401" s="2"/>
      <c r="N401" s="2"/>
      <c r="O401" s="2"/>
      <c r="P401" s="2"/>
      <c r="Q401" s="2"/>
      <c r="R401" s="2"/>
      <c r="S401" s="2"/>
      <c r="T401" s="2"/>
      <c r="U401" s="2"/>
      <c r="V401" s="2"/>
      <c r="W401" s="2"/>
      <c r="X401" s="2"/>
      <c r="Y401" s="2"/>
      <c r="Z401" s="2"/>
    </row>
    <row r="402" ht="15.0" customHeight="1">
      <c r="A402" s="234" t="s">
        <v>543</v>
      </c>
      <c r="B402" s="118"/>
      <c r="C402" s="118"/>
      <c r="D402" s="217">
        <v>2855805.0</v>
      </c>
      <c r="E402" s="118"/>
      <c r="F402" s="217">
        <v>3870000.0</v>
      </c>
      <c r="G402" s="221">
        <v>73.8</v>
      </c>
      <c r="H402" s="215"/>
      <c r="I402" s="118"/>
      <c r="J402" s="2"/>
      <c r="K402" s="2"/>
      <c r="L402" s="2"/>
      <c r="M402" s="2"/>
      <c r="N402" s="2"/>
      <c r="O402" s="2"/>
      <c r="P402" s="2"/>
      <c r="Q402" s="2"/>
      <c r="R402" s="2"/>
      <c r="S402" s="2"/>
      <c r="T402" s="2"/>
      <c r="U402" s="2"/>
      <c r="V402" s="2"/>
      <c r="W402" s="2"/>
      <c r="X402" s="2"/>
      <c r="Y402" s="2"/>
      <c r="Z402" s="2"/>
    </row>
    <row r="403" ht="15.0" customHeight="1">
      <c r="A403" s="267" t="s">
        <v>558</v>
      </c>
      <c r="B403" s="124"/>
      <c r="C403" s="124"/>
      <c r="D403" s="124"/>
      <c r="E403" s="124"/>
      <c r="F403" s="124"/>
      <c r="G403" s="124"/>
      <c r="H403" s="124"/>
      <c r="I403" s="125"/>
      <c r="J403" s="2"/>
      <c r="K403" s="2"/>
      <c r="L403" s="2"/>
      <c r="M403" s="2"/>
      <c r="N403" s="2"/>
      <c r="O403" s="2"/>
      <c r="P403" s="2"/>
      <c r="Q403" s="2"/>
      <c r="R403" s="2"/>
      <c r="S403" s="2"/>
      <c r="T403" s="2"/>
      <c r="U403" s="2"/>
      <c r="V403" s="2"/>
      <c r="W403" s="2"/>
      <c r="X403" s="2"/>
      <c r="Y403" s="2"/>
      <c r="Z403" s="2"/>
    </row>
    <row r="404" ht="15.0" customHeight="1">
      <c r="A404" s="145"/>
      <c r="I404" s="146"/>
      <c r="J404" s="2"/>
      <c r="K404" s="2"/>
      <c r="L404" s="2"/>
      <c r="M404" s="2"/>
      <c r="N404" s="2"/>
      <c r="O404" s="2"/>
      <c r="P404" s="2"/>
      <c r="Q404" s="2"/>
      <c r="R404" s="2"/>
      <c r="S404" s="2"/>
      <c r="T404" s="2"/>
      <c r="U404" s="2"/>
      <c r="V404" s="2"/>
      <c r="W404" s="2"/>
      <c r="X404" s="2"/>
      <c r="Y404" s="2"/>
      <c r="Z404" s="2"/>
    </row>
    <row r="405" ht="15.0" customHeight="1">
      <c r="A405" s="126"/>
      <c r="B405" s="116"/>
      <c r="C405" s="116"/>
      <c r="D405" s="116"/>
      <c r="E405" s="116"/>
      <c r="F405" s="116"/>
      <c r="G405" s="116"/>
      <c r="H405" s="116"/>
      <c r="I405" s="127"/>
      <c r="J405" s="2"/>
      <c r="K405" s="2"/>
      <c r="L405" s="2"/>
      <c r="M405" s="2"/>
      <c r="N405" s="2"/>
      <c r="O405" s="2"/>
      <c r="P405" s="2"/>
      <c r="Q405" s="2"/>
      <c r="R405" s="2"/>
      <c r="S405" s="2"/>
      <c r="T405" s="2"/>
      <c r="U405" s="2"/>
      <c r="V405" s="2"/>
      <c r="W405" s="2"/>
      <c r="X405" s="2"/>
      <c r="Y405" s="2"/>
      <c r="Z405" s="2"/>
    </row>
    <row r="406" ht="15.75" customHeight="1">
      <c r="A406" s="227"/>
      <c r="B406" s="227"/>
      <c r="C406" s="227"/>
      <c r="D406" s="227"/>
      <c r="E406" s="227"/>
      <c r="F406" s="227"/>
      <c r="G406" s="227"/>
      <c r="H406" s="227"/>
      <c r="I406" s="231"/>
      <c r="J406" s="2"/>
      <c r="K406" s="2"/>
      <c r="L406" s="2"/>
      <c r="M406" s="2"/>
      <c r="N406" s="2"/>
      <c r="O406" s="2"/>
      <c r="P406" s="2"/>
      <c r="Q406" s="2"/>
      <c r="R406" s="2"/>
      <c r="S406" s="2"/>
      <c r="T406" s="2"/>
      <c r="U406" s="2"/>
      <c r="V406" s="2"/>
      <c r="W406" s="2"/>
      <c r="X406" s="2"/>
      <c r="Y406" s="2"/>
      <c r="Z406" s="2"/>
    </row>
    <row r="407" ht="15.0" customHeight="1">
      <c r="A407" s="214" t="s">
        <v>470</v>
      </c>
      <c r="B407" s="101"/>
      <c r="C407" s="101"/>
      <c r="D407" s="101"/>
      <c r="E407" s="101"/>
      <c r="F407" s="101"/>
      <c r="G407" s="101"/>
      <c r="H407" s="101"/>
      <c r="I407" s="101"/>
      <c r="J407" s="101"/>
      <c r="K407" s="74"/>
      <c r="L407" s="2"/>
      <c r="M407" s="2"/>
      <c r="N407" s="2"/>
      <c r="O407" s="2"/>
      <c r="P407" s="2"/>
      <c r="Q407" s="2"/>
      <c r="R407" s="2"/>
      <c r="S407" s="2"/>
      <c r="T407" s="2"/>
      <c r="U407" s="2"/>
      <c r="V407" s="2"/>
      <c r="W407" s="2"/>
      <c r="X407" s="2"/>
      <c r="Y407" s="2"/>
      <c r="Z407" s="2"/>
    </row>
    <row r="408" ht="15.75" customHeight="1">
      <c r="A408" s="271" t="s">
        <v>289</v>
      </c>
      <c r="B408" s="271" t="s">
        <v>389</v>
      </c>
      <c r="C408" s="271" t="s">
        <v>390</v>
      </c>
      <c r="D408" s="271" t="s">
        <v>518</v>
      </c>
      <c r="E408" s="254" t="s">
        <v>529</v>
      </c>
      <c r="F408" s="272" t="s">
        <v>520</v>
      </c>
      <c r="G408" s="272" t="s">
        <v>393</v>
      </c>
      <c r="H408" s="272" t="s">
        <v>343</v>
      </c>
      <c r="I408" s="272" t="s">
        <v>391</v>
      </c>
      <c r="J408" s="271" t="s">
        <v>435</v>
      </c>
      <c r="K408" s="272" t="s">
        <v>394</v>
      </c>
      <c r="L408" s="2"/>
      <c r="M408" s="2"/>
      <c r="N408" s="2"/>
      <c r="O408" s="2"/>
      <c r="P408" s="2"/>
      <c r="Q408" s="2"/>
      <c r="R408" s="2"/>
      <c r="S408" s="2"/>
      <c r="T408" s="2"/>
      <c r="U408" s="2"/>
      <c r="V408" s="2"/>
      <c r="W408" s="2"/>
      <c r="X408" s="2"/>
      <c r="Y408" s="2"/>
      <c r="Z408" s="2"/>
    </row>
    <row r="409" ht="15.75" customHeight="1">
      <c r="A409" s="218">
        <v>2019.0</v>
      </c>
      <c r="B409" s="235" t="s">
        <v>559</v>
      </c>
      <c r="C409" s="216" t="s">
        <v>397</v>
      </c>
      <c r="D409" s="273">
        <v>504644.0</v>
      </c>
      <c r="E409" s="217">
        <v>536860.0</v>
      </c>
      <c r="F409" s="274">
        <f t="shared" ref="F409:F412" si="30">(D409/E409)*100</f>
        <v>93.99918042</v>
      </c>
      <c r="G409" s="215"/>
      <c r="H409" s="243">
        <f t="shared" ref="H409:I409" si="29">D409+D410</f>
        <v>792398</v>
      </c>
      <c r="I409" s="244">
        <f t="shared" si="29"/>
        <v>1073720</v>
      </c>
      <c r="J409" s="275">
        <f>(H409/I409)*100</f>
        <v>73.79931453</v>
      </c>
      <c r="K409" s="218"/>
      <c r="L409" s="2"/>
      <c r="M409" s="2"/>
      <c r="N409" s="2"/>
      <c r="O409" s="2"/>
      <c r="P409" s="2"/>
      <c r="Q409" s="2"/>
      <c r="R409" s="2"/>
      <c r="S409" s="2"/>
      <c r="T409" s="2"/>
      <c r="U409" s="2"/>
      <c r="V409" s="2"/>
      <c r="W409" s="2"/>
      <c r="X409" s="2"/>
      <c r="Y409" s="2"/>
      <c r="Z409" s="2"/>
    </row>
    <row r="410" ht="15.75" customHeight="1">
      <c r="A410" s="118"/>
      <c r="B410" s="235" t="s">
        <v>560</v>
      </c>
      <c r="C410" s="145"/>
      <c r="D410" s="273">
        <v>287754.0</v>
      </c>
      <c r="E410" s="217">
        <v>536860.0</v>
      </c>
      <c r="F410" s="274">
        <f t="shared" si="30"/>
        <v>53.59944865</v>
      </c>
      <c r="G410" s="215"/>
      <c r="H410" s="118"/>
      <c r="I410" s="118"/>
      <c r="J410" s="118"/>
      <c r="K410" s="218"/>
      <c r="L410" s="2"/>
      <c r="M410" s="2"/>
      <c r="N410" s="2"/>
      <c r="O410" s="2"/>
      <c r="P410" s="2"/>
      <c r="Q410" s="2"/>
      <c r="R410" s="2"/>
      <c r="S410" s="2"/>
      <c r="T410" s="2"/>
      <c r="U410" s="2"/>
      <c r="V410" s="2"/>
      <c r="W410" s="2"/>
      <c r="X410" s="2"/>
      <c r="Y410" s="2"/>
      <c r="Z410" s="2"/>
    </row>
    <row r="411" ht="15.75" customHeight="1">
      <c r="A411" s="218">
        <v>2018.0</v>
      </c>
      <c r="B411" s="235" t="s">
        <v>559</v>
      </c>
      <c r="C411" s="145"/>
      <c r="D411" s="273">
        <v>395346.0</v>
      </c>
      <c r="E411" s="217">
        <v>431460.0</v>
      </c>
      <c r="F411" s="274">
        <f t="shared" si="30"/>
        <v>91.62981505</v>
      </c>
      <c r="G411" s="215"/>
      <c r="H411" s="243">
        <f>D411+D412</f>
        <v>850569</v>
      </c>
      <c r="I411" s="244">
        <v>862920.0</v>
      </c>
      <c r="J411" s="275">
        <f>(H411/I411)*100</f>
        <v>98.56869698</v>
      </c>
      <c r="K411" s="218"/>
      <c r="L411" s="2"/>
      <c r="M411" s="2"/>
      <c r="N411" s="2"/>
      <c r="O411" s="2"/>
      <c r="P411" s="2"/>
      <c r="Q411" s="2"/>
      <c r="R411" s="2"/>
      <c r="S411" s="2"/>
      <c r="T411" s="2"/>
      <c r="U411" s="2"/>
      <c r="V411" s="2"/>
      <c r="W411" s="2"/>
      <c r="X411" s="2"/>
      <c r="Y411" s="2"/>
      <c r="Z411" s="2"/>
    </row>
    <row r="412" ht="15.75" customHeight="1">
      <c r="A412" s="118"/>
      <c r="B412" s="235" t="s">
        <v>560</v>
      </c>
      <c r="C412" s="145"/>
      <c r="D412" s="273">
        <v>455223.0</v>
      </c>
      <c r="E412" s="217">
        <v>467574.0</v>
      </c>
      <c r="F412" s="274">
        <f t="shared" si="30"/>
        <v>97.35849299</v>
      </c>
      <c r="G412" s="215"/>
      <c r="H412" s="118"/>
      <c r="I412" s="118"/>
      <c r="J412" s="118"/>
      <c r="K412" s="218"/>
      <c r="L412" s="2"/>
      <c r="M412" s="2"/>
      <c r="N412" s="2"/>
      <c r="O412" s="2"/>
      <c r="P412" s="2"/>
      <c r="Q412" s="2"/>
      <c r="R412" s="2"/>
      <c r="S412" s="2"/>
      <c r="T412" s="2"/>
      <c r="U412" s="2"/>
      <c r="V412" s="2"/>
      <c r="W412" s="2"/>
      <c r="X412" s="2"/>
      <c r="Y412" s="2"/>
      <c r="Z412" s="2"/>
    </row>
    <row r="413" ht="15.0" customHeight="1">
      <c r="A413" s="242">
        <v>2017.0</v>
      </c>
      <c r="B413" s="235" t="s">
        <v>559</v>
      </c>
      <c r="C413" s="145"/>
      <c r="D413" s="273">
        <v>377482.0</v>
      </c>
      <c r="E413" s="217">
        <f>I413/2</f>
        <v>431460</v>
      </c>
      <c r="F413" s="276">
        <v>87.49</v>
      </c>
      <c r="G413" s="236">
        <v>42872.0</v>
      </c>
      <c r="H413" s="243">
        <v>806036.0</v>
      </c>
      <c r="I413" s="243">
        <v>862920.0</v>
      </c>
      <c r="J413" s="277">
        <v>93.41</v>
      </c>
      <c r="K413" s="223" t="s">
        <v>513</v>
      </c>
      <c r="L413" s="2"/>
      <c r="M413" s="2"/>
      <c r="N413" s="2"/>
      <c r="O413" s="2"/>
      <c r="P413" s="2"/>
      <c r="Q413" s="2"/>
      <c r="R413" s="2"/>
      <c r="S413" s="2"/>
      <c r="T413" s="2"/>
      <c r="U413" s="2"/>
      <c r="V413" s="2"/>
      <c r="W413" s="2"/>
      <c r="X413" s="2"/>
      <c r="Y413" s="2"/>
      <c r="Z413" s="2"/>
    </row>
    <row r="414" ht="15.0" customHeight="1">
      <c r="A414" s="118"/>
      <c r="B414" s="235" t="s">
        <v>560</v>
      </c>
      <c r="C414" s="145"/>
      <c r="D414" s="273">
        <v>428554.0</v>
      </c>
      <c r="E414" s="217">
        <f>I413/2</f>
        <v>431460</v>
      </c>
      <c r="F414" s="276">
        <v>94.78</v>
      </c>
      <c r="G414" s="236">
        <v>43025.0</v>
      </c>
      <c r="H414" s="118"/>
      <c r="I414" s="118"/>
      <c r="J414" s="118"/>
      <c r="K414" s="121"/>
      <c r="L414" s="2"/>
      <c r="M414" s="2"/>
      <c r="N414" s="2"/>
      <c r="O414" s="2"/>
      <c r="P414" s="2"/>
      <c r="Q414" s="2"/>
      <c r="R414" s="2"/>
      <c r="S414" s="2"/>
      <c r="T414" s="2"/>
      <c r="U414" s="2"/>
      <c r="V414" s="2"/>
      <c r="W414" s="2"/>
      <c r="X414" s="2"/>
      <c r="Y414" s="2"/>
      <c r="Z414" s="2"/>
    </row>
    <row r="415" ht="15.0" customHeight="1">
      <c r="A415" s="242">
        <v>2016.0</v>
      </c>
      <c r="B415" s="235" t="s">
        <v>559</v>
      </c>
      <c r="C415" s="145"/>
      <c r="D415" s="273">
        <v>393974.0</v>
      </c>
      <c r="E415" s="217">
        <f>I415/2</f>
        <v>431460</v>
      </c>
      <c r="F415" s="276">
        <v>91.31</v>
      </c>
      <c r="G415" s="236">
        <v>42458.0</v>
      </c>
      <c r="H415" s="243">
        <v>787481.0</v>
      </c>
      <c r="I415" s="243">
        <v>862920.0</v>
      </c>
      <c r="J415" s="277">
        <v>91.26</v>
      </c>
      <c r="K415" s="121"/>
      <c r="L415" s="2"/>
      <c r="M415" s="2"/>
      <c r="N415" s="2"/>
      <c r="O415" s="2"/>
      <c r="P415" s="2"/>
      <c r="Q415" s="2"/>
      <c r="R415" s="2"/>
      <c r="S415" s="2"/>
      <c r="T415" s="2"/>
      <c r="U415" s="2"/>
      <c r="V415" s="2"/>
      <c r="W415" s="2"/>
      <c r="X415" s="2"/>
      <c r="Y415" s="2"/>
      <c r="Z415" s="2"/>
    </row>
    <row r="416" ht="51.0" customHeight="1">
      <c r="A416" s="118"/>
      <c r="B416" s="235" t="s">
        <v>560</v>
      </c>
      <c r="C416" s="145"/>
      <c r="D416" s="273">
        <v>393507.0</v>
      </c>
      <c r="E416" s="217">
        <f>I415/2</f>
        <v>431460</v>
      </c>
      <c r="F416" s="276">
        <v>91.03</v>
      </c>
      <c r="G416" s="234" t="s">
        <v>561</v>
      </c>
      <c r="H416" s="118"/>
      <c r="I416" s="118"/>
      <c r="J416" s="118"/>
      <c r="K416" s="121"/>
      <c r="L416" s="2"/>
      <c r="M416" s="2"/>
      <c r="N416" s="2"/>
      <c r="O416" s="2"/>
      <c r="P416" s="2"/>
      <c r="Q416" s="2"/>
      <c r="R416" s="2"/>
      <c r="S416" s="2"/>
      <c r="T416" s="2"/>
      <c r="U416" s="2"/>
      <c r="V416" s="2"/>
      <c r="W416" s="2"/>
      <c r="X416" s="2"/>
      <c r="Y416" s="2"/>
      <c r="Z416" s="2"/>
    </row>
    <row r="417" ht="15.0" customHeight="1">
      <c r="A417" s="242">
        <v>2015.0</v>
      </c>
      <c r="B417" s="235" t="s">
        <v>559</v>
      </c>
      <c r="C417" s="145"/>
      <c r="D417" s="273">
        <v>431758.0</v>
      </c>
      <c r="E417" s="217">
        <f>I417/2</f>
        <v>438260</v>
      </c>
      <c r="F417" s="276">
        <v>98.52</v>
      </c>
      <c r="G417" s="236">
        <v>42109.0</v>
      </c>
      <c r="H417" s="243">
        <v>883561.0</v>
      </c>
      <c r="I417" s="243">
        <v>876520.0</v>
      </c>
      <c r="J417" s="277">
        <v>100.8</v>
      </c>
      <c r="K417" s="121"/>
      <c r="L417" s="2"/>
      <c r="M417" s="2"/>
      <c r="N417" s="2"/>
      <c r="O417" s="2"/>
      <c r="P417" s="2"/>
      <c r="Q417" s="2"/>
      <c r="R417" s="2"/>
      <c r="S417" s="2"/>
      <c r="T417" s="2"/>
      <c r="U417" s="2"/>
      <c r="V417" s="2"/>
      <c r="W417" s="2"/>
      <c r="X417" s="2"/>
      <c r="Y417" s="2"/>
      <c r="Z417" s="2"/>
    </row>
    <row r="418" ht="15.0" customHeight="1">
      <c r="A418" s="118"/>
      <c r="B418" s="235" t="s">
        <v>560</v>
      </c>
      <c r="C418" s="145"/>
      <c r="D418" s="273">
        <v>451803.0</v>
      </c>
      <c r="E418" s="217">
        <f>I417/2</f>
        <v>438260</v>
      </c>
      <c r="F418" s="276">
        <v>103.09</v>
      </c>
      <c r="G418" s="236">
        <v>42269.0</v>
      </c>
      <c r="H418" s="118"/>
      <c r="I418" s="118"/>
      <c r="J418" s="118"/>
      <c r="K418" s="121"/>
      <c r="L418" s="2"/>
      <c r="M418" s="2"/>
      <c r="N418" s="2"/>
      <c r="O418" s="2"/>
      <c r="P418" s="2"/>
      <c r="Q418" s="2"/>
      <c r="R418" s="2"/>
      <c r="S418" s="2"/>
      <c r="T418" s="2"/>
      <c r="U418" s="2"/>
      <c r="V418" s="2"/>
      <c r="W418" s="2"/>
      <c r="X418" s="2"/>
      <c r="Y418" s="2"/>
      <c r="Z418" s="2"/>
    </row>
    <row r="419" ht="15.0" customHeight="1">
      <c r="A419" s="242">
        <v>2014.0</v>
      </c>
      <c r="B419" s="235" t="s">
        <v>559</v>
      </c>
      <c r="C419" s="145"/>
      <c r="D419" s="273">
        <v>463880.0</v>
      </c>
      <c r="E419" s="217">
        <f>I419/2</f>
        <v>446080</v>
      </c>
      <c r="F419" s="276">
        <v>103.99</v>
      </c>
      <c r="G419" s="236">
        <v>41748.0</v>
      </c>
      <c r="H419" s="243">
        <v>925056.0</v>
      </c>
      <c r="I419" s="243">
        <v>892160.0</v>
      </c>
      <c r="J419" s="277">
        <v>103.69</v>
      </c>
      <c r="K419" s="121"/>
      <c r="L419" s="2"/>
      <c r="M419" s="2"/>
      <c r="N419" s="2"/>
      <c r="O419" s="2"/>
      <c r="P419" s="2"/>
      <c r="Q419" s="2"/>
      <c r="R419" s="2"/>
      <c r="S419" s="2"/>
      <c r="T419" s="2"/>
      <c r="U419" s="2"/>
      <c r="V419" s="2"/>
      <c r="W419" s="2"/>
      <c r="X419" s="2"/>
      <c r="Y419" s="2"/>
      <c r="Z419" s="2"/>
    </row>
    <row r="420" ht="15.0" customHeight="1">
      <c r="A420" s="118"/>
      <c r="B420" s="235" t="s">
        <v>560</v>
      </c>
      <c r="C420" s="145"/>
      <c r="D420" s="273">
        <v>461176.0</v>
      </c>
      <c r="E420" s="217">
        <f>I419/2</f>
        <v>446080</v>
      </c>
      <c r="F420" s="276">
        <v>103.38</v>
      </c>
      <c r="G420" s="236">
        <v>41894.0</v>
      </c>
      <c r="H420" s="118"/>
      <c r="I420" s="118"/>
      <c r="J420" s="118"/>
      <c r="K420" s="121"/>
      <c r="L420" s="2"/>
      <c r="M420" s="2"/>
      <c r="N420" s="2"/>
      <c r="O420" s="2"/>
      <c r="P420" s="2"/>
      <c r="Q420" s="2"/>
      <c r="R420" s="2"/>
      <c r="S420" s="2"/>
      <c r="T420" s="2"/>
      <c r="U420" s="2"/>
      <c r="V420" s="2"/>
      <c r="W420" s="2"/>
      <c r="X420" s="2"/>
      <c r="Y420" s="2"/>
      <c r="Z420" s="2"/>
    </row>
    <row r="421" ht="15.0" customHeight="1">
      <c r="A421" s="242">
        <v>2013.0</v>
      </c>
      <c r="B421" s="235" t="s">
        <v>559</v>
      </c>
      <c r="C421" s="145"/>
      <c r="D421" s="273">
        <v>312150.0</v>
      </c>
      <c r="E421" s="217">
        <f>I421/2</f>
        <v>466480</v>
      </c>
      <c r="F421" s="276">
        <v>66.92</v>
      </c>
      <c r="G421" s="236">
        <v>41318.0</v>
      </c>
      <c r="H421" s="243">
        <v>977763.0</v>
      </c>
      <c r="I421" s="243">
        <v>932960.0</v>
      </c>
      <c r="J421" s="277">
        <v>104.8</v>
      </c>
      <c r="K421" s="121"/>
      <c r="L421" s="2"/>
      <c r="M421" s="2"/>
      <c r="N421" s="2"/>
      <c r="O421" s="2"/>
      <c r="P421" s="2"/>
      <c r="Q421" s="2"/>
      <c r="R421" s="2"/>
      <c r="S421" s="2"/>
      <c r="T421" s="2"/>
      <c r="U421" s="2"/>
      <c r="V421" s="2"/>
      <c r="W421" s="2"/>
      <c r="X421" s="2"/>
      <c r="Y421" s="2"/>
      <c r="Z421" s="2"/>
    </row>
    <row r="422" ht="15.0" customHeight="1">
      <c r="A422" s="118"/>
      <c r="B422" s="235" t="s">
        <v>560</v>
      </c>
      <c r="C422" s="126"/>
      <c r="D422" s="273">
        <v>665613.0</v>
      </c>
      <c r="E422" s="217">
        <f>I421/2</f>
        <v>466480</v>
      </c>
      <c r="F422" s="276">
        <v>108.53</v>
      </c>
      <c r="G422" s="236">
        <v>41610.0</v>
      </c>
      <c r="H422" s="118"/>
      <c r="I422" s="118"/>
      <c r="J422" s="118"/>
      <c r="K422" s="121"/>
      <c r="L422" s="2"/>
      <c r="M422" s="2"/>
      <c r="N422" s="2"/>
      <c r="O422" s="2"/>
      <c r="P422" s="2"/>
      <c r="Q422" s="2"/>
      <c r="R422" s="2"/>
      <c r="S422" s="2"/>
      <c r="T422" s="2"/>
      <c r="U422" s="2"/>
      <c r="V422" s="2"/>
      <c r="W422" s="2"/>
      <c r="X422" s="2"/>
      <c r="Y422" s="2"/>
      <c r="Z422" s="2"/>
    </row>
    <row r="423" ht="15.0" customHeight="1">
      <c r="A423" s="242">
        <v>2012.0</v>
      </c>
      <c r="B423" s="235" t="s">
        <v>559</v>
      </c>
      <c r="C423" s="223" t="s">
        <v>422</v>
      </c>
      <c r="D423" s="273">
        <v>395733.0</v>
      </c>
      <c r="E423" s="217">
        <f>I423/2</f>
        <v>309023</v>
      </c>
      <c r="F423" s="276">
        <v>125.42</v>
      </c>
      <c r="G423" s="236">
        <v>40968.0</v>
      </c>
      <c r="H423" s="243">
        <v>895714.0</v>
      </c>
      <c r="I423" s="243">
        <v>618046.0</v>
      </c>
      <c r="J423" s="277">
        <v>144.93</v>
      </c>
      <c r="K423" s="121"/>
      <c r="L423" s="2"/>
      <c r="M423" s="2"/>
      <c r="N423" s="2"/>
      <c r="O423" s="2"/>
      <c r="P423" s="2"/>
      <c r="Q423" s="2"/>
      <c r="R423" s="2"/>
      <c r="S423" s="2"/>
      <c r="T423" s="2"/>
      <c r="U423" s="2"/>
      <c r="V423" s="2"/>
      <c r="W423" s="2"/>
      <c r="X423" s="2"/>
      <c r="Y423" s="2"/>
      <c r="Z423" s="2"/>
    </row>
    <row r="424" ht="15.0" customHeight="1">
      <c r="A424" s="118"/>
      <c r="B424" s="235" t="s">
        <v>560</v>
      </c>
      <c r="C424" s="121"/>
      <c r="D424" s="273">
        <v>499980.0</v>
      </c>
      <c r="E424" s="217">
        <f>I423/2</f>
        <v>309023</v>
      </c>
      <c r="F424" s="276">
        <v>165.27</v>
      </c>
      <c r="G424" s="236">
        <v>41180.0</v>
      </c>
      <c r="H424" s="118"/>
      <c r="I424" s="118"/>
      <c r="J424" s="118"/>
      <c r="K424" s="121"/>
      <c r="L424" s="2"/>
      <c r="M424" s="2"/>
      <c r="N424" s="2"/>
      <c r="O424" s="2"/>
      <c r="P424" s="2"/>
      <c r="Q424" s="2"/>
      <c r="R424" s="2"/>
      <c r="S424" s="2"/>
      <c r="T424" s="2"/>
      <c r="U424" s="2"/>
      <c r="V424" s="2"/>
      <c r="W424" s="2"/>
      <c r="X424" s="2"/>
      <c r="Y424" s="2"/>
      <c r="Z424" s="2"/>
    </row>
    <row r="425" ht="15.75" customHeight="1">
      <c r="A425" s="242">
        <v>2011.0</v>
      </c>
      <c r="B425" s="235" t="s">
        <v>559</v>
      </c>
      <c r="C425" s="121"/>
      <c r="D425" s="273">
        <v>331418.0</v>
      </c>
      <c r="E425" s="217">
        <f>I425/2</f>
        <v>309023</v>
      </c>
      <c r="F425" s="276">
        <v>105.04</v>
      </c>
      <c r="G425" s="234" t="s">
        <v>562</v>
      </c>
      <c r="H425" s="243">
        <v>917160.0</v>
      </c>
      <c r="I425" s="243">
        <v>618046.0</v>
      </c>
      <c r="J425" s="277">
        <v>148.4</v>
      </c>
      <c r="K425" s="121"/>
      <c r="L425" s="2"/>
      <c r="M425" s="2"/>
      <c r="N425" s="2"/>
      <c r="O425" s="2"/>
      <c r="P425" s="2"/>
      <c r="Q425" s="2"/>
      <c r="R425" s="2"/>
      <c r="S425" s="2"/>
      <c r="T425" s="2"/>
      <c r="U425" s="2"/>
      <c r="V425" s="2"/>
      <c r="W425" s="2"/>
      <c r="X425" s="2"/>
      <c r="Y425" s="2"/>
      <c r="Z425" s="2"/>
    </row>
    <row r="426" ht="15.0" customHeight="1">
      <c r="A426" s="118"/>
      <c r="B426" s="235" t="s">
        <v>560</v>
      </c>
      <c r="C426" s="121"/>
      <c r="D426" s="273">
        <v>585742.0</v>
      </c>
      <c r="E426" s="217">
        <f>I425/2</f>
        <v>309023</v>
      </c>
      <c r="F426" s="276">
        <v>193.62</v>
      </c>
      <c r="G426" s="236">
        <v>40816.0</v>
      </c>
      <c r="H426" s="118"/>
      <c r="I426" s="118"/>
      <c r="J426" s="118"/>
      <c r="K426" s="121"/>
      <c r="L426" s="2"/>
      <c r="M426" s="2"/>
      <c r="N426" s="2"/>
      <c r="O426" s="2"/>
      <c r="P426" s="2"/>
      <c r="Q426" s="2"/>
      <c r="R426" s="2"/>
      <c r="S426" s="2"/>
      <c r="T426" s="2"/>
      <c r="U426" s="2"/>
      <c r="V426" s="2"/>
      <c r="W426" s="2"/>
      <c r="X426" s="2"/>
      <c r="Y426" s="2"/>
      <c r="Z426" s="2"/>
    </row>
    <row r="427" ht="15.0" customHeight="1">
      <c r="A427" s="242">
        <v>2010.0</v>
      </c>
      <c r="B427" s="235" t="s">
        <v>559</v>
      </c>
      <c r="C427" s="121"/>
      <c r="D427" s="273">
        <v>356823.0</v>
      </c>
      <c r="E427" s="217">
        <f>I427/2</f>
        <v>309023</v>
      </c>
      <c r="F427" s="276">
        <v>113.09</v>
      </c>
      <c r="G427" s="236">
        <v>40246.0</v>
      </c>
      <c r="H427" s="243">
        <v>876889.0</v>
      </c>
      <c r="I427" s="243">
        <v>618046.0</v>
      </c>
      <c r="J427" s="277">
        <v>141.88</v>
      </c>
      <c r="K427" s="121"/>
      <c r="L427" s="2"/>
      <c r="M427" s="2"/>
      <c r="N427" s="2"/>
      <c r="O427" s="2"/>
      <c r="P427" s="2"/>
      <c r="Q427" s="2"/>
      <c r="R427" s="2"/>
      <c r="S427" s="2"/>
      <c r="T427" s="2"/>
      <c r="U427" s="2"/>
      <c r="V427" s="2"/>
      <c r="W427" s="2"/>
      <c r="X427" s="2"/>
      <c r="Y427" s="2"/>
      <c r="Z427" s="2"/>
    </row>
    <row r="428" ht="15.0" customHeight="1">
      <c r="A428" s="118"/>
      <c r="B428" s="235" t="s">
        <v>560</v>
      </c>
      <c r="C428" s="121"/>
      <c r="D428" s="273">
        <v>520067.0</v>
      </c>
      <c r="E428" s="217">
        <f>I427/2</f>
        <v>309023</v>
      </c>
      <c r="F428" s="276">
        <v>171.91</v>
      </c>
      <c r="G428" s="236">
        <v>40457.0</v>
      </c>
      <c r="H428" s="118"/>
      <c r="I428" s="118"/>
      <c r="J428" s="118"/>
      <c r="K428" s="121"/>
      <c r="L428" s="2"/>
      <c r="M428" s="2"/>
      <c r="N428" s="2"/>
      <c r="O428" s="2"/>
      <c r="P428" s="2"/>
      <c r="Q428" s="2"/>
      <c r="R428" s="2"/>
      <c r="S428" s="2"/>
      <c r="T428" s="2"/>
      <c r="U428" s="2"/>
      <c r="V428" s="2"/>
      <c r="W428" s="2"/>
      <c r="X428" s="2"/>
      <c r="Y428" s="2"/>
      <c r="Z428" s="2"/>
    </row>
    <row r="429" ht="15.0" customHeight="1">
      <c r="A429" s="278">
        <v>2009.0</v>
      </c>
      <c r="B429" s="235" t="s">
        <v>559</v>
      </c>
      <c r="C429" s="121"/>
      <c r="D429" s="273">
        <v>421831.0</v>
      </c>
      <c r="E429" s="217">
        <f>I429/2</f>
        <v>309023</v>
      </c>
      <c r="F429" s="276">
        <v>133.69</v>
      </c>
      <c r="G429" s="215"/>
      <c r="H429" s="243">
        <v>827996.0</v>
      </c>
      <c r="I429" s="243">
        <v>618046.0</v>
      </c>
      <c r="J429" s="277">
        <v>133.97</v>
      </c>
      <c r="K429" s="121"/>
      <c r="L429" s="2"/>
      <c r="M429" s="2"/>
      <c r="N429" s="2"/>
      <c r="O429" s="2"/>
      <c r="P429" s="2"/>
      <c r="Q429" s="2"/>
      <c r="R429" s="2"/>
      <c r="S429" s="2"/>
      <c r="T429" s="2"/>
      <c r="U429" s="2"/>
      <c r="V429" s="2"/>
      <c r="W429" s="2"/>
      <c r="X429" s="2"/>
      <c r="Y429" s="2"/>
      <c r="Z429" s="2"/>
    </row>
    <row r="430" ht="15.0" customHeight="1">
      <c r="A430" s="279"/>
      <c r="B430" s="235" t="s">
        <v>560</v>
      </c>
      <c r="C430" s="121"/>
      <c r="D430" s="273">
        <v>406166.0</v>
      </c>
      <c r="E430" s="217">
        <f>I429/2</f>
        <v>309023</v>
      </c>
      <c r="F430" s="276">
        <v>134.26</v>
      </c>
      <c r="G430" s="236">
        <v>40074.0</v>
      </c>
      <c r="H430" s="118"/>
      <c r="I430" s="118"/>
      <c r="J430" s="118"/>
      <c r="K430" s="121"/>
      <c r="L430" s="2"/>
      <c r="M430" s="2"/>
      <c r="N430" s="2"/>
      <c r="O430" s="2"/>
      <c r="P430" s="2"/>
      <c r="Q430" s="2"/>
      <c r="R430" s="2"/>
      <c r="S430" s="2"/>
      <c r="T430" s="2"/>
      <c r="U430" s="2"/>
      <c r="V430" s="2"/>
      <c r="W430" s="2"/>
      <c r="X430" s="2"/>
      <c r="Y430" s="2"/>
      <c r="Z430" s="2"/>
    </row>
    <row r="431" ht="15.0" customHeight="1">
      <c r="A431" s="280">
        <v>2008.0</v>
      </c>
      <c r="B431" s="223" t="s">
        <v>396</v>
      </c>
      <c r="C431" s="121"/>
      <c r="D431" s="281"/>
      <c r="E431" s="244"/>
      <c r="F431" s="282"/>
      <c r="G431" s="215"/>
      <c r="H431" s="217">
        <v>1100812.0</v>
      </c>
      <c r="I431" s="217">
        <v>1100000.0</v>
      </c>
      <c r="J431" s="283">
        <v>100.1</v>
      </c>
      <c r="K431" s="121"/>
      <c r="L431" s="2"/>
      <c r="M431" s="2"/>
      <c r="N431" s="2"/>
      <c r="O431" s="2"/>
      <c r="P431" s="2"/>
      <c r="Q431" s="2"/>
      <c r="R431" s="2"/>
      <c r="S431" s="2"/>
      <c r="T431" s="2"/>
      <c r="U431" s="2"/>
      <c r="V431" s="2"/>
      <c r="W431" s="2"/>
      <c r="X431" s="2"/>
      <c r="Y431" s="2"/>
      <c r="Z431" s="2"/>
    </row>
    <row r="432" ht="15.75" customHeight="1">
      <c r="A432" s="280">
        <v>2007.0</v>
      </c>
      <c r="B432" s="121"/>
      <c r="C432" s="121"/>
      <c r="D432" s="145"/>
      <c r="E432" s="121"/>
      <c r="F432" s="146"/>
      <c r="G432" s="215"/>
      <c r="H432" s="217">
        <v>983909.0</v>
      </c>
      <c r="I432" s="217">
        <v>1100000.0</v>
      </c>
      <c r="J432" s="283">
        <v>89.4</v>
      </c>
      <c r="K432" s="121"/>
      <c r="L432" s="2"/>
      <c r="M432" s="2"/>
      <c r="N432" s="2"/>
      <c r="O432" s="2"/>
      <c r="P432" s="2"/>
      <c r="Q432" s="2"/>
      <c r="R432" s="2"/>
      <c r="S432" s="2"/>
      <c r="T432" s="2"/>
      <c r="U432" s="2"/>
      <c r="V432" s="2"/>
      <c r="W432" s="2"/>
      <c r="X432" s="2"/>
      <c r="Y432" s="2"/>
      <c r="Z432" s="2"/>
    </row>
    <row r="433" ht="15.75" customHeight="1">
      <c r="A433" s="280">
        <v>2006.0</v>
      </c>
      <c r="B433" s="121"/>
      <c r="C433" s="121"/>
      <c r="D433" s="145"/>
      <c r="E433" s="121"/>
      <c r="F433" s="146"/>
      <c r="G433" s="215"/>
      <c r="H433" s="217">
        <v>768193.0</v>
      </c>
      <c r="I433" s="217">
        <v>1100000.0</v>
      </c>
      <c r="J433" s="283">
        <v>69.8</v>
      </c>
      <c r="K433" s="121"/>
      <c r="L433" s="2"/>
      <c r="M433" s="2"/>
      <c r="N433" s="2"/>
      <c r="O433" s="2"/>
      <c r="P433" s="2"/>
      <c r="Q433" s="2"/>
      <c r="R433" s="2"/>
      <c r="S433" s="2"/>
      <c r="T433" s="2"/>
      <c r="U433" s="2"/>
      <c r="V433" s="2"/>
      <c r="W433" s="2"/>
      <c r="X433" s="2"/>
      <c r="Y433" s="2"/>
      <c r="Z433" s="2"/>
    </row>
    <row r="434" ht="16.5" customHeight="1">
      <c r="A434" s="280">
        <v>2005.0</v>
      </c>
      <c r="B434" s="121"/>
      <c r="C434" s="121"/>
      <c r="D434" s="145"/>
      <c r="E434" s="121"/>
      <c r="F434" s="146"/>
      <c r="G434" s="215"/>
      <c r="H434" s="217">
        <v>1019557.0</v>
      </c>
      <c r="I434" s="234" t="s">
        <v>546</v>
      </c>
      <c r="J434" s="284"/>
      <c r="K434" s="121"/>
      <c r="L434" s="2"/>
      <c r="M434" s="2"/>
      <c r="N434" s="2"/>
      <c r="O434" s="2"/>
      <c r="P434" s="2"/>
      <c r="Q434" s="2"/>
      <c r="R434" s="2"/>
      <c r="S434" s="2"/>
      <c r="T434" s="2"/>
      <c r="U434" s="2"/>
      <c r="V434" s="2"/>
      <c r="W434" s="2"/>
      <c r="X434" s="2"/>
      <c r="Y434" s="2"/>
      <c r="Z434" s="2"/>
    </row>
    <row r="435" ht="15.0" customHeight="1">
      <c r="A435" s="278">
        <v>2004.0</v>
      </c>
      <c r="B435" s="118"/>
      <c r="C435" s="118"/>
      <c r="D435" s="126"/>
      <c r="E435" s="118"/>
      <c r="F435" s="127"/>
      <c r="G435" s="218"/>
      <c r="H435" s="243">
        <v>1008714.0</v>
      </c>
      <c r="I435" s="223" t="s">
        <v>546</v>
      </c>
      <c r="J435" s="285"/>
      <c r="K435" s="118"/>
      <c r="L435" s="2"/>
      <c r="M435" s="2"/>
      <c r="N435" s="2"/>
      <c r="O435" s="2"/>
      <c r="P435" s="2"/>
      <c r="Q435" s="2"/>
      <c r="R435" s="2"/>
      <c r="S435" s="2"/>
      <c r="T435" s="2"/>
      <c r="U435" s="2"/>
      <c r="V435" s="2"/>
      <c r="W435" s="2"/>
      <c r="X435" s="2"/>
      <c r="Y435" s="2"/>
      <c r="Z435" s="2"/>
    </row>
    <row r="436" ht="15.0" customHeight="1">
      <c r="A436" s="239" t="s">
        <v>523</v>
      </c>
      <c r="B436" s="101"/>
      <c r="C436" s="101"/>
      <c r="D436" s="101"/>
      <c r="E436" s="101"/>
      <c r="F436" s="101"/>
      <c r="G436" s="101"/>
      <c r="H436" s="101"/>
      <c r="I436" s="101"/>
      <c r="J436" s="101"/>
      <c r="K436" s="74"/>
      <c r="L436" s="2"/>
      <c r="M436" s="2"/>
      <c r="N436" s="2"/>
      <c r="O436" s="2"/>
      <c r="P436" s="2"/>
      <c r="Q436" s="2"/>
      <c r="R436" s="2"/>
      <c r="S436" s="2"/>
      <c r="T436" s="2"/>
      <c r="U436" s="2"/>
      <c r="V436" s="2"/>
      <c r="W436" s="2"/>
      <c r="X436" s="2"/>
      <c r="Y436" s="2"/>
      <c r="Z436" s="2"/>
    </row>
    <row r="437" ht="15.0" customHeight="1">
      <c r="A437" s="248"/>
      <c r="B437" s="249"/>
      <c r="C437" s="249"/>
      <c r="D437" s="249"/>
      <c r="E437" s="249"/>
      <c r="F437" s="249"/>
      <c r="G437" s="249"/>
      <c r="H437" s="249"/>
      <c r="I437" s="249"/>
      <c r="J437" s="249"/>
      <c r="K437" s="249"/>
      <c r="L437" s="2"/>
      <c r="M437" s="2"/>
      <c r="N437" s="2"/>
      <c r="O437" s="2"/>
      <c r="P437" s="2"/>
      <c r="Q437" s="2"/>
      <c r="R437" s="2"/>
      <c r="S437" s="2"/>
      <c r="T437" s="2"/>
      <c r="U437" s="2"/>
      <c r="V437" s="2"/>
      <c r="W437" s="2"/>
      <c r="X437" s="2"/>
      <c r="Y437" s="2"/>
      <c r="Z437" s="2"/>
    </row>
    <row r="438" ht="15.75" customHeight="1">
      <c r="A438" s="257"/>
      <c r="B438" s="257"/>
      <c r="C438" s="257"/>
      <c r="D438" s="257"/>
      <c r="E438" s="257"/>
      <c r="F438" s="241"/>
      <c r="G438" s="241"/>
      <c r="H438" s="241"/>
      <c r="I438" s="241"/>
      <c r="J438" s="2"/>
      <c r="K438" s="2"/>
      <c r="L438" s="2"/>
      <c r="M438" s="2"/>
      <c r="N438" s="2"/>
      <c r="O438" s="2"/>
      <c r="P438" s="2"/>
      <c r="Q438" s="2"/>
      <c r="R438" s="2"/>
      <c r="S438" s="2"/>
      <c r="T438" s="2"/>
      <c r="U438" s="2"/>
      <c r="V438" s="2"/>
      <c r="W438" s="2"/>
      <c r="X438" s="2"/>
      <c r="Y438" s="2"/>
      <c r="Z438" s="2"/>
    </row>
    <row r="439" ht="15.75" customHeight="1">
      <c r="A439" s="214" t="s">
        <v>275</v>
      </c>
      <c r="B439" s="101"/>
      <c r="C439" s="101"/>
      <c r="D439" s="101"/>
      <c r="E439" s="101"/>
      <c r="F439" s="101"/>
      <c r="G439" s="101"/>
      <c r="H439" s="101"/>
      <c r="I439" s="240"/>
      <c r="J439" s="2"/>
      <c r="K439" s="2"/>
      <c r="L439" s="2"/>
      <c r="M439" s="2"/>
      <c r="N439" s="2"/>
      <c r="O439" s="2"/>
      <c r="P439" s="2"/>
      <c r="Q439" s="2"/>
      <c r="R439" s="2"/>
      <c r="S439" s="2"/>
      <c r="T439" s="2"/>
      <c r="U439" s="2"/>
      <c r="V439" s="2"/>
      <c r="W439" s="2"/>
      <c r="X439" s="2"/>
      <c r="Y439" s="2"/>
      <c r="Z439" s="2"/>
    </row>
    <row r="440" ht="30.0" customHeight="1">
      <c r="A440" s="286" t="s">
        <v>289</v>
      </c>
      <c r="B440" s="214" t="s">
        <v>389</v>
      </c>
      <c r="C440" s="74"/>
      <c r="D440" s="286" t="s">
        <v>343</v>
      </c>
      <c r="E440" s="260" t="s">
        <v>390</v>
      </c>
      <c r="F440" s="213" t="s">
        <v>391</v>
      </c>
      <c r="G440" s="213" t="s">
        <v>435</v>
      </c>
      <c r="H440" s="213" t="s">
        <v>393</v>
      </c>
      <c r="I440" s="286" t="s">
        <v>394</v>
      </c>
      <c r="J440" s="2"/>
      <c r="K440" s="2"/>
      <c r="L440" s="2"/>
      <c r="M440" s="2"/>
      <c r="N440" s="2"/>
      <c r="O440" s="2"/>
      <c r="P440" s="2"/>
      <c r="Q440" s="2"/>
      <c r="R440" s="2"/>
      <c r="S440" s="2"/>
      <c r="T440" s="2"/>
      <c r="U440" s="2"/>
      <c r="V440" s="2"/>
      <c r="W440" s="2"/>
      <c r="X440" s="2"/>
      <c r="Y440" s="2"/>
      <c r="Z440" s="2"/>
    </row>
    <row r="441" ht="15.75" customHeight="1">
      <c r="A441" s="284">
        <v>2019.0</v>
      </c>
      <c r="B441" s="216" t="s">
        <v>396</v>
      </c>
      <c r="C441" s="125"/>
      <c r="D441" s="287">
        <v>51171.0</v>
      </c>
      <c r="E441" s="223" t="s">
        <v>397</v>
      </c>
      <c r="F441" s="288">
        <v>70542.0</v>
      </c>
      <c r="G441" s="219">
        <f t="shared" ref="G441:G442" si="31">(D441/F441)*100</f>
        <v>72.53976355</v>
      </c>
      <c r="H441" s="215"/>
      <c r="I441" s="218"/>
      <c r="J441" s="2"/>
      <c r="K441" s="2"/>
      <c r="L441" s="2"/>
      <c r="M441" s="2"/>
      <c r="N441" s="2"/>
      <c r="O441" s="2"/>
      <c r="P441" s="2"/>
      <c r="Q441" s="2"/>
      <c r="R441" s="2"/>
      <c r="S441" s="2"/>
      <c r="T441" s="2"/>
      <c r="U441" s="2"/>
      <c r="V441" s="2"/>
      <c r="W441" s="2"/>
      <c r="X441" s="2"/>
      <c r="Y441" s="2"/>
      <c r="Z441" s="2"/>
    </row>
    <row r="442" ht="15.75" customHeight="1">
      <c r="A442" s="284">
        <v>2018.0</v>
      </c>
      <c r="B442" s="145"/>
      <c r="C442" s="146"/>
      <c r="D442" s="287">
        <v>50181.0</v>
      </c>
      <c r="E442" s="121"/>
      <c r="F442" s="288">
        <v>70542.0</v>
      </c>
      <c r="G442" s="219">
        <f t="shared" si="31"/>
        <v>71.13634431</v>
      </c>
      <c r="H442" s="215"/>
      <c r="I442" s="218"/>
      <c r="J442" s="2"/>
      <c r="K442" s="2"/>
      <c r="L442" s="2"/>
      <c r="M442" s="2"/>
      <c r="N442" s="2"/>
      <c r="O442" s="2"/>
      <c r="P442" s="2"/>
      <c r="Q442" s="2"/>
      <c r="R442" s="2"/>
      <c r="S442" s="2"/>
      <c r="T442" s="2"/>
      <c r="U442" s="2"/>
      <c r="V442" s="2"/>
      <c r="W442" s="2"/>
      <c r="X442" s="2"/>
      <c r="Y442" s="2"/>
      <c r="Z442" s="2"/>
    </row>
    <row r="443" ht="15.0" customHeight="1">
      <c r="A443" s="280">
        <v>2017.0</v>
      </c>
      <c r="B443" s="145"/>
      <c r="C443" s="146"/>
      <c r="D443" s="287">
        <v>67887.0</v>
      </c>
      <c r="E443" s="121"/>
      <c r="F443" s="288">
        <v>70542.0</v>
      </c>
      <c r="G443" s="221">
        <v>96.2</v>
      </c>
      <c r="H443" s="284"/>
      <c r="I443" s="223" t="s">
        <v>513</v>
      </c>
      <c r="J443" s="2"/>
      <c r="K443" s="2"/>
      <c r="L443" s="2"/>
      <c r="M443" s="2"/>
      <c r="N443" s="2"/>
      <c r="O443" s="2"/>
      <c r="P443" s="2"/>
      <c r="Q443" s="2"/>
      <c r="R443" s="2"/>
      <c r="S443" s="2"/>
      <c r="T443" s="2"/>
      <c r="U443" s="2"/>
      <c r="V443" s="2"/>
      <c r="W443" s="2"/>
      <c r="X443" s="2"/>
      <c r="Y443" s="2"/>
      <c r="Z443" s="2"/>
    </row>
    <row r="444" ht="15.75" customHeight="1">
      <c r="A444" s="280">
        <v>2016.0</v>
      </c>
      <c r="B444" s="145"/>
      <c r="C444" s="146"/>
      <c r="D444" s="287">
        <v>66488.0</v>
      </c>
      <c r="E444" s="121"/>
      <c r="F444" s="288">
        <v>70542.0</v>
      </c>
      <c r="G444" s="221">
        <v>94.3</v>
      </c>
      <c r="H444" s="284"/>
      <c r="I444" s="121"/>
      <c r="J444" s="2"/>
      <c r="K444" s="2"/>
      <c r="L444" s="2"/>
      <c r="M444" s="2"/>
      <c r="N444" s="2"/>
      <c r="O444" s="2"/>
      <c r="P444" s="2"/>
      <c r="Q444" s="2"/>
      <c r="R444" s="2"/>
      <c r="S444" s="2"/>
      <c r="T444" s="2"/>
      <c r="U444" s="2"/>
      <c r="V444" s="2"/>
      <c r="W444" s="2"/>
      <c r="X444" s="2"/>
      <c r="Y444" s="2"/>
      <c r="Z444" s="2"/>
    </row>
    <row r="445" ht="15.75" customHeight="1">
      <c r="A445" s="280">
        <v>2015.0</v>
      </c>
      <c r="B445" s="145"/>
      <c r="C445" s="146"/>
      <c r="D445" s="287">
        <v>63836.0</v>
      </c>
      <c r="E445" s="121"/>
      <c r="F445" s="288">
        <v>70542.0</v>
      </c>
      <c r="G445" s="221">
        <v>90.5</v>
      </c>
      <c r="H445" s="284"/>
      <c r="I445" s="121"/>
      <c r="J445" s="2"/>
      <c r="K445" s="2"/>
      <c r="L445" s="2"/>
      <c r="M445" s="2"/>
      <c r="N445" s="2"/>
      <c r="O445" s="2"/>
      <c r="P445" s="2"/>
      <c r="Q445" s="2"/>
      <c r="R445" s="2"/>
      <c r="S445" s="2"/>
      <c r="T445" s="2"/>
      <c r="U445" s="2"/>
      <c r="V445" s="2"/>
      <c r="W445" s="2"/>
      <c r="X445" s="2"/>
      <c r="Y445" s="2"/>
      <c r="Z445" s="2"/>
    </row>
    <row r="446" ht="15.0" customHeight="1">
      <c r="A446" s="280">
        <v>2014.0</v>
      </c>
      <c r="B446" s="145"/>
      <c r="C446" s="146"/>
      <c r="D446" s="287">
        <v>62458.0</v>
      </c>
      <c r="E446" s="121"/>
      <c r="F446" s="288">
        <v>70542.0</v>
      </c>
      <c r="G446" s="221">
        <v>88.5</v>
      </c>
      <c r="H446" s="284"/>
      <c r="I446" s="121"/>
      <c r="J446" s="2"/>
      <c r="K446" s="2"/>
      <c r="L446" s="2"/>
      <c r="M446" s="2"/>
      <c r="N446" s="2"/>
      <c r="O446" s="2"/>
      <c r="P446" s="2"/>
      <c r="Q446" s="2"/>
      <c r="R446" s="2"/>
      <c r="S446" s="2"/>
      <c r="T446" s="2"/>
      <c r="U446" s="2"/>
      <c r="V446" s="2"/>
      <c r="W446" s="2"/>
      <c r="X446" s="2"/>
      <c r="Y446" s="2"/>
      <c r="Z446" s="2"/>
    </row>
    <row r="447" ht="15.75" customHeight="1">
      <c r="A447" s="280">
        <v>2013.0</v>
      </c>
      <c r="B447" s="145"/>
      <c r="C447" s="146"/>
      <c r="D447" s="287">
        <v>65427.0</v>
      </c>
      <c r="E447" s="121"/>
      <c r="F447" s="288">
        <v>64147.0</v>
      </c>
      <c r="G447" s="221">
        <v>102.0</v>
      </c>
      <c r="H447" s="284"/>
      <c r="I447" s="121"/>
      <c r="J447" s="2"/>
      <c r="K447" s="2"/>
      <c r="L447" s="2"/>
      <c r="M447" s="2"/>
      <c r="N447" s="2"/>
      <c r="O447" s="2"/>
      <c r="P447" s="2"/>
      <c r="Q447" s="2"/>
      <c r="R447" s="2"/>
      <c r="S447" s="2"/>
      <c r="T447" s="2"/>
      <c r="U447" s="2"/>
      <c r="V447" s="2"/>
      <c r="W447" s="2"/>
      <c r="X447" s="2"/>
      <c r="Y447" s="2"/>
      <c r="Z447" s="2"/>
    </row>
    <row r="448" ht="15.75" customHeight="1">
      <c r="A448" s="280">
        <v>2012.0</v>
      </c>
      <c r="B448" s="126"/>
      <c r="C448" s="127"/>
      <c r="D448" s="287">
        <v>66209.0</v>
      </c>
      <c r="E448" s="118"/>
      <c r="F448" s="288">
        <v>64147.0</v>
      </c>
      <c r="G448" s="221">
        <v>103.2</v>
      </c>
      <c r="H448" s="289">
        <v>41262.0</v>
      </c>
      <c r="I448" s="118"/>
      <c r="J448" s="2"/>
      <c r="K448" s="2"/>
      <c r="L448" s="2"/>
      <c r="M448" s="2"/>
      <c r="N448" s="2"/>
      <c r="O448" s="2"/>
      <c r="P448" s="2"/>
      <c r="Q448" s="2"/>
      <c r="R448" s="2"/>
      <c r="S448" s="2"/>
      <c r="T448" s="2"/>
      <c r="U448" s="2"/>
      <c r="V448" s="2"/>
      <c r="W448" s="2"/>
      <c r="X448" s="2"/>
      <c r="Y448" s="2"/>
      <c r="Z448" s="2"/>
    </row>
    <row r="449" ht="15.75" customHeight="1">
      <c r="A449" s="290"/>
      <c r="B449" s="227"/>
      <c r="C449" s="227"/>
      <c r="D449" s="227"/>
      <c r="E449" s="227"/>
      <c r="F449" s="227"/>
      <c r="G449" s="231"/>
      <c r="H449" s="231"/>
      <c r="I449" s="231"/>
      <c r="J449" s="2"/>
      <c r="K449" s="2"/>
      <c r="L449" s="2"/>
      <c r="M449" s="2"/>
      <c r="N449" s="2"/>
      <c r="O449" s="2"/>
      <c r="P449" s="2"/>
      <c r="Q449" s="2"/>
      <c r="R449" s="2"/>
      <c r="S449" s="2"/>
      <c r="T449" s="2"/>
      <c r="U449" s="2"/>
      <c r="V449" s="2"/>
      <c r="W449" s="2"/>
      <c r="X449" s="2"/>
      <c r="Y449" s="2"/>
      <c r="Z449" s="2"/>
    </row>
    <row r="450" ht="15.75" customHeight="1">
      <c r="A450" s="214" t="s">
        <v>488</v>
      </c>
      <c r="B450" s="101"/>
      <c r="C450" s="101"/>
      <c r="D450" s="101"/>
      <c r="E450" s="101"/>
      <c r="F450" s="101"/>
      <c r="G450" s="101"/>
      <c r="H450" s="101"/>
      <c r="I450" s="74"/>
      <c r="J450" s="2"/>
      <c r="K450" s="2"/>
      <c r="L450" s="2"/>
      <c r="M450" s="2"/>
      <c r="N450" s="2"/>
      <c r="O450" s="2"/>
      <c r="P450" s="2"/>
      <c r="Q450" s="2"/>
      <c r="R450" s="2"/>
      <c r="S450" s="2"/>
      <c r="T450" s="2"/>
      <c r="U450" s="2"/>
      <c r="V450" s="2"/>
      <c r="W450" s="2"/>
      <c r="X450" s="2"/>
      <c r="Y450" s="2"/>
      <c r="Z450" s="2"/>
    </row>
    <row r="451" ht="15.0" customHeight="1">
      <c r="A451" s="213" t="s">
        <v>289</v>
      </c>
      <c r="B451" s="214" t="s">
        <v>389</v>
      </c>
      <c r="C451" s="74"/>
      <c r="D451" s="213" t="s">
        <v>343</v>
      </c>
      <c r="E451" s="213" t="s">
        <v>390</v>
      </c>
      <c r="F451" s="213" t="s">
        <v>391</v>
      </c>
      <c r="G451" s="213" t="s">
        <v>435</v>
      </c>
      <c r="H451" s="213" t="s">
        <v>393</v>
      </c>
      <c r="I451" s="213" t="s">
        <v>394</v>
      </c>
      <c r="J451" s="2"/>
      <c r="K451" s="2"/>
      <c r="L451" s="2"/>
      <c r="M451" s="2"/>
      <c r="N451" s="2"/>
      <c r="O451" s="2"/>
      <c r="P451" s="2"/>
      <c r="Q451" s="2"/>
      <c r="R451" s="2"/>
      <c r="S451" s="2"/>
      <c r="T451" s="2"/>
      <c r="U451" s="2"/>
      <c r="V451" s="2"/>
      <c r="W451" s="2"/>
      <c r="X451" s="2"/>
      <c r="Y451" s="2"/>
      <c r="Z451" s="2"/>
    </row>
    <row r="452" ht="15.0" customHeight="1">
      <c r="A452" s="215" t="s">
        <v>524</v>
      </c>
      <c r="B452" s="216" t="s">
        <v>490</v>
      </c>
      <c r="C452" s="125"/>
      <c r="D452" s="217">
        <v>264758.0</v>
      </c>
      <c r="E452" s="223" t="s">
        <v>397</v>
      </c>
      <c r="F452" s="217">
        <v>1596510.0</v>
      </c>
      <c r="G452" s="219">
        <f t="shared" ref="G452:G454" si="32">(D452/F452)*100</f>
        <v>16.58354786</v>
      </c>
      <c r="H452" s="215"/>
      <c r="I452" s="218"/>
      <c r="J452" s="2"/>
      <c r="K452" s="2"/>
      <c r="L452" s="2"/>
      <c r="M452" s="2"/>
      <c r="N452" s="2"/>
      <c r="O452" s="2"/>
      <c r="P452" s="2"/>
      <c r="Q452" s="2"/>
      <c r="R452" s="2"/>
      <c r="S452" s="2"/>
      <c r="T452" s="2"/>
      <c r="U452" s="2"/>
      <c r="V452" s="2"/>
      <c r="W452" s="2"/>
      <c r="X452" s="2"/>
      <c r="Y452" s="2"/>
      <c r="Z452" s="2"/>
    </row>
    <row r="453" ht="15.0" customHeight="1">
      <c r="A453" s="215" t="s">
        <v>401</v>
      </c>
      <c r="B453" s="145"/>
      <c r="C453" s="146"/>
      <c r="D453" s="217">
        <v>1621666.0</v>
      </c>
      <c r="E453" s="121"/>
      <c r="F453" s="217">
        <v>1596510.0</v>
      </c>
      <c r="G453" s="219">
        <f t="shared" si="32"/>
        <v>101.575687</v>
      </c>
      <c r="H453" s="237">
        <v>43623.0</v>
      </c>
      <c r="I453" s="218"/>
      <c r="J453" s="2"/>
      <c r="K453" s="2"/>
      <c r="L453" s="2"/>
      <c r="M453" s="2"/>
      <c r="N453" s="2"/>
      <c r="O453" s="2"/>
      <c r="P453" s="2"/>
      <c r="Q453" s="2"/>
      <c r="R453" s="2"/>
      <c r="S453" s="2"/>
      <c r="T453" s="2"/>
      <c r="U453" s="2"/>
      <c r="V453" s="2"/>
      <c r="W453" s="2"/>
      <c r="X453" s="2"/>
      <c r="Y453" s="2"/>
      <c r="Z453" s="2"/>
    </row>
    <row r="454" ht="15.0" customHeight="1">
      <c r="A454" s="215" t="s">
        <v>402</v>
      </c>
      <c r="B454" s="145"/>
      <c r="C454" s="146"/>
      <c r="D454" s="217">
        <v>1671962.0</v>
      </c>
      <c r="E454" s="121"/>
      <c r="F454" s="217">
        <v>1596510.0</v>
      </c>
      <c r="G454" s="219">
        <f t="shared" si="32"/>
        <v>104.7260587</v>
      </c>
      <c r="H454" s="237">
        <v>43256.0</v>
      </c>
      <c r="I454" s="218"/>
      <c r="J454" s="2"/>
      <c r="K454" s="2"/>
      <c r="L454" s="2"/>
      <c r="M454" s="2"/>
      <c r="N454" s="2"/>
      <c r="O454" s="2"/>
      <c r="P454" s="2"/>
      <c r="Q454" s="2"/>
      <c r="R454" s="2"/>
      <c r="S454" s="2"/>
      <c r="T454" s="2"/>
      <c r="U454" s="2"/>
      <c r="V454" s="2"/>
      <c r="W454" s="2"/>
      <c r="X454" s="2"/>
      <c r="Y454" s="2"/>
      <c r="Z454" s="2"/>
    </row>
    <row r="455" ht="15.75" customHeight="1">
      <c r="A455" s="220" t="s">
        <v>404</v>
      </c>
      <c r="B455" s="126"/>
      <c r="C455" s="127"/>
      <c r="D455" s="217">
        <v>1810770.0</v>
      </c>
      <c r="E455" s="121"/>
      <c r="F455" s="217">
        <v>1596510.0</v>
      </c>
      <c r="G455" s="221">
        <v>113.4</v>
      </c>
      <c r="H455" s="237">
        <v>42889.0</v>
      </c>
      <c r="I455" s="223" t="s">
        <v>513</v>
      </c>
      <c r="J455" s="2"/>
      <c r="K455" s="2"/>
      <c r="L455" s="2"/>
      <c r="M455" s="2"/>
      <c r="N455" s="2"/>
      <c r="O455" s="2"/>
      <c r="P455" s="2"/>
      <c r="Q455" s="2"/>
      <c r="R455" s="2"/>
      <c r="S455" s="2"/>
      <c r="T455" s="2"/>
      <c r="U455" s="2"/>
      <c r="V455" s="2"/>
      <c r="W455" s="2"/>
      <c r="X455" s="2"/>
      <c r="Y455" s="2"/>
      <c r="Z455" s="2"/>
    </row>
    <row r="456" ht="15.75" customHeight="1">
      <c r="A456" s="220">
        <v>2016.0</v>
      </c>
      <c r="B456" s="216" t="s">
        <v>396</v>
      </c>
      <c r="C456" s="125"/>
      <c r="D456" s="217">
        <v>1353176.0</v>
      </c>
      <c r="E456" s="121"/>
      <c r="F456" s="217">
        <v>1596510.0</v>
      </c>
      <c r="G456" s="221">
        <v>84.8</v>
      </c>
      <c r="H456" s="215"/>
      <c r="I456" s="121"/>
      <c r="J456" s="2"/>
      <c r="K456" s="2"/>
      <c r="L456" s="2"/>
      <c r="M456" s="2"/>
      <c r="N456" s="2"/>
      <c r="O456" s="2"/>
      <c r="P456" s="2"/>
      <c r="Q456" s="2"/>
      <c r="R456" s="2"/>
      <c r="S456" s="2"/>
      <c r="T456" s="2"/>
      <c r="U456" s="2"/>
      <c r="V456" s="2"/>
      <c r="W456" s="2"/>
      <c r="X456" s="2"/>
      <c r="Y456" s="2"/>
      <c r="Z456" s="2"/>
    </row>
    <row r="457" ht="15.75" customHeight="1">
      <c r="A457" s="220">
        <v>2015.0</v>
      </c>
      <c r="B457" s="145"/>
      <c r="C457" s="146"/>
      <c r="D457" s="217">
        <v>1691718.0</v>
      </c>
      <c r="E457" s="121"/>
      <c r="F457" s="217">
        <v>1596510.0</v>
      </c>
      <c r="G457" s="221">
        <v>106.0</v>
      </c>
      <c r="H457" s="237">
        <v>42308.0</v>
      </c>
      <c r="I457" s="121"/>
      <c r="J457" s="2"/>
      <c r="K457" s="2"/>
      <c r="L457" s="2"/>
      <c r="M457" s="2"/>
      <c r="N457" s="2"/>
      <c r="O457" s="2"/>
      <c r="P457" s="2"/>
      <c r="Q457" s="2"/>
      <c r="R457" s="2"/>
      <c r="S457" s="2"/>
      <c r="T457" s="2"/>
      <c r="U457" s="2"/>
      <c r="V457" s="2"/>
      <c r="W457" s="2"/>
      <c r="X457" s="2"/>
      <c r="Y457" s="2"/>
      <c r="Z457" s="2"/>
    </row>
    <row r="458" ht="15.75" customHeight="1">
      <c r="A458" s="220">
        <v>2014.0</v>
      </c>
      <c r="B458" s="145"/>
      <c r="C458" s="146"/>
      <c r="D458" s="217">
        <v>1575640.0</v>
      </c>
      <c r="E458" s="121"/>
      <c r="F458" s="217">
        <v>1596510.0</v>
      </c>
      <c r="G458" s="221">
        <v>98.7</v>
      </c>
      <c r="H458" s="215"/>
      <c r="I458" s="121"/>
      <c r="J458" s="2"/>
      <c r="K458" s="2"/>
      <c r="L458" s="2"/>
      <c r="M458" s="2"/>
      <c r="N458" s="2"/>
      <c r="O458" s="2"/>
      <c r="P458" s="2"/>
      <c r="Q458" s="2"/>
      <c r="R458" s="2"/>
      <c r="S458" s="2"/>
      <c r="T458" s="2"/>
      <c r="U458" s="2"/>
      <c r="V458" s="2"/>
      <c r="W458" s="2"/>
      <c r="X458" s="2"/>
      <c r="Y458" s="2"/>
      <c r="Z458" s="2"/>
    </row>
    <row r="459" ht="15.75" customHeight="1">
      <c r="A459" s="220">
        <v>2013.0</v>
      </c>
      <c r="B459" s="145"/>
      <c r="C459" s="146"/>
      <c r="D459" s="217">
        <v>1328971.0</v>
      </c>
      <c r="E459" s="121"/>
      <c r="F459" s="217">
        <v>1596510.0</v>
      </c>
      <c r="G459" s="221">
        <v>83.2</v>
      </c>
      <c r="H459" s="215"/>
      <c r="I459" s="121"/>
      <c r="J459" s="2"/>
      <c r="K459" s="2"/>
      <c r="L459" s="2"/>
      <c r="M459" s="2"/>
      <c r="N459" s="2"/>
      <c r="O459" s="2"/>
      <c r="P459" s="2"/>
      <c r="Q459" s="2"/>
      <c r="R459" s="2"/>
      <c r="S459" s="2"/>
      <c r="T459" s="2"/>
      <c r="U459" s="2"/>
      <c r="V459" s="2"/>
      <c r="W459" s="2"/>
      <c r="X459" s="2"/>
      <c r="Y459" s="2"/>
      <c r="Z459" s="2"/>
    </row>
    <row r="460" ht="15.75" customHeight="1">
      <c r="A460" s="220">
        <v>2012.0</v>
      </c>
      <c r="B460" s="126"/>
      <c r="C460" s="127"/>
      <c r="D460" s="217">
        <v>1439585.0</v>
      </c>
      <c r="E460" s="118"/>
      <c r="F460" s="217">
        <v>1596510.0</v>
      </c>
      <c r="G460" s="221">
        <v>90.2</v>
      </c>
      <c r="H460" s="236"/>
      <c r="I460" s="118"/>
      <c r="J460" s="2"/>
      <c r="K460" s="2"/>
      <c r="L460" s="2"/>
      <c r="M460" s="2"/>
      <c r="N460" s="2"/>
      <c r="O460" s="2"/>
      <c r="P460" s="2"/>
      <c r="Q460" s="2"/>
      <c r="R460" s="2"/>
      <c r="S460" s="2"/>
      <c r="T460" s="2"/>
      <c r="U460" s="2"/>
      <c r="V460" s="2"/>
      <c r="W460" s="2"/>
      <c r="X460" s="2"/>
      <c r="Y460" s="2"/>
      <c r="Z460" s="2"/>
    </row>
    <row r="461" ht="15.75" customHeight="1">
      <c r="A461" s="267" t="s">
        <v>563</v>
      </c>
      <c r="B461" s="124"/>
      <c r="C461" s="124"/>
      <c r="D461" s="124"/>
      <c r="E461" s="124"/>
      <c r="F461" s="124"/>
      <c r="G461" s="124"/>
      <c r="H461" s="124"/>
      <c r="I461" s="125"/>
      <c r="J461" s="2"/>
      <c r="K461" s="2"/>
      <c r="L461" s="2"/>
      <c r="M461" s="2"/>
      <c r="N461" s="2"/>
      <c r="O461" s="2"/>
      <c r="P461" s="2"/>
      <c r="Q461" s="2"/>
      <c r="R461" s="2"/>
      <c r="S461" s="2"/>
      <c r="T461" s="2"/>
      <c r="U461" s="2"/>
      <c r="V461" s="2"/>
      <c r="W461" s="2"/>
      <c r="X461" s="2"/>
      <c r="Y461" s="2"/>
      <c r="Z461" s="2"/>
    </row>
    <row r="462" ht="15.0" customHeight="1">
      <c r="A462" s="126"/>
      <c r="B462" s="116"/>
      <c r="C462" s="116"/>
      <c r="D462" s="116"/>
      <c r="E462" s="116"/>
      <c r="F462" s="116"/>
      <c r="G462" s="116"/>
      <c r="H462" s="116"/>
      <c r="I462" s="127"/>
      <c r="J462" s="2"/>
      <c r="K462" s="2"/>
      <c r="L462" s="2"/>
      <c r="M462" s="2"/>
      <c r="N462" s="2"/>
      <c r="O462" s="2"/>
      <c r="P462" s="2"/>
      <c r="Q462" s="2"/>
      <c r="R462" s="2"/>
      <c r="S462" s="2"/>
      <c r="T462" s="2"/>
      <c r="U462" s="2"/>
      <c r="V462" s="2"/>
      <c r="W462" s="2"/>
      <c r="X462" s="2"/>
      <c r="Y462" s="2"/>
      <c r="Z462" s="2"/>
    </row>
    <row r="463" ht="15.0" customHeight="1">
      <c r="A463" s="211" t="s">
        <v>564</v>
      </c>
      <c r="B463" s="211"/>
      <c r="C463" s="211"/>
      <c r="D463" s="211"/>
      <c r="E463" s="211"/>
      <c r="F463" s="211"/>
      <c r="G463" s="211"/>
      <c r="H463" s="211"/>
      <c r="I463" s="211"/>
      <c r="J463" s="2"/>
      <c r="K463" s="2"/>
      <c r="L463" s="2"/>
      <c r="M463" s="2"/>
      <c r="N463" s="2"/>
      <c r="O463" s="2"/>
      <c r="P463" s="2"/>
      <c r="Q463" s="2"/>
      <c r="R463" s="2"/>
      <c r="S463" s="2"/>
      <c r="T463" s="2"/>
      <c r="U463" s="2"/>
      <c r="V463" s="2"/>
      <c r="W463" s="2"/>
      <c r="X463" s="2"/>
      <c r="Y463" s="2"/>
      <c r="Z463" s="2"/>
    </row>
    <row r="464" ht="15.75" customHeight="1">
      <c r="A464" s="108"/>
      <c r="B464" s="108"/>
      <c r="C464" s="108"/>
      <c r="D464" s="108"/>
      <c r="E464" s="108"/>
      <c r="F464" s="108"/>
      <c r="G464" s="108"/>
      <c r="H464" s="108"/>
      <c r="I464" s="108"/>
      <c r="J464" s="2"/>
      <c r="K464" s="2"/>
      <c r="L464" s="2"/>
      <c r="M464" s="2"/>
      <c r="N464" s="2"/>
      <c r="O464" s="2"/>
      <c r="P464" s="2"/>
      <c r="Q464" s="2"/>
      <c r="R464" s="2"/>
      <c r="S464" s="2"/>
      <c r="T464" s="2"/>
      <c r="U464" s="2"/>
      <c r="V464" s="2"/>
      <c r="W464" s="2"/>
      <c r="X464" s="2"/>
      <c r="Y464" s="2"/>
      <c r="Z464" s="2"/>
    </row>
    <row r="465" ht="15.75" customHeight="1">
      <c r="A465" s="108"/>
      <c r="B465" s="108"/>
      <c r="C465" s="108"/>
      <c r="D465" s="108"/>
      <c r="E465" s="108"/>
      <c r="F465" s="108"/>
      <c r="G465" s="108"/>
      <c r="H465" s="108"/>
      <c r="I465" s="108"/>
      <c r="J465" s="2"/>
      <c r="K465" s="2"/>
      <c r="L465" s="2"/>
      <c r="M465" s="2"/>
      <c r="N465" s="2"/>
      <c r="O465" s="2"/>
      <c r="P465" s="2"/>
      <c r="Q465" s="2"/>
      <c r="R465" s="2"/>
      <c r="S465" s="2"/>
      <c r="T465" s="2"/>
      <c r="U465" s="2"/>
      <c r="V465" s="2"/>
      <c r="W465" s="2"/>
      <c r="X465" s="2"/>
      <c r="Y465" s="2"/>
      <c r="Z465" s="2"/>
    </row>
    <row r="466" ht="15.75" customHeight="1">
      <c r="A466" s="108"/>
      <c r="B466" s="108"/>
      <c r="C466" s="108"/>
      <c r="D466" s="108"/>
      <c r="E466" s="108"/>
      <c r="F466" s="108"/>
      <c r="G466" s="108"/>
      <c r="H466" s="108"/>
      <c r="I466" s="108"/>
      <c r="J466" s="2"/>
      <c r="K466" s="2"/>
      <c r="L466" s="2"/>
      <c r="M466" s="2"/>
      <c r="N466" s="2"/>
      <c r="O466" s="2"/>
      <c r="P466" s="2"/>
      <c r="Q466" s="2"/>
      <c r="R466" s="2"/>
      <c r="S466" s="2"/>
      <c r="T466" s="2"/>
      <c r="U466" s="2"/>
      <c r="V466" s="2"/>
      <c r="W466" s="2"/>
      <c r="X466" s="2"/>
      <c r="Y466" s="2"/>
      <c r="Z466" s="2"/>
    </row>
    <row r="467" ht="15.75" customHeight="1">
      <c r="A467" s="108"/>
      <c r="B467" s="108"/>
      <c r="C467" s="108"/>
      <c r="D467" s="108"/>
      <c r="E467" s="108"/>
      <c r="F467" s="108"/>
      <c r="G467" s="108"/>
      <c r="H467" s="108"/>
      <c r="I467" s="108"/>
      <c r="J467" s="2"/>
      <c r="K467" s="2"/>
      <c r="L467" s="2"/>
      <c r="M467" s="2"/>
      <c r="N467" s="2"/>
      <c r="O467" s="2"/>
      <c r="P467" s="2"/>
      <c r="Q467" s="2"/>
      <c r="R467" s="2"/>
      <c r="S467" s="2"/>
      <c r="T467" s="2"/>
      <c r="U467" s="2"/>
      <c r="V467" s="2"/>
      <c r="W467" s="2"/>
      <c r="X467" s="2"/>
      <c r="Y467" s="2"/>
      <c r="Z467" s="2"/>
    </row>
    <row r="468" ht="15.75" customHeight="1">
      <c r="A468" s="108"/>
      <c r="B468" s="108"/>
      <c r="C468" s="108"/>
      <c r="D468" s="108"/>
      <c r="E468" s="108"/>
      <c r="F468" s="108"/>
      <c r="G468" s="108"/>
      <c r="H468" s="108"/>
      <c r="I468" s="108"/>
      <c r="J468" s="2"/>
      <c r="K468" s="2"/>
      <c r="L468" s="2"/>
      <c r="M468" s="2"/>
      <c r="N468" s="2"/>
      <c r="O468" s="2"/>
      <c r="P468" s="2"/>
      <c r="Q468" s="2"/>
      <c r="R468" s="2"/>
      <c r="S468" s="2"/>
      <c r="T468" s="2"/>
      <c r="U468" s="2"/>
      <c r="V468" s="2"/>
      <c r="W468" s="2"/>
      <c r="X468" s="2"/>
      <c r="Y468" s="2"/>
      <c r="Z468" s="2"/>
    </row>
    <row r="469" ht="15.75" customHeight="1">
      <c r="A469" s="108"/>
      <c r="B469" s="108"/>
      <c r="C469" s="108"/>
      <c r="D469" s="108"/>
      <c r="E469" s="108"/>
      <c r="F469" s="108"/>
      <c r="G469" s="108"/>
      <c r="H469" s="108"/>
      <c r="I469" s="108"/>
      <c r="J469" s="2"/>
      <c r="K469" s="2"/>
      <c r="L469" s="2"/>
      <c r="M469" s="2"/>
      <c r="N469" s="2"/>
      <c r="O469" s="2"/>
      <c r="P469" s="2"/>
      <c r="Q469" s="2"/>
      <c r="R469" s="2"/>
      <c r="S469" s="2"/>
      <c r="T469" s="2"/>
      <c r="U469" s="2"/>
      <c r="V469" s="2"/>
      <c r="W469" s="2"/>
      <c r="X469" s="2"/>
      <c r="Y469" s="2"/>
      <c r="Z469" s="2"/>
    </row>
    <row r="470" ht="15.75" customHeight="1">
      <c r="A470" s="108"/>
      <c r="B470" s="108"/>
      <c r="C470" s="108"/>
      <c r="D470" s="108"/>
      <c r="E470" s="108"/>
      <c r="F470" s="108"/>
      <c r="G470" s="108"/>
      <c r="H470" s="108"/>
      <c r="I470" s="108"/>
      <c r="J470" s="2"/>
      <c r="K470" s="2"/>
      <c r="L470" s="2"/>
      <c r="M470" s="2"/>
      <c r="N470" s="2"/>
      <c r="O470" s="2"/>
      <c r="P470" s="2"/>
      <c r="Q470" s="2"/>
      <c r="R470" s="2"/>
      <c r="S470" s="2"/>
      <c r="T470" s="2"/>
      <c r="U470" s="2"/>
      <c r="V470" s="2"/>
      <c r="W470" s="2"/>
      <c r="X470" s="2"/>
      <c r="Y470" s="2"/>
      <c r="Z470" s="2"/>
    </row>
    <row r="471" ht="15.75" customHeight="1">
      <c r="A471" s="108"/>
      <c r="B471" s="108"/>
      <c r="C471" s="108"/>
      <c r="D471" s="108"/>
      <c r="E471" s="108"/>
      <c r="F471" s="108"/>
      <c r="G471" s="108"/>
      <c r="H471" s="108"/>
      <c r="I471" s="108"/>
      <c r="J471" s="2"/>
      <c r="K471" s="2"/>
      <c r="L471" s="2"/>
      <c r="M471" s="2"/>
      <c r="N471" s="2"/>
      <c r="O471" s="2"/>
      <c r="P471" s="2"/>
      <c r="Q471" s="2"/>
      <c r="R471" s="2"/>
      <c r="S471" s="2"/>
      <c r="T471" s="2"/>
      <c r="U471" s="2"/>
      <c r="V471" s="2"/>
      <c r="W471" s="2"/>
      <c r="X471" s="2"/>
      <c r="Y471" s="2"/>
      <c r="Z471" s="2"/>
    </row>
    <row r="472" ht="15.75" customHeight="1">
      <c r="A472" s="108"/>
      <c r="B472" s="108"/>
      <c r="C472" s="108"/>
      <c r="D472" s="108"/>
      <c r="E472" s="108"/>
      <c r="F472" s="108"/>
      <c r="G472" s="108"/>
      <c r="H472" s="108"/>
      <c r="I472" s="108"/>
      <c r="J472" s="2"/>
      <c r="K472" s="2"/>
      <c r="L472" s="2"/>
      <c r="M472" s="2"/>
      <c r="N472" s="2"/>
      <c r="O472" s="2"/>
      <c r="P472" s="2"/>
      <c r="Q472" s="2"/>
      <c r="R472" s="2"/>
      <c r="S472" s="2"/>
      <c r="T472" s="2"/>
      <c r="U472" s="2"/>
      <c r="V472" s="2"/>
      <c r="W472" s="2"/>
      <c r="X472" s="2"/>
      <c r="Y472" s="2"/>
      <c r="Z472" s="2"/>
    </row>
    <row r="473" ht="15.75" customHeight="1">
      <c r="A473" s="108"/>
      <c r="B473" s="108"/>
      <c r="C473" s="108"/>
      <c r="D473" s="108"/>
      <c r="E473" s="108"/>
      <c r="F473" s="108"/>
      <c r="G473" s="108"/>
      <c r="H473" s="108"/>
      <c r="I473" s="108"/>
      <c r="J473" s="2"/>
      <c r="K473" s="2"/>
      <c r="L473" s="2"/>
      <c r="M473" s="2"/>
      <c r="N473" s="2"/>
      <c r="O473" s="2"/>
      <c r="P473" s="2"/>
      <c r="Q473" s="2"/>
      <c r="R473" s="2"/>
      <c r="S473" s="2"/>
      <c r="T473" s="2"/>
      <c r="U473" s="2"/>
      <c r="V473" s="2"/>
      <c r="W473" s="2"/>
      <c r="X473" s="2"/>
      <c r="Y473" s="2"/>
      <c r="Z473" s="2"/>
    </row>
    <row r="474" ht="15.75" customHeight="1">
      <c r="A474" s="108"/>
      <c r="B474" s="108"/>
      <c r="C474" s="108"/>
      <c r="D474" s="108"/>
      <c r="E474" s="108"/>
      <c r="F474" s="108"/>
      <c r="G474" s="108"/>
      <c r="H474" s="108"/>
      <c r="I474" s="108"/>
      <c r="J474" s="2"/>
      <c r="K474" s="2"/>
      <c r="L474" s="2"/>
      <c r="M474" s="2"/>
      <c r="N474" s="2"/>
      <c r="O474" s="2"/>
      <c r="P474" s="2"/>
      <c r="Q474" s="2"/>
      <c r="R474" s="2"/>
      <c r="S474" s="2"/>
      <c r="T474" s="2"/>
      <c r="U474" s="2"/>
      <c r="V474" s="2"/>
      <c r="W474" s="2"/>
      <c r="X474" s="2"/>
      <c r="Y474" s="2"/>
      <c r="Z474" s="2"/>
    </row>
    <row r="475" ht="15.75" customHeight="1">
      <c r="A475" s="108"/>
      <c r="B475" s="108"/>
      <c r="C475" s="108"/>
      <c r="D475" s="108"/>
      <c r="E475" s="108"/>
      <c r="F475" s="108"/>
      <c r="G475" s="108"/>
      <c r="H475" s="108"/>
      <c r="I475" s="108"/>
      <c r="J475" s="2"/>
      <c r="K475" s="2"/>
      <c r="L475" s="2"/>
      <c r="M475" s="2"/>
      <c r="N475" s="2"/>
      <c r="O475" s="2"/>
      <c r="P475" s="2"/>
      <c r="Q475" s="2"/>
      <c r="R475" s="2"/>
      <c r="S475" s="2"/>
      <c r="T475" s="2"/>
      <c r="U475" s="2"/>
      <c r="V475" s="2"/>
      <c r="W475" s="2"/>
      <c r="X475" s="2"/>
      <c r="Y475" s="2"/>
      <c r="Z475" s="2"/>
    </row>
    <row r="476" ht="15.75" customHeight="1">
      <c r="A476" s="108"/>
      <c r="B476" s="108"/>
      <c r="C476" s="108"/>
      <c r="D476" s="108"/>
      <c r="E476" s="108"/>
      <c r="F476" s="108"/>
      <c r="G476" s="108"/>
      <c r="H476" s="108"/>
      <c r="I476" s="108"/>
      <c r="J476" s="2"/>
      <c r="K476" s="2"/>
      <c r="L476" s="2"/>
      <c r="M476" s="2"/>
      <c r="N476" s="2"/>
      <c r="O476" s="2"/>
      <c r="P476" s="2"/>
      <c r="Q476" s="2"/>
      <c r="R476" s="2"/>
      <c r="S476" s="2"/>
      <c r="T476" s="2"/>
      <c r="U476" s="2"/>
      <c r="V476" s="2"/>
      <c r="W476" s="2"/>
      <c r="X476" s="2"/>
      <c r="Y476" s="2"/>
      <c r="Z476" s="2"/>
    </row>
    <row r="477" ht="15.75" customHeight="1">
      <c r="A477" s="108"/>
      <c r="B477" s="108"/>
      <c r="C477" s="108"/>
      <c r="D477" s="108"/>
      <c r="E477" s="108"/>
      <c r="F477" s="108"/>
      <c r="G477" s="108"/>
      <c r="H477" s="108"/>
      <c r="I477" s="108"/>
      <c r="J477" s="2"/>
      <c r="K477" s="2"/>
      <c r="L477" s="2"/>
      <c r="M477" s="2"/>
      <c r="N477" s="2"/>
      <c r="O477" s="2"/>
      <c r="P477" s="2"/>
      <c r="Q477" s="2"/>
      <c r="R477" s="2"/>
      <c r="S477" s="2"/>
      <c r="T477" s="2"/>
      <c r="U477" s="2"/>
      <c r="V477" s="2"/>
      <c r="W477" s="2"/>
      <c r="X477" s="2"/>
      <c r="Y477" s="2"/>
      <c r="Z477" s="2"/>
    </row>
    <row r="478" ht="15.75" customHeight="1">
      <c r="A478" s="108"/>
      <c r="B478" s="108"/>
      <c r="C478" s="108"/>
      <c r="D478" s="108"/>
      <c r="E478" s="108"/>
      <c r="F478" s="108"/>
      <c r="G478" s="108"/>
      <c r="H478" s="108"/>
      <c r="I478" s="108"/>
      <c r="J478" s="2"/>
      <c r="K478" s="2"/>
      <c r="L478" s="2"/>
      <c r="M478" s="2"/>
      <c r="N478" s="2"/>
      <c r="O478" s="2"/>
      <c r="P478" s="2"/>
      <c r="Q478" s="2"/>
      <c r="R478" s="2"/>
      <c r="S478" s="2"/>
      <c r="T478" s="2"/>
      <c r="U478" s="2"/>
      <c r="V478" s="2"/>
      <c r="W478" s="2"/>
      <c r="X478" s="2"/>
      <c r="Y478" s="2"/>
      <c r="Z478" s="2"/>
    </row>
    <row r="479" ht="15.75" customHeight="1">
      <c r="A479" s="108"/>
      <c r="B479" s="108"/>
      <c r="C479" s="108"/>
      <c r="D479" s="108"/>
      <c r="E479" s="108"/>
      <c r="F479" s="108"/>
      <c r="G479" s="108"/>
      <c r="H479" s="108"/>
      <c r="I479" s="108"/>
      <c r="J479" s="2"/>
      <c r="K479" s="2"/>
      <c r="L479" s="2"/>
      <c r="M479" s="2"/>
      <c r="N479" s="2"/>
      <c r="O479" s="2"/>
      <c r="P479" s="2"/>
      <c r="Q479" s="2"/>
      <c r="R479" s="2"/>
      <c r="S479" s="2"/>
      <c r="T479" s="2"/>
      <c r="U479" s="2"/>
      <c r="V479" s="2"/>
      <c r="W479" s="2"/>
      <c r="X479" s="2"/>
      <c r="Y479" s="2"/>
      <c r="Z479" s="2"/>
    </row>
    <row r="480" ht="15.75" customHeight="1">
      <c r="A480" s="108"/>
      <c r="B480" s="108"/>
      <c r="C480" s="108"/>
      <c r="D480" s="108"/>
      <c r="E480" s="108"/>
      <c r="F480" s="108"/>
      <c r="G480" s="108"/>
      <c r="H480" s="108"/>
      <c r="I480" s="108"/>
      <c r="J480" s="2"/>
      <c r="K480" s="2"/>
      <c r="L480" s="2"/>
      <c r="M480" s="2"/>
      <c r="N480" s="2"/>
      <c r="O480" s="2"/>
      <c r="P480" s="2"/>
      <c r="Q480" s="2"/>
      <c r="R480" s="2"/>
      <c r="S480" s="2"/>
      <c r="T480" s="2"/>
      <c r="U480" s="2"/>
      <c r="V480" s="2"/>
      <c r="W480" s="2"/>
      <c r="X480" s="2"/>
      <c r="Y480" s="2"/>
      <c r="Z480" s="2"/>
    </row>
    <row r="481" ht="15.75" customHeight="1">
      <c r="A481" s="108"/>
      <c r="B481" s="108"/>
      <c r="C481" s="108"/>
      <c r="D481" s="108"/>
      <c r="E481" s="108"/>
      <c r="F481" s="108"/>
      <c r="G481" s="108"/>
      <c r="H481" s="108"/>
      <c r="I481" s="108"/>
      <c r="J481" s="2"/>
      <c r="K481" s="2"/>
      <c r="L481" s="2"/>
      <c r="M481" s="2"/>
      <c r="N481" s="2"/>
      <c r="O481" s="2"/>
      <c r="P481" s="2"/>
      <c r="Q481" s="2"/>
      <c r="R481" s="2"/>
      <c r="S481" s="2"/>
      <c r="T481" s="2"/>
      <c r="U481" s="2"/>
      <c r="V481" s="2"/>
      <c r="W481" s="2"/>
      <c r="X481" s="2"/>
      <c r="Y481" s="2"/>
      <c r="Z481" s="2"/>
    </row>
    <row r="482" ht="15.75" customHeight="1">
      <c r="A482" s="108"/>
      <c r="B482" s="108"/>
      <c r="C482" s="108"/>
      <c r="D482" s="108"/>
      <c r="E482" s="108"/>
      <c r="F482" s="108"/>
      <c r="G482" s="108"/>
      <c r="H482" s="108"/>
      <c r="I482" s="108"/>
      <c r="J482" s="2"/>
      <c r="K482" s="2"/>
      <c r="L482" s="2"/>
      <c r="M482" s="2"/>
      <c r="N482" s="2"/>
      <c r="O482" s="2"/>
      <c r="P482" s="2"/>
      <c r="Q482" s="2"/>
      <c r="R482" s="2"/>
      <c r="S482" s="2"/>
      <c r="T482" s="2"/>
      <c r="U482" s="2"/>
      <c r="V482" s="2"/>
      <c r="W482" s="2"/>
      <c r="X482" s="2"/>
      <c r="Y482" s="2"/>
      <c r="Z482" s="2"/>
    </row>
    <row r="483" ht="15.75" customHeight="1">
      <c r="A483" s="108"/>
      <c r="B483" s="108"/>
      <c r="C483" s="108"/>
      <c r="D483" s="108"/>
      <c r="E483" s="108"/>
      <c r="F483" s="108"/>
      <c r="G483" s="108"/>
      <c r="H483" s="108"/>
      <c r="I483" s="108"/>
      <c r="J483" s="2"/>
      <c r="K483" s="2"/>
      <c r="L483" s="2"/>
      <c r="M483" s="2"/>
      <c r="N483" s="2"/>
      <c r="O483" s="2"/>
      <c r="P483" s="2"/>
      <c r="Q483" s="2"/>
      <c r="R483" s="2"/>
      <c r="S483" s="2"/>
      <c r="T483" s="2"/>
      <c r="U483" s="2"/>
      <c r="V483" s="2"/>
      <c r="W483" s="2"/>
      <c r="X483" s="2"/>
      <c r="Y483" s="2"/>
      <c r="Z483" s="2"/>
    </row>
    <row r="484" ht="15.75" customHeight="1">
      <c r="A484" s="108"/>
      <c r="B484" s="108"/>
      <c r="C484" s="108"/>
      <c r="D484" s="108"/>
      <c r="E484" s="108"/>
      <c r="F484" s="108"/>
      <c r="G484" s="108"/>
      <c r="H484" s="108"/>
      <c r="I484" s="108"/>
      <c r="J484" s="2"/>
      <c r="K484" s="2"/>
      <c r="L484" s="2"/>
      <c r="M484" s="2"/>
      <c r="N484" s="2"/>
      <c r="O484" s="2"/>
      <c r="P484" s="2"/>
      <c r="Q484" s="2"/>
      <c r="R484" s="2"/>
      <c r="S484" s="2"/>
      <c r="T484" s="2"/>
      <c r="U484" s="2"/>
      <c r="V484" s="2"/>
      <c r="W484" s="2"/>
      <c r="X484" s="2"/>
      <c r="Y484" s="2"/>
      <c r="Z484" s="2"/>
    </row>
    <row r="485" ht="15.75" customHeight="1">
      <c r="A485" s="108"/>
      <c r="B485" s="108"/>
      <c r="C485" s="108"/>
      <c r="D485" s="108"/>
      <c r="E485" s="108"/>
      <c r="F485" s="108"/>
      <c r="G485" s="108"/>
      <c r="H485" s="108"/>
      <c r="I485" s="108"/>
      <c r="J485" s="2"/>
      <c r="K485" s="2"/>
      <c r="L485" s="2"/>
      <c r="M485" s="2"/>
      <c r="N485" s="2"/>
      <c r="O485" s="2"/>
      <c r="P485" s="2"/>
      <c r="Q485" s="2"/>
      <c r="R485" s="2"/>
      <c r="S485" s="2"/>
      <c r="T485" s="2"/>
      <c r="U485" s="2"/>
      <c r="V485" s="2"/>
      <c r="W485" s="2"/>
      <c r="X485" s="2"/>
      <c r="Y485" s="2"/>
      <c r="Z485" s="2"/>
    </row>
    <row r="486" ht="15.75" customHeight="1">
      <c r="A486" s="108"/>
      <c r="B486" s="108"/>
      <c r="C486" s="108"/>
      <c r="D486" s="108"/>
      <c r="E486" s="108"/>
      <c r="F486" s="108"/>
      <c r="G486" s="108"/>
      <c r="H486" s="108"/>
      <c r="I486" s="108"/>
      <c r="J486" s="2"/>
      <c r="K486" s="2"/>
      <c r="L486" s="2"/>
      <c r="M486" s="2"/>
      <c r="N486" s="2"/>
      <c r="O486" s="2"/>
      <c r="P486" s="2"/>
      <c r="Q486" s="2"/>
      <c r="R486" s="2"/>
      <c r="S486" s="2"/>
      <c r="T486" s="2"/>
      <c r="U486" s="2"/>
      <c r="V486" s="2"/>
      <c r="W486" s="2"/>
      <c r="X486" s="2"/>
      <c r="Y486" s="2"/>
      <c r="Z486" s="2"/>
    </row>
    <row r="487" ht="15.75" customHeight="1">
      <c r="A487" s="108"/>
      <c r="B487" s="108"/>
      <c r="C487" s="108"/>
      <c r="D487" s="108"/>
      <c r="E487" s="108"/>
      <c r="F487" s="108"/>
      <c r="G487" s="108"/>
      <c r="H487" s="108"/>
      <c r="I487" s="108"/>
      <c r="J487" s="2"/>
      <c r="K487" s="2"/>
      <c r="L487" s="2"/>
      <c r="M487" s="2"/>
      <c r="N487" s="2"/>
      <c r="O487" s="2"/>
      <c r="P487" s="2"/>
      <c r="Q487" s="2"/>
      <c r="R487" s="2"/>
      <c r="S487" s="2"/>
      <c r="T487" s="2"/>
      <c r="U487" s="2"/>
      <c r="V487" s="2"/>
      <c r="W487" s="2"/>
      <c r="X487" s="2"/>
      <c r="Y487" s="2"/>
      <c r="Z487" s="2"/>
    </row>
    <row r="488" ht="15.75" customHeight="1">
      <c r="A488" s="108"/>
      <c r="B488" s="108"/>
      <c r="C488" s="108"/>
      <c r="D488" s="108"/>
      <c r="E488" s="108"/>
      <c r="F488" s="108"/>
      <c r="G488" s="108"/>
      <c r="H488" s="108"/>
      <c r="I488" s="108"/>
      <c r="J488" s="2"/>
      <c r="K488" s="2"/>
      <c r="L488" s="2"/>
      <c r="M488" s="2"/>
      <c r="N488" s="2"/>
      <c r="O488" s="2"/>
      <c r="P488" s="2"/>
      <c r="Q488" s="2"/>
      <c r="R488" s="2"/>
      <c r="S488" s="2"/>
      <c r="T488" s="2"/>
      <c r="U488" s="2"/>
      <c r="V488" s="2"/>
      <c r="W488" s="2"/>
      <c r="X488" s="2"/>
      <c r="Y488" s="2"/>
      <c r="Z488" s="2"/>
    </row>
    <row r="489" ht="15.75" customHeight="1">
      <c r="A489" s="108"/>
      <c r="B489" s="108"/>
      <c r="C489" s="108"/>
      <c r="D489" s="108"/>
      <c r="E489" s="108"/>
      <c r="F489" s="108"/>
      <c r="G489" s="108"/>
      <c r="H489" s="108"/>
      <c r="I489" s="108"/>
      <c r="J489" s="2"/>
      <c r="K489" s="2"/>
      <c r="L489" s="2"/>
      <c r="M489" s="2"/>
      <c r="N489" s="2"/>
      <c r="O489" s="2"/>
      <c r="P489" s="2"/>
      <c r="Q489" s="2"/>
      <c r="R489" s="2"/>
      <c r="S489" s="2"/>
      <c r="T489" s="2"/>
      <c r="U489" s="2"/>
      <c r="V489" s="2"/>
      <c r="W489" s="2"/>
      <c r="X489" s="2"/>
      <c r="Y489" s="2"/>
      <c r="Z489" s="2"/>
    </row>
    <row r="490" ht="15.75" customHeight="1">
      <c r="A490" s="108"/>
      <c r="B490" s="108"/>
      <c r="C490" s="108"/>
      <c r="D490" s="108"/>
      <c r="E490" s="108"/>
      <c r="F490" s="108"/>
      <c r="G490" s="108"/>
      <c r="H490" s="108"/>
      <c r="I490" s="108"/>
      <c r="J490" s="2"/>
      <c r="K490" s="2"/>
      <c r="L490" s="2"/>
      <c r="M490" s="2"/>
      <c r="N490" s="2"/>
      <c r="O490" s="2"/>
      <c r="P490" s="2"/>
      <c r="Q490" s="2"/>
      <c r="R490" s="2"/>
      <c r="S490" s="2"/>
      <c r="T490" s="2"/>
      <c r="U490" s="2"/>
      <c r="V490" s="2"/>
      <c r="W490" s="2"/>
      <c r="X490" s="2"/>
      <c r="Y490" s="2"/>
      <c r="Z490" s="2"/>
    </row>
    <row r="491" ht="15.75" customHeight="1">
      <c r="A491" s="108"/>
      <c r="B491" s="108"/>
      <c r="C491" s="108"/>
      <c r="D491" s="108"/>
      <c r="E491" s="108"/>
      <c r="F491" s="108"/>
      <c r="G491" s="108"/>
      <c r="H491" s="108"/>
      <c r="I491" s="108"/>
      <c r="J491" s="2"/>
      <c r="K491" s="2"/>
      <c r="L491" s="2"/>
      <c r="M491" s="2"/>
      <c r="N491" s="2"/>
      <c r="O491" s="2"/>
      <c r="P491" s="2"/>
      <c r="Q491" s="2"/>
      <c r="R491" s="2"/>
      <c r="S491" s="2"/>
      <c r="T491" s="2"/>
      <c r="U491" s="2"/>
      <c r="V491" s="2"/>
      <c r="W491" s="2"/>
      <c r="X491" s="2"/>
      <c r="Y491" s="2"/>
      <c r="Z491" s="2"/>
    </row>
    <row r="492" ht="15.75" customHeight="1">
      <c r="A492" s="108"/>
      <c r="B492" s="108"/>
      <c r="C492" s="108"/>
      <c r="D492" s="108"/>
      <c r="E492" s="108"/>
      <c r="F492" s="108"/>
      <c r="G492" s="108"/>
      <c r="H492" s="108"/>
      <c r="I492" s="108"/>
      <c r="J492" s="2"/>
      <c r="K492" s="2"/>
      <c r="L492" s="2"/>
      <c r="M492" s="2"/>
      <c r="N492" s="2"/>
      <c r="O492" s="2"/>
      <c r="P492" s="2"/>
      <c r="Q492" s="2"/>
      <c r="R492" s="2"/>
      <c r="S492" s="2"/>
      <c r="T492" s="2"/>
      <c r="U492" s="2"/>
      <c r="V492" s="2"/>
      <c r="W492" s="2"/>
      <c r="X492" s="2"/>
      <c r="Y492" s="2"/>
      <c r="Z492" s="2"/>
    </row>
    <row r="493" ht="15.75" customHeight="1">
      <c r="A493" s="108"/>
      <c r="B493" s="108"/>
      <c r="C493" s="108"/>
      <c r="D493" s="108"/>
      <c r="E493" s="108"/>
      <c r="F493" s="108"/>
      <c r="G493" s="108"/>
      <c r="H493" s="108"/>
      <c r="I493" s="108"/>
      <c r="J493" s="2"/>
      <c r="K493" s="2"/>
      <c r="L493" s="2"/>
      <c r="M493" s="2"/>
      <c r="N493" s="2"/>
      <c r="O493" s="2"/>
      <c r="P493" s="2"/>
      <c r="Q493" s="2"/>
      <c r="R493" s="2"/>
      <c r="S493" s="2"/>
      <c r="T493" s="2"/>
      <c r="U493" s="2"/>
      <c r="V493" s="2"/>
      <c r="W493" s="2"/>
      <c r="X493" s="2"/>
      <c r="Y493" s="2"/>
      <c r="Z493" s="2"/>
    </row>
    <row r="494" ht="15.75" customHeight="1">
      <c r="A494" s="108"/>
      <c r="B494" s="108"/>
      <c r="C494" s="108"/>
      <c r="D494" s="108"/>
      <c r="E494" s="108"/>
      <c r="F494" s="108"/>
      <c r="G494" s="108"/>
      <c r="H494" s="108"/>
      <c r="I494" s="108"/>
      <c r="J494" s="2"/>
      <c r="K494" s="2"/>
      <c r="L494" s="2"/>
      <c r="M494" s="2"/>
      <c r="N494" s="2"/>
      <c r="O494" s="2"/>
      <c r="P494" s="2"/>
      <c r="Q494" s="2"/>
      <c r="R494" s="2"/>
      <c r="S494" s="2"/>
      <c r="T494" s="2"/>
      <c r="U494" s="2"/>
      <c r="V494" s="2"/>
      <c r="W494" s="2"/>
      <c r="X494" s="2"/>
      <c r="Y494" s="2"/>
      <c r="Z494" s="2"/>
    </row>
    <row r="495" ht="15.75" customHeight="1">
      <c r="A495" s="108"/>
      <c r="B495" s="108"/>
      <c r="C495" s="108"/>
      <c r="D495" s="108"/>
      <c r="E495" s="108"/>
      <c r="F495" s="108"/>
      <c r="G495" s="108"/>
      <c r="H495" s="108"/>
      <c r="I495" s="108"/>
      <c r="J495" s="2"/>
      <c r="K495" s="2"/>
      <c r="L495" s="2"/>
      <c r="M495" s="2"/>
      <c r="N495" s="2"/>
      <c r="O495" s="2"/>
      <c r="P495" s="2"/>
      <c r="Q495" s="2"/>
      <c r="R495" s="2"/>
      <c r="S495" s="2"/>
      <c r="T495" s="2"/>
      <c r="U495" s="2"/>
      <c r="V495" s="2"/>
      <c r="W495" s="2"/>
      <c r="X495" s="2"/>
      <c r="Y495" s="2"/>
      <c r="Z495" s="2"/>
    </row>
    <row r="496" ht="15.75" customHeight="1">
      <c r="A496" s="108"/>
      <c r="B496" s="108"/>
      <c r="C496" s="108"/>
      <c r="D496" s="108"/>
      <c r="E496" s="108"/>
      <c r="F496" s="108"/>
      <c r="G496" s="108"/>
      <c r="H496" s="108"/>
      <c r="I496" s="108"/>
      <c r="J496" s="2"/>
      <c r="K496" s="2"/>
      <c r="L496" s="2"/>
      <c r="M496" s="2"/>
      <c r="N496" s="2"/>
      <c r="O496" s="2"/>
      <c r="P496" s="2"/>
      <c r="Q496" s="2"/>
      <c r="R496" s="2"/>
      <c r="S496" s="2"/>
      <c r="T496" s="2"/>
      <c r="U496" s="2"/>
      <c r="V496" s="2"/>
      <c r="W496" s="2"/>
      <c r="X496" s="2"/>
      <c r="Y496" s="2"/>
      <c r="Z496" s="2"/>
    </row>
    <row r="497" ht="15.75" customHeight="1">
      <c r="A497" s="108"/>
      <c r="B497" s="108"/>
      <c r="C497" s="108"/>
      <c r="D497" s="108"/>
      <c r="E497" s="108"/>
      <c r="F497" s="108"/>
      <c r="G497" s="108"/>
      <c r="H497" s="108"/>
      <c r="I497" s="108"/>
      <c r="J497" s="2"/>
      <c r="K497" s="2"/>
      <c r="L497" s="2"/>
      <c r="M497" s="2"/>
      <c r="N497" s="2"/>
      <c r="O497" s="2"/>
      <c r="P497" s="2"/>
      <c r="Q497" s="2"/>
      <c r="R497" s="2"/>
      <c r="S497" s="2"/>
      <c r="T497" s="2"/>
      <c r="U497" s="2"/>
      <c r="V497" s="2"/>
      <c r="W497" s="2"/>
      <c r="X497" s="2"/>
      <c r="Y497" s="2"/>
      <c r="Z497" s="2"/>
    </row>
    <row r="498" ht="15.75" customHeight="1">
      <c r="A498" s="108"/>
      <c r="B498" s="108"/>
      <c r="C498" s="108"/>
      <c r="D498" s="108"/>
      <c r="E498" s="108"/>
      <c r="F498" s="108"/>
      <c r="G498" s="108"/>
      <c r="H498" s="108"/>
      <c r="I498" s="108"/>
      <c r="J498" s="2"/>
      <c r="K498" s="2"/>
      <c r="L498" s="2"/>
      <c r="M498" s="2"/>
      <c r="N498" s="2"/>
      <c r="O498" s="2"/>
      <c r="P498" s="2"/>
      <c r="Q498" s="2"/>
      <c r="R498" s="2"/>
      <c r="S498" s="2"/>
      <c r="T498" s="2"/>
      <c r="U498" s="2"/>
      <c r="V498" s="2"/>
      <c r="W498" s="2"/>
      <c r="X498" s="2"/>
      <c r="Y498" s="2"/>
      <c r="Z498" s="2"/>
    </row>
    <row r="499" ht="15.75" customHeight="1">
      <c r="A499" s="108"/>
      <c r="B499" s="108"/>
      <c r="C499" s="108"/>
      <c r="D499" s="108"/>
      <c r="E499" s="108"/>
      <c r="F499" s="108"/>
      <c r="G499" s="108"/>
      <c r="H499" s="108"/>
      <c r="I499" s="108"/>
      <c r="J499" s="2"/>
      <c r="K499" s="2"/>
      <c r="L499" s="2"/>
      <c r="M499" s="2"/>
      <c r="N499" s="2"/>
      <c r="O499" s="2"/>
      <c r="P499" s="2"/>
      <c r="Q499" s="2"/>
      <c r="R499" s="2"/>
      <c r="S499" s="2"/>
      <c r="T499" s="2"/>
      <c r="U499" s="2"/>
      <c r="V499" s="2"/>
      <c r="W499" s="2"/>
      <c r="X499" s="2"/>
      <c r="Y499" s="2"/>
      <c r="Z499" s="2"/>
    </row>
    <row r="500" ht="15.75" customHeight="1">
      <c r="A500" s="108"/>
      <c r="B500" s="108"/>
      <c r="C500" s="108"/>
      <c r="D500" s="108"/>
      <c r="E500" s="108"/>
      <c r="F500" s="108"/>
      <c r="G500" s="108"/>
      <c r="H500" s="108"/>
      <c r="I500" s="108"/>
      <c r="J500" s="2"/>
      <c r="K500" s="2"/>
      <c r="L500" s="2"/>
      <c r="M500" s="2"/>
      <c r="N500" s="2"/>
      <c r="O500" s="2"/>
      <c r="P500" s="2"/>
      <c r="Q500" s="2"/>
      <c r="R500" s="2"/>
      <c r="S500" s="2"/>
      <c r="T500" s="2"/>
      <c r="U500" s="2"/>
      <c r="V500" s="2"/>
      <c r="W500" s="2"/>
      <c r="X500" s="2"/>
      <c r="Y500" s="2"/>
      <c r="Z500" s="2"/>
    </row>
    <row r="501" ht="15.75" customHeight="1">
      <c r="A501" s="108"/>
      <c r="B501" s="108"/>
      <c r="C501" s="108"/>
      <c r="D501" s="108"/>
      <c r="E501" s="108"/>
      <c r="F501" s="108"/>
      <c r="G501" s="108"/>
      <c r="H501" s="108"/>
      <c r="I501" s="108"/>
      <c r="J501" s="2"/>
      <c r="K501" s="2"/>
      <c r="L501" s="2"/>
      <c r="M501" s="2"/>
      <c r="N501" s="2"/>
      <c r="O501" s="2"/>
      <c r="P501" s="2"/>
      <c r="Q501" s="2"/>
      <c r="R501" s="2"/>
      <c r="S501" s="2"/>
      <c r="T501" s="2"/>
      <c r="U501" s="2"/>
      <c r="V501" s="2"/>
      <c r="W501" s="2"/>
      <c r="X501" s="2"/>
      <c r="Y501" s="2"/>
      <c r="Z501" s="2"/>
    </row>
    <row r="502" ht="15.75" customHeight="1">
      <c r="A502" s="108"/>
      <c r="B502" s="108"/>
      <c r="C502" s="108"/>
      <c r="D502" s="108"/>
      <c r="E502" s="108"/>
      <c r="F502" s="108"/>
      <c r="G502" s="108"/>
      <c r="H502" s="108"/>
      <c r="I502" s="108"/>
      <c r="J502" s="2"/>
      <c r="K502" s="2"/>
      <c r="L502" s="2"/>
      <c r="M502" s="2"/>
      <c r="N502" s="2"/>
      <c r="O502" s="2"/>
      <c r="P502" s="2"/>
      <c r="Q502" s="2"/>
      <c r="R502" s="2"/>
      <c r="S502" s="2"/>
      <c r="T502" s="2"/>
      <c r="U502" s="2"/>
      <c r="V502" s="2"/>
      <c r="W502" s="2"/>
      <c r="X502" s="2"/>
      <c r="Y502" s="2"/>
      <c r="Z502" s="2"/>
    </row>
    <row r="503" ht="15.75" customHeight="1">
      <c r="A503" s="108"/>
      <c r="B503" s="108"/>
      <c r="C503" s="108"/>
      <c r="D503" s="108"/>
      <c r="E503" s="108"/>
      <c r="F503" s="108"/>
      <c r="G503" s="108"/>
      <c r="H503" s="108"/>
      <c r="I503" s="108"/>
      <c r="J503" s="2"/>
      <c r="K503" s="2"/>
      <c r="L503" s="2"/>
      <c r="M503" s="2"/>
      <c r="N503" s="2"/>
      <c r="O503" s="2"/>
      <c r="P503" s="2"/>
      <c r="Q503" s="2"/>
      <c r="R503" s="2"/>
      <c r="S503" s="2"/>
      <c r="T503" s="2"/>
      <c r="U503" s="2"/>
      <c r="V503" s="2"/>
      <c r="W503" s="2"/>
      <c r="X503" s="2"/>
      <c r="Y503" s="2"/>
      <c r="Z503" s="2"/>
    </row>
    <row r="504" ht="15.75" customHeight="1">
      <c r="A504" s="108"/>
      <c r="B504" s="108"/>
      <c r="C504" s="108"/>
      <c r="D504" s="108"/>
      <c r="E504" s="108"/>
      <c r="F504" s="108"/>
      <c r="G504" s="108"/>
      <c r="H504" s="108"/>
      <c r="I504" s="108"/>
      <c r="J504" s="2"/>
      <c r="K504" s="2"/>
      <c r="L504" s="2"/>
      <c r="M504" s="2"/>
      <c r="N504" s="2"/>
      <c r="O504" s="2"/>
      <c r="P504" s="2"/>
      <c r="Q504" s="2"/>
      <c r="R504" s="2"/>
      <c r="S504" s="2"/>
      <c r="T504" s="2"/>
      <c r="U504" s="2"/>
      <c r="V504" s="2"/>
      <c r="W504" s="2"/>
      <c r="X504" s="2"/>
      <c r="Y504" s="2"/>
      <c r="Z504" s="2"/>
    </row>
    <row r="505" ht="15.75" customHeight="1">
      <c r="A505" s="108"/>
      <c r="B505" s="108"/>
      <c r="C505" s="108"/>
      <c r="D505" s="108"/>
      <c r="E505" s="108"/>
      <c r="F505" s="108"/>
      <c r="G505" s="108"/>
      <c r="H505" s="108"/>
      <c r="I505" s="108"/>
      <c r="J505" s="2"/>
      <c r="K505" s="2"/>
      <c r="L505" s="2"/>
      <c r="M505" s="2"/>
      <c r="N505" s="2"/>
      <c r="O505" s="2"/>
      <c r="P505" s="2"/>
      <c r="Q505" s="2"/>
      <c r="R505" s="2"/>
      <c r="S505" s="2"/>
      <c r="T505" s="2"/>
      <c r="U505" s="2"/>
      <c r="V505" s="2"/>
      <c r="W505" s="2"/>
      <c r="X505" s="2"/>
      <c r="Y505" s="2"/>
      <c r="Z505" s="2"/>
    </row>
    <row r="506" ht="15.75" customHeight="1">
      <c r="A506" s="108"/>
      <c r="B506" s="108"/>
      <c r="C506" s="108"/>
      <c r="D506" s="108"/>
      <c r="E506" s="108"/>
      <c r="F506" s="108"/>
      <c r="G506" s="108"/>
      <c r="H506" s="108"/>
      <c r="I506" s="108"/>
      <c r="J506" s="2"/>
      <c r="K506" s="2"/>
      <c r="L506" s="2"/>
      <c r="M506" s="2"/>
      <c r="N506" s="2"/>
      <c r="O506" s="2"/>
      <c r="P506" s="2"/>
      <c r="Q506" s="2"/>
      <c r="R506" s="2"/>
      <c r="S506" s="2"/>
      <c r="T506" s="2"/>
      <c r="U506" s="2"/>
      <c r="V506" s="2"/>
      <c r="W506" s="2"/>
      <c r="X506" s="2"/>
      <c r="Y506" s="2"/>
      <c r="Z506" s="2"/>
    </row>
    <row r="507" ht="15.75" customHeight="1">
      <c r="A507" s="108"/>
      <c r="B507" s="108"/>
      <c r="C507" s="108"/>
      <c r="D507" s="108"/>
      <c r="E507" s="108"/>
      <c r="F507" s="108"/>
      <c r="G507" s="108"/>
      <c r="H507" s="108"/>
      <c r="I507" s="108"/>
      <c r="J507" s="2"/>
      <c r="K507" s="2"/>
      <c r="L507" s="2"/>
      <c r="M507" s="2"/>
      <c r="N507" s="2"/>
      <c r="O507" s="2"/>
      <c r="P507" s="2"/>
      <c r="Q507" s="2"/>
      <c r="R507" s="2"/>
      <c r="S507" s="2"/>
      <c r="T507" s="2"/>
      <c r="U507" s="2"/>
      <c r="V507" s="2"/>
      <c r="W507" s="2"/>
      <c r="X507" s="2"/>
      <c r="Y507" s="2"/>
      <c r="Z507" s="2"/>
    </row>
    <row r="508" ht="15.75" customHeight="1">
      <c r="A508" s="108"/>
      <c r="B508" s="108"/>
      <c r="C508" s="108"/>
      <c r="D508" s="108"/>
      <c r="E508" s="108"/>
      <c r="F508" s="108"/>
      <c r="G508" s="108"/>
      <c r="H508" s="108"/>
      <c r="I508" s="108"/>
      <c r="J508" s="2"/>
      <c r="K508" s="2"/>
      <c r="L508" s="2"/>
      <c r="M508" s="2"/>
      <c r="N508" s="2"/>
      <c r="O508" s="2"/>
      <c r="P508" s="2"/>
      <c r="Q508" s="2"/>
      <c r="R508" s="2"/>
      <c r="S508" s="2"/>
      <c r="T508" s="2"/>
      <c r="U508" s="2"/>
      <c r="V508" s="2"/>
      <c r="W508" s="2"/>
      <c r="X508" s="2"/>
      <c r="Y508" s="2"/>
      <c r="Z508" s="2"/>
    </row>
    <row r="509" ht="15.75" customHeight="1">
      <c r="A509" s="108"/>
      <c r="B509" s="108"/>
      <c r="C509" s="108"/>
      <c r="D509" s="108"/>
      <c r="E509" s="108"/>
      <c r="F509" s="108"/>
      <c r="G509" s="108"/>
      <c r="H509" s="108"/>
      <c r="I509" s="108"/>
      <c r="J509" s="2"/>
      <c r="K509" s="2"/>
      <c r="L509" s="2"/>
      <c r="M509" s="2"/>
      <c r="N509" s="2"/>
      <c r="O509" s="2"/>
      <c r="P509" s="2"/>
      <c r="Q509" s="2"/>
      <c r="R509" s="2"/>
      <c r="S509" s="2"/>
      <c r="T509" s="2"/>
      <c r="U509" s="2"/>
      <c r="V509" s="2"/>
      <c r="W509" s="2"/>
      <c r="X509" s="2"/>
      <c r="Y509" s="2"/>
      <c r="Z509" s="2"/>
    </row>
    <row r="510" ht="15.75" customHeight="1">
      <c r="A510" s="108"/>
      <c r="B510" s="108"/>
      <c r="C510" s="108"/>
      <c r="D510" s="108"/>
      <c r="E510" s="108"/>
      <c r="F510" s="108"/>
      <c r="G510" s="108"/>
      <c r="H510" s="108"/>
      <c r="I510" s="108"/>
      <c r="J510" s="2"/>
      <c r="K510" s="2"/>
      <c r="L510" s="2"/>
      <c r="M510" s="2"/>
      <c r="N510" s="2"/>
      <c r="O510" s="2"/>
      <c r="P510" s="2"/>
      <c r="Q510" s="2"/>
      <c r="R510" s="2"/>
      <c r="S510" s="2"/>
      <c r="T510" s="2"/>
      <c r="U510" s="2"/>
      <c r="V510" s="2"/>
      <c r="W510" s="2"/>
      <c r="X510" s="2"/>
      <c r="Y510" s="2"/>
      <c r="Z510" s="2"/>
    </row>
    <row r="511" ht="15.75" customHeight="1">
      <c r="A511" s="108"/>
      <c r="B511" s="108"/>
      <c r="C511" s="108"/>
      <c r="D511" s="108"/>
      <c r="E511" s="108"/>
      <c r="F511" s="108"/>
      <c r="G511" s="108"/>
      <c r="H511" s="108"/>
      <c r="I511" s="108"/>
      <c r="J511" s="2"/>
      <c r="K511" s="2"/>
      <c r="L511" s="2"/>
      <c r="M511" s="2"/>
      <c r="N511" s="2"/>
      <c r="O511" s="2"/>
      <c r="P511" s="2"/>
      <c r="Q511" s="2"/>
      <c r="R511" s="2"/>
      <c r="S511" s="2"/>
      <c r="T511" s="2"/>
      <c r="U511" s="2"/>
      <c r="V511" s="2"/>
      <c r="W511" s="2"/>
      <c r="X511" s="2"/>
      <c r="Y511" s="2"/>
      <c r="Z511" s="2"/>
    </row>
    <row r="512" ht="15.75" customHeight="1">
      <c r="A512" s="108"/>
      <c r="B512" s="108"/>
      <c r="C512" s="108"/>
      <c r="D512" s="108"/>
      <c r="E512" s="108"/>
      <c r="F512" s="108"/>
      <c r="G512" s="108"/>
      <c r="H512" s="108"/>
      <c r="I512" s="108"/>
      <c r="J512" s="2"/>
      <c r="K512" s="2"/>
      <c r="L512" s="2"/>
      <c r="M512" s="2"/>
      <c r="N512" s="2"/>
      <c r="O512" s="2"/>
      <c r="P512" s="2"/>
      <c r="Q512" s="2"/>
      <c r="R512" s="2"/>
      <c r="S512" s="2"/>
      <c r="T512" s="2"/>
      <c r="U512" s="2"/>
      <c r="V512" s="2"/>
      <c r="W512" s="2"/>
      <c r="X512" s="2"/>
      <c r="Y512" s="2"/>
      <c r="Z512" s="2"/>
    </row>
    <row r="513" ht="15.75" customHeight="1">
      <c r="A513" s="108"/>
      <c r="B513" s="108"/>
      <c r="C513" s="108"/>
      <c r="D513" s="108"/>
      <c r="E513" s="108"/>
      <c r="F513" s="108"/>
      <c r="G513" s="108"/>
      <c r="H513" s="108"/>
      <c r="I513" s="108"/>
      <c r="J513" s="2"/>
      <c r="K513" s="2"/>
      <c r="L513" s="2"/>
      <c r="M513" s="2"/>
      <c r="N513" s="2"/>
      <c r="O513" s="2"/>
      <c r="P513" s="2"/>
      <c r="Q513" s="2"/>
      <c r="R513" s="2"/>
      <c r="S513" s="2"/>
      <c r="T513" s="2"/>
      <c r="U513" s="2"/>
      <c r="V513" s="2"/>
      <c r="W513" s="2"/>
      <c r="X513" s="2"/>
      <c r="Y513" s="2"/>
      <c r="Z513" s="2"/>
    </row>
    <row r="514" ht="15.75" customHeight="1">
      <c r="A514" s="108"/>
      <c r="B514" s="108"/>
      <c r="C514" s="108"/>
      <c r="D514" s="108"/>
      <c r="E514" s="108"/>
      <c r="F514" s="108"/>
      <c r="G514" s="108"/>
      <c r="H514" s="108"/>
      <c r="I514" s="108"/>
      <c r="J514" s="2"/>
      <c r="K514" s="2"/>
      <c r="L514" s="2"/>
      <c r="M514" s="2"/>
      <c r="N514" s="2"/>
      <c r="O514" s="2"/>
      <c r="P514" s="2"/>
      <c r="Q514" s="2"/>
      <c r="R514" s="2"/>
      <c r="S514" s="2"/>
      <c r="T514" s="2"/>
      <c r="U514" s="2"/>
      <c r="V514" s="2"/>
      <c r="W514" s="2"/>
      <c r="X514" s="2"/>
      <c r="Y514" s="2"/>
      <c r="Z514" s="2"/>
    </row>
    <row r="515" ht="15.75" customHeight="1">
      <c r="A515" s="108"/>
      <c r="B515" s="108"/>
      <c r="C515" s="108"/>
      <c r="D515" s="108"/>
      <c r="E515" s="108"/>
      <c r="F515" s="108"/>
      <c r="G515" s="108"/>
      <c r="H515" s="108"/>
      <c r="I515" s="108"/>
      <c r="J515" s="2"/>
      <c r="K515" s="2"/>
      <c r="L515" s="2"/>
      <c r="M515" s="2"/>
      <c r="N515" s="2"/>
      <c r="O515" s="2"/>
      <c r="P515" s="2"/>
      <c r="Q515" s="2"/>
      <c r="R515" s="2"/>
      <c r="S515" s="2"/>
      <c r="T515" s="2"/>
      <c r="U515" s="2"/>
      <c r="V515" s="2"/>
      <c r="W515" s="2"/>
      <c r="X515" s="2"/>
      <c r="Y515" s="2"/>
      <c r="Z515" s="2"/>
    </row>
    <row r="516" ht="15.75" customHeight="1">
      <c r="A516" s="108"/>
      <c r="B516" s="108"/>
      <c r="C516" s="108"/>
      <c r="D516" s="108"/>
      <c r="E516" s="108"/>
      <c r="F516" s="108"/>
      <c r="G516" s="108"/>
      <c r="H516" s="108"/>
      <c r="I516" s="108"/>
      <c r="J516" s="2"/>
      <c r="K516" s="2"/>
      <c r="L516" s="2"/>
      <c r="M516" s="2"/>
      <c r="N516" s="2"/>
      <c r="O516" s="2"/>
      <c r="P516" s="2"/>
      <c r="Q516" s="2"/>
      <c r="R516" s="2"/>
      <c r="S516" s="2"/>
      <c r="T516" s="2"/>
      <c r="U516" s="2"/>
      <c r="V516" s="2"/>
      <c r="W516" s="2"/>
      <c r="X516" s="2"/>
      <c r="Y516" s="2"/>
      <c r="Z516" s="2"/>
    </row>
    <row r="517" ht="15.75" customHeight="1">
      <c r="A517" s="108"/>
      <c r="B517" s="108"/>
      <c r="C517" s="108"/>
      <c r="D517" s="108"/>
      <c r="E517" s="108"/>
      <c r="F517" s="108"/>
      <c r="G517" s="108"/>
      <c r="H517" s="108"/>
      <c r="I517" s="108"/>
      <c r="J517" s="2"/>
      <c r="K517" s="2"/>
      <c r="L517" s="2"/>
      <c r="M517" s="2"/>
      <c r="N517" s="2"/>
      <c r="O517" s="2"/>
      <c r="P517" s="2"/>
      <c r="Q517" s="2"/>
      <c r="R517" s="2"/>
      <c r="S517" s="2"/>
      <c r="T517" s="2"/>
      <c r="U517" s="2"/>
      <c r="V517" s="2"/>
      <c r="W517" s="2"/>
      <c r="X517" s="2"/>
      <c r="Y517" s="2"/>
      <c r="Z517" s="2"/>
    </row>
    <row r="518" ht="15.75" customHeight="1">
      <c r="A518" s="108"/>
      <c r="B518" s="108"/>
      <c r="C518" s="108"/>
      <c r="D518" s="108"/>
      <c r="E518" s="108"/>
      <c r="F518" s="108"/>
      <c r="G518" s="108"/>
      <c r="H518" s="108"/>
      <c r="I518" s="108"/>
      <c r="J518" s="2"/>
      <c r="K518" s="2"/>
      <c r="L518" s="2"/>
      <c r="M518" s="2"/>
      <c r="N518" s="2"/>
      <c r="O518" s="2"/>
      <c r="P518" s="2"/>
      <c r="Q518" s="2"/>
      <c r="R518" s="2"/>
      <c r="S518" s="2"/>
      <c r="T518" s="2"/>
      <c r="U518" s="2"/>
      <c r="V518" s="2"/>
      <c r="W518" s="2"/>
      <c r="X518" s="2"/>
      <c r="Y518" s="2"/>
      <c r="Z518" s="2"/>
    </row>
    <row r="519" ht="15.75" customHeight="1">
      <c r="A519" s="108"/>
      <c r="B519" s="108"/>
      <c r="C519" s="108"/>
      <c r="D519" s="108"/>
      <c r="E519" s="108"/>
      <c r="F519" s="108"/>
      <c r="G519" s="108"/>
      <c r="H519" s="108"/>
      <c r="I519" s="108"/>
      <c r="J519" s="2"/>
      <c r="K519" s="2"/>
      <c r="L519" s="2"/>
      <c r="M519" s="2"/>
      <c r="N519" s="2"/>
      <c r="O519" s="2"/>
      <c r="P519" s="2"/>
      <c r="Q519" s="2"/>
      <c r="R519" s="2"/>
      <c r="S519" s="2"/>
      <c r="T519" s="2"/>
      <c r="U519" s="2"/>
      <c r="V519" s="2"/>
      <c r="W519" s="2"/>
      <c r="X519" s="2"/>
      <c r="Y519" s="2"/>
      <c r="Z519" s="2"/>
    </row>
    <row r="520" ht="15.75" customHeight="1">
      <c r="A520" s="108"/>
      <c r="B520" s="108"/>
      <c r="C520" s="108"/>
      <c r="D520" s="108"/>
      <c r="E520" s="108"/>
      <c r="F520" s="108"/>
      <c r="G520" s="108"/>
      <c r="H520" s="108"/>
      <c r="I520" s="108"/>
      <c r="J520" s="2"/>
      <c r="K520" s="2"/>
      <c r="L520" s="2"/>
      <c r="M520" s="2"/>
      <c r="N520" s="2"/>
      <c r="O520" s="2"/>
      <c r="P520" s="2"/>
      <c r="Q520" s="2"/>
      <c r="R520" s="2"/>
      <c r="S520" s="2"/>
      <c r="T520" s="2"/>
      <c r="U520" s="2"/>
      <c r="V520" s="2"/>
      <c r="W520" s="2"/>
      <c r="X520" s="2"/>
      <c r="Y520" s="2"/>
      <c r="Z520" s="2"/>
    </row>
    <row r="521" ht="15.75" customHeight="1">
      <c r="A521" s="108"/>
      <c r="B521" s="108"/>
      <c r="C521" s="108"/>
      <c r="D521" s="108"/>
      <c r="E521" s="108"/>
      <c r="F521" s="108"/>
      <c r="G521" s="108"/>
      <c r="H521" s="108"/>
      <c r="I521" s="108"/>
      <c r="J521" s="2"/>
      <c r="K521" s="2"/>
      <c r="L521" s="2"/>
      <c r="M521" s="2"/>
      <c r="N521" s="2"/>
      <c r="O521" s="2"/>
      <c r="P521" s="2"/>
      <c r="Q521" s="2"/>
      <c r="R521" s="2"/>
      <c r="S521" s="2"/>
      <c r="T521" s="2"/>
      <c r="U521" s="2"/>
      <c r="V521" s="2"/>
      <c r="W521" s="2"/>
      <c r="X521" s="2"/>
      <c r="Y521" s="2"/>
      <c r="Z521" s="2"/>
    </row>
    <row r="522" ht="15.75" customHeight="1">
      <c r="A522" s="108"/>
      <c r="B522" s="108"/>
      <c r="C522" s="108"/>
      <c r="D522" s="108"/>
      <c r="E522" s="108"/>
      <c r="F522" s="108"/>
      <c r="G522" s="108"/>
      <c r="H522" s="108"/>
      <c r="I522" s="108"/>
      <c r="J522" s="2"/>
      <c r="K522" s="2"/>
      <c r="L522" s="2"/>
      <c r="M522" s="2"/>
      <c r="N522" s="2"/>
      <c r="O522" s="2"/>
      <c r="P522" s="2"/>
      <c r="Q522" s="2"/>
      <c r="R522" s="2"/>
      <c r="S522" s="2"/>
      <c r="T522" s="2"/>
      <c r="U522" s="2"/>
      <c r="V522" s="2"/>
      <c r="W522" s="2"/>
      <c r="X522" s="2"/>
      <c r="Y522" s="2"/>
      <c r="Z522" s="2"/>
    </row>
    <row r="523" ht="15.75" customHeight="1">
      <c r="A523" s="108"/>
      <c r="B523" s="108"/>
      <c r="C523" s="108"/>
      <c r="D523" s="108"/>
      <c r="E523" s="108"/>
      <c r="F523" s="108"/>
      <c r="G523" s="108"/>
      <c r="H523" s="108"/>
      <c r="I523" s="108"/>
      <c r="J523" s="2"/>
      <c r="K523" s="2"/>
      <c r="L523" s="2"/>
      <c r="M523" s="2"/>
      <c r="N523" s="2"/>
      <c r="O523" s="2"/>
      <c r="P523" s="2"/>
      <c r="Q523" s="2"/>
      <c r="R523" s="2"/>
      <c r="S523" s="2"/>
      <c r="T523" s="2"/>
      <c r="U523" s="2"/>
      <c r="V523" s="2"/>
      <c r="W523" s="2"/>
      <c r="X523" s="2"/>
      <c r="Y523" s="2"/>
      <c r="Z523" s="2"/>
    </row>
    <row r="524" ht="15.75" customHeight="1">
      <c r="A524" s="108"/>
      <c r="B524" s="108"/>
      <c r="C524" s="108"/>
      <c r="D524" s="108"/>
      <c r="E524" s="108"/>
      <c r="F524" s="108"/>
      <c r="G524" s="108"/>
      <c r="H524" s="108"/>
      <c r="I524" s="108"/>
      <c r="J524" s="2"/>
      <c r="K524" s="2"/>
      <c r="L524" s="2"/>
      <c r="M524" s="2"/>
      <c r="N524" s="2"/>
      <c r="O524" s="2"/>
      <c r="P524" s="2"/>
      <c r="Q524" s="2"/>
      <c r="R524" s="2"/>
      <c r="S524" s="2"/>
      <c r="T524" s="2"/>
      <c r="U524" s="2"/>
      <c r="V524" s="2"/>
      <c r="W524" s="2"/>
      <c r="X524" s="2"/>
      <c r="Y524" s="2"/>
      <c r="Z524" s="2"/>
    </row>
    <row r="525" ht="15.75" customHeight="1">
      <c r="A525" s="108"/>
      <c r="B525" s="108"/>
      <c r="C525" s="108"/>
      <c r="D525" s="108"/>
      <c r="E525" s="108"/>
      <c r="F525" s="108"/>
      <c r="G525" s="108"/>
      <c r="H525" s="108"/>
      <c r="I525" s="108"/>
      <c r="J525" s="2"/>
      <c r="K525" s="2"/>
      <c r="L525" s="2"/>
      <c r="M525" s="2"/>
      <c r="N525" s="2"/>
      <c r="O525" s="2"/>
      <c r="P525" s="2"/>
      <c r="Q525" s="2"/>
      <c r="R525" s="2"/>
      <c r="S525" s="2"/>
      <c r="T525" s="2"/>
      <c r="U525" s="2"/>
      <c r="V525" s="2"/>
      <c r="W525" s="2"/>
      <c r="X525" s="2"/>
      <c r="Y525" s="2"/>
      <c r="Z525" s="2"/>
    </row>
    <row r="526" ht="15.75" customHeight="1">
      <c r="A526" s="108"/>
      <c r="B526" s="108"/>
      <c r="C526" s="108"/>
      <c r="D526" s="108"/>
      <c r="E526" s="108"/>
      <c r="F526" s="108"/>
      <c r="G526" s="108"/>
      <c r="H526" s="108"/>
      <c r="I526" s="108"/>
      <c r="J526" s="2"/>
      <c r="K526" s="2"/>
      <c r="L526" s="2"/>
      <c r="M526" s="2"/>
      <c r="N526" s="2"/>
      <c r="O526" s="2"/>
      <c r="P526" s="2"/>
      <c r="Q526" s="2"/>
      <c r="R526" s="2"/>
      <c r="S526" s="2"/>
      <c r="T526" s="2"/>
      <c r="U526" s="2"/>
      <c r="V526" s="2"/>
      <c r="W526" s="2"/>
      <c r="X526" s="2"/>
      <c r="Y526" s="2"/>
      <c r="Z526" s="2"/>
    </row>
    <row r="527" ht="15.75" customHeight="1">
      <c r="A527" s="108"/>
      <c r="B527" s="108"/>
      <c r="C527" s="108"/>
      <c r="D527" s="108"/>
      <c r="E527" s="108"/>
      <c r="F527" s="108"/>
      <c r="G527" s="108"/>
      <c r="H527" s="108"/>
      <c r="I527" s="108"/>
      <c r="J527" s="2"/>
      <c r="K527" s="2"/>
      <c r="L527" s="2"/>
      <c r="M527" s="2"/>
      <c r="N527" s="2"/>
      <c r="O527" s="2"/>
      <c r="P527" s="2"/>
      <c r="Q527" s="2"/>
      <c r="R527" s="2"/>
      <c r="S527" s="2"/>
      <c r="T527" s="2"/>
      <c r="U527" s="2"/>
      <c r="V527" s="2"/>
      <c r="W527" s="2"/>
      <c r="X527" s="2"/>
      <c r="Y527" s="2"/>
      <c r="Z527" s="2"/>
    </row>
    <row r="528" ht="15.75" customHeight="1">
      <c r="A528" s="108"/>
      <c r="B528" s="108"/>
      <c r="C528" s="108"/>
      <c r="D528" s="108"/>
      <c r="E528" s="108"/>
      <c r="F528" s="108"/>
      <c r="G528" s="108"/>
      <c r="H528" s="108"/>
      <c r="I528" s="108"/>
      <c r="J528" s="2"/>
      <c r="K528" s="2"/>
      <c r="L528" s="2"/>
      <c r="M528" s="2"/>
      <c r="N528" s="2"/>
      <c r="O528" s="2"/>
      <c r="P528" s="2"/>
      <c r="Q528" s="2"/>
      <c r="R528" s="2"/>
      <c r="S528" s="2"/>
      <c r="T528" s="2"/>
      <c r="U528" s="2"/>
      <c r="V528" s="2"/>
      <c r="W528" s="2"/>
      <c r="X528" s="2"/>
      <c r="Y528" s="2"/>
      <c r="Z528" s="2"/>
    </row>
    <row r="529" ht="15.75" customHeight="1">
      <c r="A529" s="108"/>
      <c r="B529" s="108"/>
      <c r="C529" s="108"/>
      <c r="D529" s="108"/>
      <c r="E529" s="108"/>
      <c r="F529" s="108"/>
      <c r="G529" s="108"/>
      <c r="H529" s="108"/>
      <c r="I529" s="108"/>
      <c r="J529" s="2"/>
      <c r="K529" s="2"/>
      <c r="L529" s="2"/>
      <c r="M529" s="2"/>
      <c r="N529" s="2"/>
      <c r="O529" s="2"/>
      <c r="P529" s="2"/>
      <c r="Q529" s="2"/>
      <c r="R529" s="2"/>
      <c r="S529" s="2"/>
      <c r="T529" s="2"/>
      <c r="U529" s="2"/>
      <c r="V529" s="2"/>
      <c r="W529" s="2"/>
      <c r="X529" s="2"/>
      <c r="Y529" s="2"/>
      <c r="Z529" s="2"/>
    </row>
    <row r="530" ht="15.75" customHeight="1">
      <c r="A530" s="108"/>
      <c r="B530" s="108"/>
      <c r="C530" s="108"/>
      <c r="D530" s="108"/>
      <c r="E530" s="108"/>
      <c r="F530" s="108"/>
      <c r="G530" s="108"/>
      <c r="H530" s="108"/>
      <c r="I530" s="108"/>
      <c r="J530" s="2"/>
      <c r="K530" s="2"/>
      <c r="L530" s="2"/>
      <c r="M530" s="2"/>
      <c r="N530" s="2"/>
      <c r="O530" s="2"/>
      <c r="P530" s="2"/>
      <c r="Q530" s="2"/>
      <c r="R530" s="2"/>
      <c r="S530" s="2"/>
      <c r="T530" s="2"/>
      <c r="U530" s="2"/>
      <c r="V530" s="2"/>
      <c r="W530" s="2"/>
      <c r="X530" s="2"/>
      <c r="Y530" s="2"/>
      <c r="Z530" s="2"/>
    </row>
    <row r="531" ht="15.75" customHeight="1">
      <c r="A531" s="108"/>
      <c r="B531" s="108"/>
      <c r="C531" s="108"/>
      <c r="D531" s="108"/>
      <c r="E531" s="108"/>
      <c r="F531" s="108"/>
      <c r="G531" s="108"/>
      <c r="H531" s="108"/>
      <c r="I531" s="108"/>
      <c r="J531" s="2"/>
      <c r="K531" s="2"/>
      <c r="L531" s="2"/>
      <c r="M531" s="2"/>
      <c r="N531" s="2"/>
      <c r="O531" s="2"/>
      <c r="P531" s="2"/>
      <c r="Q531" s="2"/>
      <c r="R531" s="2"/>
      <c r="S531" s="2"/>
      <c r="T531" s="2"/>
      <c r="U531" s="2"/>
      <c r="V531" s="2"/>
      <c r="W531" s="2"/>
      <c r="X531" s="2"/>
      <c r="Y531" s="2"/>
      <c r="Z531" s="2"/>
    </row>
    <row r="532" ht="15.75" customHeight="1">
      <c r="A532" s="108"/>
      <c r="B532" s="108"/>
      <c r="C532" s="108"/>
      <c r="D532" s="108"/>
      <c r="E532" s="108"/>
      <c r="F532" s="108"/>
      <c r="G532" s="108"/>
      <c r="H532" s="108"/>
      <c r="I532" s="108"/>
      <c r="J532" s="2"/>
      <c r="K532" s="2"/>
      <c r="L532" s="2"/>
      <c r="M532" s="2"/>
      <c r="N532" s="2"/>
      <c r="O532" s="2"/>
      <c r="P532" s="2"/>
      <c r="Q532" s="2"/>
      <c r="R532" s="2"/>
      <c r="S532" s="2"/>
      <c r="T532" s="2"/>
      <c r="U532" s="2"/>
      <c r="V532" s="2"/>
      <c r="W532" s="2"/>
      <c r="X532" s="2"/>
      <c r="Y532" s="2"/>
      <c r="Z532" s="2"/>
    </row>
    <row r="533" ht="15.75" customHeight="1">
      <c r="A533" s="108"/>
      <c r="B533" s="108"/>
      <c r="C533" s="108"/>
      <c r="D533" s="108"/>
      <c r="E533" s="108"/>
      <c r="F533" s="108"/>
      <c r="G533" s="108"/>
      <c r="H533" s="108"/>
      <c r="I533" s="108"/>
      <c r="J533" s="2"/>
      <c r="K533" s="2"/>
      <c r="L533" s="2"/>
      <c r="M533" s="2"/>
      <c r="N533" s="2"/>
      <c r="O533" s="2"/>
      <c r="P533" s="2"/>
      <c r="Q533" s="2"/>
      <c r="R533" s="2"/>
      <c r="S533" s="2"/>
      <c r="T533" s="2"/>
      <c r="U533" s="2"/>
      <c r="V533" s="2"/>
      <c r="W533" s="2"/>
      <c r="X533" s="2"/>
      <c r="Y533" s="2"/>
      <c r="Z533" s="2"/>
    </row>
    <row r="534" ht="15.75" customHeight="1">
      <c r="A534" s="108"/>
      <c r="B534" s="108"/>
      <c r="C534" s="108"/>
      <c r="D534" s="108"/>
      <c r="E534" s="108"/>
      <c r="F534" s="108"/>
      <c r="G534" s="108"/>
      <c r="H534" s="108"/>
      <c r="I534" s="108"/>
      <c r="J534" s="2"/>
      <c r="K534" s="2"/>
      <c r="L534" s="2"/>
      <c r="M534" s="2"/>
      <c r="N534" s="2"/>
      <c r="O534" s="2"/>
      <c r="P534" s="2"/>
      <c r="Q534" s="2"/>
      <c r="R534" s="2"/>
      <c r="S534" s="2"/>
      <c r="T534" s="2"/>
      <c r="U534" s="2"/>
      <c r="V534" s="2"/>
      <c r="W534" s="2"/>
      <c r="X534" s="2"/>
      <c r="Y534" s="2"/>
      <c r="Z534" s="2"/>
    </row>
    <row r="535" ht="15.75" customHeight="1">
      <c r="A535" s="108"/>
      <c r="B535" s="108"/>
      <c r="C535" s="108"/>
      <c r="D535" s="108"/>
      <c r="E535" s="108"/>
      <c r="F535" s="108"/>
      <c r="G535" s="108"/>
      <c r="H535" s="108"/>
      <c r="I535" s="108"/>
      <c r="J535" s="2"/>
      <c r="K535" s="2"/>
      <c r="L535" s="2"/>
      <c r="M535" s="2"/>
      <c r="N535" s="2"/>
      <c r="O535" s="2"/>
      <c r="P535" s="2"/>
      <c r="Q535" s="2"/>
      <c r="R535" s="2"/>
      <c r="S535" s="2"/>
      <c r="T535" s="2"/>
      <c r="U535" s="2"/>
      <c r="V535" s="2"/>
      <c r="W535" s="2"/>
      <c r="X535" s="2"/>
      <c r="Y535" s="2"/>
      <c r="Z535" s="2"/>
    </row>
    <row r="536" ht="15.75" customHeight="1">
      <c r="A536" s="108"/>
      <c r="B536" s="108"/>
      <c r="C536" s="108"/>
      <c r="D536" s="108"/>
      <c r="E536" s="108"/>
      <c r="F536" s="108"/>
      <c r="G536" s="108"/>
      <c r="H536" s="108"/>
      <c r="I536" s="108"/>
      <c r="J536" s="2"/>
      <c r="K536" s="2"/>
      <c r="L536" s="2"/>
      <c r="M536" s="2"/>
      <c r="N536" s="2"/>
      <c r="O536" s="2"/>
      <c r="P536" s="2"/>
      <c r="Q536" s="2"/>
      <c r="R536" s="2"/>
      <c r="S536" s="2"/>
      <c r="T536" s="2"/>
      <c r="U536" s="2"/>
      <c r="V536" s="2"/>
      <c r="W536" s="2"/>
      <c r="X536" s="2"/>
      <c r="Y536" s="2"/>
      <c r="Z536" s="2"/>
    </row>
    <row r="537" ht="15.75" customHeight="1">
      <c r="A537" s="108"/>
      <c r="B537" s="108"/>
      <c r="C537" s="108"/>
      <c r="D537" s="108"/>
      <c r="E537" s="108"/>
      <c r="F537" s="108"/>
      <c r="G537" s="108"/>
      <c r="H537" s="108"/>
      <c r="I537" s="108"/>
      <c r="J537" s="2"/>
      <c r="K537" s="2"/>
      <c r="L537" s="2"/>
      <c r="M537" s="2"/>
      <c r="N537" s="2"/>
      <c r="O537" s="2"/>
      <c r="P537" s="2"/>
      <c r="Q537" s="2"/>
      <c r="R537" s="2"/>
      <c r="S537" s="2"/>
      <c r="T537" s="2"/>
      <c r="U537" s="2"/>
      <c r="V537" s="2"/>
      <c r="W537" s="2"/>
      <c r="X537" s="2"/>
      <c r="Y537" s="2"/>
      <c r="Z537" s="2"/>
    </row>
    <row r="538" ht="15.75" customHeight="1">
      <c r="A538" s="108"/>
      <c r="B538" s="108"/>
      <c r="C538" s="108"/>
      <c r="D538" s="108"/>
      <c r="E538" s="108"/>
      <c r="F538" s="108"/>
      <c r="G538" s="108"/>
      <c r="H538" s="108"/>
      <c r="I538" s="108"/>
      <c r="J538" s="2"/>
      <c r="K538" s="2"/>
      <c r="L538" s="2"/>
      <c r="M538" s="2"/>
      <c r="N538" s="2"/>
      <c r="O538" s="2"/>
      <c r="P538" s="2"/>
      <c r="Q538" s="2"/>
      <c r="R538" s="2"/>
      <c r="S538" s="2"/>
      <c r="T538" s="2"/>
      <c r="U538" s="2"/>
      <c r="V538" s="2"/>
      <c r="W538" s="2"/>
      <c r="X538" s="2"/>
      <c r="Y538" s="2"/>
      <c r="Z538" s="2"/>
    </row>
    <row r="539" ht="15.75" customHeight="1">
      <c r="A539" s="108"/>
      <c r="B539" s="108"/>
      <c r="C539" s="108"/>
      <c r="D539" s="108"/>
      <c r="E539" s="108"/>
      <c r="F539" s="108"/>
      <c r="G539" s="108"/>
      <c r="H539" s="108"/>
      <c r="I539" s="108"/>
      <c r="J539" s="2"/>
      <c r="K539" s="2"/>
      <c r="L539" s="2"/>
      <c r="M539" s="2"/>
      <c r="N539" s="2"/>
      <c r="O539" s="2"/>
      <c r="P539" s="2"/>
      <c r="Q539" s="2"/>
      <c r="R539" s="2"/>
      <c r="S539" s="2"/>
      <c r="T539" s="2"/>
      <c r="U539" s="2"/>
      <c r="V539" s="2"/>
      <c r="W539" s="2"/>
      <c r="X539" s="2"/>
      <c r="Y539" s="2"/>
      <c r="Z539" s="2"/>
    </row>
    <row r="540" ht="15.75" customHeight="1">
      <c r="A540" s="108"/>
      <c r="B540" s="108"/>
      <c r="C540" s="108"/>
      <c r="D540" s="108"/>
      <c r="E540" s="108"/>
      <c r="F540" s="108"/>
      <c r="G540" s="108"/>
      <c r="H540" s="108"/>
      <c r="I540" s="108"/>
      <c r="J540" s="2"/>
      <c r="K540" s="2"/>
      <c r="L540" s="2"/>
      <c r="M540" s="2"/>
      <c r="N540" s="2"/>
      <c r="O540" s="2"/>
      <c r="P540" s="2"/>
      <c r="Q540" s="2"/>
      <c r="R540" s="2"/>
      <c r="S540" s="2"/>
      <c r="T540" s="2"/>
      <c r="U540" s="2"/>
      <c r="V540" s="2"/>
      <c r="W540" s="2"/>
      <c r="X540" s="2"/>
      <c r="Y540" s="2"/>
      <c r="Z540" s="2"/>
    </row>
    <row r="541" ht="15.75" customHeight="1">
      <c r="A541" s="108"/>
      <c r="B541" s="108"/>
      <c r="C541" s="108"/>
      <c r="D541" s="108"/>
      <c r="E541" s="108"/>
      <c r="F541" s="108"/>
      <c r="G541" s="108"/>
      <c r="H541" s="108"/>
      <c r="I541" s="108"/>
      <c r="J541" s="2"/>
      <c r="K541" s="2"/>
      <c r="L541" s="2"/>
      <c r="M541" s="2"/>
      <c r="N541" s="2"/>
      <c r="O541" s="2"/>
      <c r="P541" s="2"/>
      <c r="Q541" s="2"/>
      <c r="R541" s="2"/>
      <c r="S541" s="2"/>
      <c r="T541" s="2"/>
      <c r="U541" s="2"/>
      <c r="V541" s="2"/>
      <c r="W541" s="2"/>
      <c r="X541" s="2"/>
      <c r="Y541" s="2"/>
      <c r="Z541" s="2"/>
    </row>
    <row r="542" ht="15.75" customHeight="1">
      <c r="A542" s="108"/>
      <c r="B542" s="108"/>
      <c r="C542" s="108"/>
      <c r="D542" s="108"/>
      <c r="E542" s="108"/>
      <c r="F542" s="108"/>
      <c r="G542" s="108"/>
      <c r="H542" s="108"/>
      <c r="I542" s="108"/>
      <c r="J542" s="2"/>
      <c r="K542" s="2"/>
      <c r="L542" s="2"/>
      <c r="M542" s="2"/>
      <c r="N542" s="2"/>
      <c r="O542" s="2"/>
      <c r="P542" s="2"/>
      <c r="Q542" s="2"/>
      <c r="R542" s="2"/>
      <c r="S542" s="2"/>
      <c r="T542" s="2"/>
      <c r="U542" s="2"/>
      <c r="V542" s="2"/>
      <c r="W542" s="2"/>
      <c r="X542" s="2"/>
      <c r="Y542" s="2"/>
      <c r="Z542" s="2"/>
    </row>
    <row r="543" ht="15.75" customHeight="1">
      <c r="A543" s="108"/>
      <c r="B543" s="108"/>
      <c r="C543" s="108"/>
      <c r="D543" s="108"/>
      <c r="E543" s="108"/>
      <c r="F543" s="108"/>
      <c r="G543" s="108"/>
      <c r="H543" s="108"/>
      <c r="I543" s="108"/>
      <c r="J543" s="2"/>
      <c r="K543" s="2"/>
      <c r="L543" s="2"/>
      <c r="M543" s="2"/>
      <c r="N543" s="2"/>
      <c r="O543" s="2"/>
      <c r="P543" s="2"/>
      <c r="Q543" s="2"/>
      <c r="R543" s="2"/>
      <c r="S543" s="2"/>
      <c r="T543" s="2"/>
      <c r="U543" s="2"/>
      <c r="V543" s="2"/>
      <c r="W543" s="2"/>
      <c r="X543" s="2"/>
      <c r="Y543" s="2"/>
      <c r="Z543" s="2"/>
    </row>
    <row r="544" ht="15.75" customHeight="1">
      <c r="A544" s="108"/>
      <c r="B544" s="108"/>
      <c r="C544" s="108"/>
      <c r="D544" s="108"/>
      <c r="E544" s="108"/>
      <c r="F544" s="108"/>
      <c r="G544" s="108"/>
      <c r="H544" s="108"/>
      <c r="I544" s="108"/>
      <c r="J544" s="2"/>
      <c r="K544" s="2"/>
      <c r="L544" s="2"/>
      <c r="M544" s="2"/>
      <c r="N544" s="2"/>
      <c r="O544" s="2"/>
      <c r="P544" s="2"/>
      <c r="Q544" s="2"/>
      <c r="R544" s="2"/>
      <c r="S544" s="2"/>
      <c r="T544" s="2"/>
      <c r="U544" s="2"/>
      <c r="V544" s="2"/>
      <c r="W544" s="2"/>
      <c r="X544" s="2"/>
      <c r="Y544" s="2"/>
      <c r="Z544" s="2"/>
    </row>
    <row r="545" ht="15.75" customHeight="1">
      <c r="A545" s="108"/>
      <c r="B545" s="108"/>
      <c r="C545" s="108"/>
      <c r="D545" s="108"/>
      <c r="E545" s="108"/>
      <c r="F545" s="108"/>
      <c r="G545" s="108"/>
      <c r="H545" s="108"/>
      <c r="I545" s="108"/>
      <c r="J545" s="2"/>
      <c r="K545" s="2"/>
      <c r="L545" s="2"/>
      <c r="M545" s="2"/>
      <c r="N545" s="2"/>
      <c r="O545" s="2"/>
      <c r="P545" s="2"/>
      <c r="Q545" s="2"/>
      <c r="R545" s="2"/>
      <c r="S545" s="2"/>
      <c r="T545" s="2"/>
      <c r="U545" s="2"/>
      <c r="V545" s="2"/>
      <c r="W545" s="2"/>
      <c r="X545" s="2"/>
      <c r="Y545" s="2"/>
      <c r="Z545" s="2"/>
    </row>
    <row r="546" ht="15.75" customHeight="1">
      <c r="A546" s="108"/>
      <c r="B546" s="108"/>
      <c r="C546" s="108"/>
      <c r="D546" s="108"/>
      <c r="E546" s="108"/>
      <c r="F546" s="108"/>
      <c r="G546" s="108"/>
      <c r="H546" s="108"/>
      <c r="I546" s="108"/>
      <c r="J546" s="2"/>
      <c r="K546" s="2"/>
      <c r="L546" s="2"/>
      <c r="M546" s="2"/>
      <c r="N546" s="2"/>
      <c r="O546" s="2"/>
      <c r="P546" s="2"/>
      <c r="Q546" s="2"/>
      <c r="R546" s="2"/>
      <c r="S546" s="2"/>
      <c r="T546" s="2"/>
      <c r="U546" s="2"/>
      <c r="V546" s="2"/>
      <c r="W546" s="2"/>
      <c r="X546" s="2"/>
      <c r="Y546" s="2"/>
      <c r="Z546" s="2"/>
    </row>
    <row r="547" ht="15.75" customHeight="1">
      <c r="A547" s="108"/>
      <c r="B547" s="108"/>
      <c r="C547" s="108"/>
      <c r="D547" s="108"/>
      <c r="E547" s="108"/>
      <c r="F547" s="108"/>
      <c r="G547" s="108"/>
      <c r="H547" s="108"/>
      <c r="I547" s="108"/>
      <c r="J547" s="2"/>
      <c r="K547" s="2"/>
      <c r="L547" s="2"/>
      <c r="M547" s="2"/>
      <c r="N547" s="2"/>
      <c r="O547" s="2"/>
      <c r="P547" s="2"/>
      <c r="Q547" s="2"/>
      <c r="R547" s="2"/>
      <c r="S547" s="2"/>
      <c r="T547" s="2"/>
      <c r="U547" s="2"/>
      <c r="V547" s="2"/>
      <c r="W547" s="2"/>
      <c r="X547" s="2"/>
      <c r="Y547" s="2"/>
      <c r="Z547" s="2"/>
    </row>
    <row r="548" ht="15.75" customHeight="1">
      <c r="A548" s="108"/>
      <c r="B548" s="108"/>
      <c r="C548" s="108"/>
      <c r="D548" s="108"/>
      <c r="E548" s="108"/>
      <c r="F548" s="108"/>
      <c r="G548" s="108"/>
      <c r="H548" s="108"/>
      <c r="I548" s="108"/>
      <c r="J548" s="2"/>
      <c r="K548" s="2"/>
      <c r="L548" s="2"/>
      <c r="M548" s="2"/>
      <c r="N548" s="2"/>
      <c r="O548" s="2"/>
      <c r="P548" s="2"/>
      <c r="Q548" s="2"/>
      <c r="R548" s="2"/>
      <c r="S548" s="2"/>
      <c r="T548" s="2"/>
      <c r="U548" s="2"/>
      <c r="V548" s="2"/>
      <c r="W548" s="2"/>
      <c r="X548" s="2"/>
      <c r="Y548" s="2"/>
      <c r="Z548" s="2"/>
    </row>
    <row r="549" ht="15.75" customHeight="1">
      <c r="A549" s="108"/>
      <c r="B549" s="108"/>
      <c r="C549" s="108"/>
      <c r="D549" s="108"/>
      <c r="E549" s="108"/>
      <c r="F549" s="108"/>
      <c r="G549" s="108"/>
      <c r="H549" s="108"/>
      <c r="I549" s="108"/>
      <c r="J549" s="2"/>
      <c r="K549" s="2"/>
      <c r="L549" s="2"/>
      <c r="M549" s="2"/>
      <c r="N549" s="2"/>
      <c r="O549" s="2"/>
      <c r="P549" s="2"/>
      <c r="Q549" s="2"/>
      <c r="R549" s="2"/>
      <c r="S549" s="2"/>
      <c r="T549" s="2"/>
      <c r="U549" s="2"/>
      <c r="V549" s="2"/>
      <c r="W549" s="2"/>
      <c r="X549" s="2"/>
      <c r="Y549" s="2"/>
      <c r="Z549" s="2"/>
    </row>
    <row r="550" ht="15.75" customHeight="1">
      <c r="A550" s="108"/>
      <c r="B550" s="108"/>
      <c r="C550" s="108"/>
      <c r="D550" s="108"/>
      <c r="E550" s="108"/>
      <c r="F550" s="108"/>
      <c r="G550" s="108"/>
      <c r="H550" s="108"/>
      <c r="I550" s="108"/>
      <c r="J550" s="2"/>
      <c r="K550" s="2"/>
      <c r="L550" s="2"/>
      <c r="M550" s="2"/>
      <c r="N550" s="2"/>
      <c r="O550" s="2"/>
      <c r="P550" s="2"/>
      <c r="Q550" s="2"/>
      <c r="R550" s="2"/>
      <c r="S550" s="2"/>
      <c r="T550" s="2"/>
      <c r="U550" s="2"/>
      <c r="V550" s="2"/>
      <c r="W550" s="2"/>
      <c r="X550" s="2"/>
      <c r="Y550" s="2"/>
      <c r="Z550" s="2"/>
    </row>
    <row r="551" ht="15.75" customHeight="1">
      <c r="A551" s="108"/>
      <c r="B551" s="108"/>
      <c r="C551" s="108"/>
      <c r="D551" s="108"/>
      <c r="E551" s="108"/>
      <c r="F551" s="108"/>
      <c r="G551" s="108"/>
      <c r="H551" s="108"/>
      <c r="I551" s="108"/>
      <c r="J551" s="2"/>
      <c r="K551" s="2"/>
      <c r="L551" s="2"/>
      <c r="M551" s="2"/>
      <c r="N551" s="2"/>
      <c r="O551" s="2"/>
      <c r="P551" s="2"/>
      <c r="Q551" s="2"/>
      <c r="R551" s="2"/>
      <c r="S551" s="2"/>
      <c r="T551" s="2"/>
      <c r="U551" s="2"/>
      <c r="V551" s="2"/>
      <c r="W551" s="2"/>
      <c r="X551" s="2"/>
      <c r="Y551" s="2"/>
      <c r="Z551" s="2"/>
    </row>
    <row r="552" ht="15.75" customHeight="1">
      <c r="A552" s="108"/>
      <c r="B552" s="108"/>
      <c r="C552" s="108"/>
      <c r="D552" s="108"/>
      <c r="E552" s="108"/>
      <c r="F552" s="108"/>
      <c r="G552" s="108"/>
      <c r="H552" s="108"/>
      <c r="I552" s="108"/>
      <c r="J552" s="2"/>
      <c r="K552" s="2"/>
      <c r="L552" s="2"/>
      <c r="M552" s="2"/>
      <c r="N552" s="2"/>
      <c r="O552" s="2"/>
      <c r="P552" s="2"/>
      <c r="Q552" s="2"/>
      <c r="R552" s="2"/>
      <c r="S552" s="2"/>
      <c r="T552" s="2"/>
      <c r="U552" s="2"/>
      <c r="V552" s="2"/>
      <c r="W552" s="2"/>
      <c r="X552" s="2"/>
      <c r="Y552" s="2"/>
      <c r="Z552" s="2"/>
    </row>
    <row r="553" ht="15.75" customHeight="1">
      <c r="A553" s="108"/>
      <c r="B553" s="108"/>
      <c r="C553" s="108"/>
      <c r="D553" s="108"/>
      <c r="E553" s="108"/>
      <c r="F553" s="108"/>
      <c r="G553" s="108"/>
      <c r="H553" s="108"/>
      <c r="I553" s="108"/>
      <c r="J553" s="2"/>
      <c r="K553" s="2"/>
      <c r="L553" s="2"/>
      <c r="M553" s="2"/>
      <c r="N553" s="2"/>
      <c r="O553" s="2"/>
      <c r="P553" s="2"/>
      <c r="Q553" s="2"/>
      <c r="R553" s="2"/>
      <c r="S553" s="2"/>
      <c r="T553" s="2"/>
      <c r="U553" s="2"/>
      <c r="V553" s="2"/>
      <c r="W553" s="2"/>
      <c r="X553" s="2"/>
      <c r="Y553" s="2"/>
      <c r="Z553" s="2"/>
    </row>
    <row r="554" ht="15.75" customHeight="1">
      <c r="A554" s="108"/>
      <c r="B554" s="108"/>
      <c r="C554" s="108"/>
      <c r="D554" s="108"/>
      <c r="E554" s="108"/>
      <c r="F554" s="108"/>
      <c r="G554" s="108"/>
      <c r="H554" s="108"/>
      <c r="I554" s="108"/>
      <c r="J554" s="2"/>
      <c r="K554" s="2"/>
      <c r="L554" s="2"/>
      <c r="M554" s="2"/>
      <c r="N554" s="2"/>
      <c r="O554" s="2"/>
      <c r="P554" s="2"/>
      <c r="Q554" s="2"/>
      <c r="R554" s="2"/>
      <c r="S554" s="2"/>
      <c r="T554" s="2"/>
      <c r="U554" s="2"/>
      <c r="V554" s="2"/>
      <c r="W554" s="2"/>
      <c r="X554" s="2"/>
      <c r="Y554" s="2"/>
      <c r="Z554" s="2"/>
    </row>
    <row r="555" ht="15.75" customHeight="1">
      <c r="A555" s="108"/>
      <c r="B555" s="108"/>
      <c r="C555" s="108"/>
      <c r="D555" s="108"/>
      <c r="E555" s="108"/>
      <c r="F555" s="108"/>
      <c r="G555" s="108"/>
      <c r="H555" s="108"/>
      <c r="I555" s="108"/>
      <c r="J555" s="2"/>
      <c r="K555" s="2"/>
      <c r="L555" s="2"/>
      <c r="M555" s="2"/>
      <c r="N555" s="2"/>
      <c r="O555" s="2"/>
      <c r="P555" s="2"/>
      <c r="Q555" s="2"/>
      <c r="R555" s="2"/>
      <c r="S555" s="2"/>
      <c r="T555" s="2"/>
      <c r="U555" s="2"/>
      <c r="V555" s="2"/>
      <c r="W555" s="2"/>
      <c r="X555" s="2"/>
      <c r="Y555" s="2"/>
      <c r="Z555" s="2"/>
    </row>
    <row r="556" ht="15.75" customHeight="1">
      <c r="A556" s="108"/>
      <c r="B556" s="108"/>
      <c r="C556" s="108"/>
      <c r="D556" s="108"/>
      <c r="E556" s="108"/>
      <c r="F556" s="108"/>
      <c r="G556" s="108"/>
      <c r="H556" s="108"/>
      <c r="I556" s="108"/>
      <c r="J556" s="2"/>
      <c r="K556" s="2"/>
      <c r="L556" s="2"/>
      <c r="M556" s="2"/>
      <c r="N556" s="2"/>
      <c r="O556" s="2"/>
      <c r="P556" s="2"/>
      <c r="Q556" s="2"/>
      <c r="R556" s="2"/>
      <c r="S556" s="2"/>
      <c r="T556" s="2"/>
      <c r="U556" s="2"/>
      <c r="V556" s="2"/>
      <c r="W556" s="2"/>
      <c r="X556" s="2"/>
      <c r="Y556" s="2"/>
      <c r="Z556" s="2"/>
    </row>
    <row r="557" ht="15.75" customHeight="1">
      <c r="A557" s="108"/>
      <c r="B557" s="108"/>
      <c r="C557" s="108"/>
      <c r="D557" s="108"/>
      <c r="E557" s="108"/>
      <c r="F557" s="108"/>
      <c r="G557" s="108"/>
      <c r="H557" s="108"/>
      <c r="I557" s="108"/>
      <c r="J557" s="2"/>
      <c r="K557" s="2"/>
      <c r="L557" s="2"/>
      <c r="M557" s="2"/>
      <c r="N557" s="2"/>
      <c r="O557" s="2"/>
      <c r="P557" s="2"/>
      <c r="Q557" s="2"/>
      <c r="R557" s="2"/>
      <c r="S557" s="2"/>
      <c r="T557" s="2"/>
      <c r="U557" s="2"/>
      <c r="V557" s="2"/>
      <c r="W557" s="2"/>
      <c r="X557" s="2"/>
      <c r="Y557" s="2"/>
      <c r="Z557" s="2"/>
    </row>
    <row r="558" ht="15.75" customHeight="1">
      <c r="A558" s="108"/>
      <c r="B558" s="108"/>
      <c r="C558" s="108"/>
      <c r="D558" s="108"/>
      <c r="E558" s="108"/>
      <c r="F558" s="108"/>
      <c r="G558" s="108"/>
      <c r="H558" s="108"/>
      <c r="I558" s="108"/>
      <c r="J558" s="2"/>
      <c r="K558" s="2"/>
      <c r="L558" s="2"/>
      <c r="M558" s="2"/>
      <c r="N558" s="2"/>
      <c r="O558" s="2"/>
      <c r="P558" s="2"/>
      <c r="Q558" s="2"/>
      <c r="R558" s="2"/>
      <c r="S558" s="2"/>
      <c r="T558" s="2"/>
      <c r="U558" s="2"/>
      <c r="V558" s="2"/>
      <c r="W558" s="2"/>
      <c r="X558" s="2"/>
      <c r="Y558" s="2"/>
      <c r="Z558" s="2"/>
    </row>
    <row r="559" ht="15.75" customHeight="1">
      <c r="A559" s="108"/>
      <c r="B559" s="108"/>
      <c r="C559" s="108"/>
      <c r="D559" s="108"/>
      <c r="E559" s="108"/>
      <c r="F559" s="108"/>
      <c r="G559" s="108"/>
      <c r="H559" s="108"/>
      <c r="I559" s="108"/>
      <c r="J559" s="2"/>
      <c r="K559" s="2"/>
      <c r="L559" s="2"/>
      <c r="M559" s="2"/>
      <c r="N559" s="2"/>
      <c r="O559" s="2"/>
      <c r="P559" s="2"/>
      <c r="Q559" s="2"/>
      <c r="R559" s="2"/>
      <c r="S559" s="2"/>
      <c r="T559" s="2"/>
      <c r="U559" s="2"/>
      <c r="V559" s="2"/>
      <c r="W559" s="2"/>
      <c r="X559" s="2"/>
      <c r="Y559" s="2"/>
      <c r="Z559" s="2"/>
    </row>
    <row r="560" ht="15.75" customHeight="1">
      <c r="A560" s="108"/>
      <c r="B560" s="108"/>
      <c r="C560" s="108"/>
      <c r="D560" s="108"/>
      <c r="E560" s="108"/>
      <c r="F560" s="108"/>
      <c r="G560" s="108"/>
      <c r="H560" s="108"/>
      <c r="I560" s="108"/>
      <c r="J560" s="2"/>
      <c r="K560" s="2"/>
      <c r="L560" s="2"/>
      <c r="M560" s="2"/>
      <c r="N560" s="2"/>
      <c r="O560" s="2"/>
      <c r="P560" s="2"/>
      <c r="Q560" s="2"/>
      <c r="R560" s="2"/>
      <c r="S560" s="2"/>
      <c r="T560" s="2"/>
      <c r="U560" s="2"/>
      <c r="V560" s="2"/>
      <c r="W560" s="2"/>
      <c r="X560" s="2"/>
      <c r="Y560" s="2"/>
      <c r="Z560" s="2"/>
    </row>
    <row r="561" ht="15.75" customHeight="1">
      <c r="A561" s="108"/>
      <c r="B561" s="108"/>
      <c r="C561" s="108"/>
      <c r="D561" s="108"/>
      <c r="E561" s="108"/>
      <c r="F561" s="108"/>
      <c r="G561" s="108"/>
      <c r="H561" s="108"/>
      <c r="I561" s="108"/>
      <c r="J561" s="2"/>
      <c r="K561" s="2"/>
      <c r="L561" s="2"/>
      <c r="M561" s="2"/>
      <c r="N561" s="2"/>
      <c r="O561" s="2"/>
      <c r="P561" s="2"/>
      <c r="Q561" s="2"/>
      <c r="R561" s="2"/>
      <c r="S561" s="2"/>
      <c r="T561" s="2"/>
      <c r="U561" s="2"/>
      <c r="V561" s="2"/>
      <c r="W561" s="2"/>
      <c r="X561" s="2"/>
      <c r="Y561" s="2"/>
      <c r="Z561" s="2"/>
    </row>
    <row r="562" ht="15.75" customHeight="1">
      <c r="A562" s="108"/>
      <c r="B562" s="108"/>
      <c r="C562" s="108"/>
      <c r="D562" s="108"/>
      <c r="E562" s="108"/>
      <c r="F562" s="108"/>
      <c r="G562" s="108"/>
      <c r="H562" s="108"/>
      <c r="I562" s="108"/>
      <c r="J562" s="2"/>
      <c r="K562" s="2"/>
      <c r="L562" s="2"/>
      <c r="M562" s="2"/>
      <c r="N562" s="2"/>
      <c r="O562" s="2"/>
      <c r="P562" s="2"/>
      <c r="Q562" s="2"/>
      <c r="R562" s="2"/>
      <c r="S562" s="2"/>
      <c r="T562" s="2"/>
      <c r="U562" s="2"/>
      <c r="V562" s="2"/>
      <c r="W562" s="2"/>
      <c r="X562" s="2"/>
      <c r="Y562" s="2"/>
      <c r="Z562" s="2"/>
    </row>
    <row r="563" ht="15.75" customHeight="1">
      <c r="A563" s="108"/>
      <c r="B563" s="108"/>
      <c r="C563" s="108"/>
      <c r="D563" s="108"/>
      <c r="E563" s="108"/>
      <c r="F563" s="108"/>
      <c r="G563" s="108"/>
      <c r="H563" s="108"/>
      <c r="I563" s="108"/>
      <c r="J563" s="2"/>
      <c r="K563" s="2"/>
      <c r="L563" s="2"/>
      <c r="M563" s="2"/>
      <c r="N563" s="2"/>
      <c r="O563" s="2"/>
      <c r="P563" s="2"/>
      <c r="Q563" s="2"/>
      <c r="R563" s="2"/>
      <c r="S563" s="2"/>
      <c r="T563" s="2"/>
      <c r="U563" s="2"/>
      <c r="V563" s="2"/>
      <c r="W563" s="2"/>
      <c r="X563" s="2"/>
      <c r="Y563" s="2"/>
      <c r="Z563" s="2"/>
    </row>
    <row r="564" ht="15.75" customHeight="1">
      <c r="A564" s="108"/>
      <c r="B564" s="108"/>
      <c r="C564" s="108"/>
      <c r="D564" s="108"/>
      <c r="E564" s="108"/>
      <c r="F564" s="108"/>
      <c r="G564" s="108"/>
      <c r="H564" s="108"/>
      <c r="I564" s="108"/>
      <c r="J564" s="2"/>
      <c r="K564" s="2"/>
      <c r="L564" s="2"/>
      <c r="M564" s="2"/>
      <c r="N564" s="2"/>
      <c r="O564" s="2"/>
      <c r="P564" s="2"/>
      <c r="Q564" s="2"/>
      <c r="R564" s="2"/>
      <c r="S564" s="2"/>
      <c r="T564" s="2"/>
      <c r="U564" s="2"/>
      <c r="V564" s="2"/>
      <c r="W564" s="2"/>
      <c r="X564" s="2"/>
      <c r="Y564" s="2"/>
      <c r="Z564" s="2"/>
    </row>
    <row r="565" ht="15.75" customHeight="1">
      <c r="A565" s="108"/>
      <c r="B565" s="108"/>
      <c r="C565" s="108"/>
      <c r="D565" s="108"/>
      <c r="E565" s="108"/>
      <c r="F565" s="108"/>
      <c r="G565" s="108"/>
      <c r="H565" s="108"/>
      <c r="I565" s="108"/>
      <c r="J565" s="2"/>
      <c r="K565" s="2"/>
      <c r="L565" s="2"/>
      <c r="M565" s="2"/>
      <c r="N565" s="2"/>
      <c r="O565" s="2"/>
      <c r="P565" s="2"/>
      <c r="Q565" s="2"/>
      <c r="R565" s="2"/>
      <c r="S565" s="2"/>
      <c r="T565" s="2"/>
      <c r="U565" s="2"/>
      <c r="V565" s="2"/>
      <c r="W565" s="2"/>
      <c r="X565" s="2"/>
      <c r="Y565" s="2"/>
      <c r="Z565" s="2"/>
    </row>
    <row r="566" ht="15.75" customHeight="1">
      <c r="A566" s="108"/>
      <c r="B566" s="108"/>
      <c r="C566" s="108"/>
      <c r="D566" s="108"/>
      <c r="E566" s="108"/>
      <c r="F566" s="108"/>
      <c r="G566" s="108"/>
      <c r="H566" s="108"/>
      <c r="I566" s="108"/>
      <c r="J566" s="2"/>
      <c r="K566" s="2"/>
      <c r="L566" s="2"/>
      <c r="M566" s="2"/>
      <c r="N566" s="2"/>
      <c r="O566" s="2"/>
      <c r="P566" s="2"/>
      <c r="Q566" s="2"/>
      <c r="R566" s="2"/>
      <c r="S566" s="2"/>
      <c r="T566" s="2"/>
      <c r="U566" s="2"/>
      <c r="V566" s="2"/>
      <c r="W566" s="2"/>
      <c r="X566" s="2"/>
      <c r="Y566" s="2"/>
      <c r="Z566" s="2"/>
    </row>
    <row r="567" ht="15.75" customHeight="1">
      <c r="A567" s="108"/>
      <c r="B567" s="108"/>
      <c r="C567" s="108"/>
      <c r="D567" s="108"/>
      <c r="E567" s="108"/>
      <c r="F567" s="108"/>
      <c r="G567" s="108"/>
      <c r="H567" s="108"/>
      <c r="I567" s="108"/>
      <c r="J567" s="2"/>
      <c r="K567" s="2"/>
      <c r="L567" s="2"/>
      <c r="M567" s="2"/>
      <c r="N567" s="2"/>
      <c r="O567" s="2"/>
      <c r="P567" s="2"/>
      <c r="Q567" s="2"/>
      <c r="R567" s="2"/>
      <c r="S567" s="2"/>
      <c r="T567" s="2"/>
      <c r="U567" s="2"/>
      <c r="V567" s="2"/>
      <c r="W567" s="2"/>
      <c r="X567" s="2"/>
      <c r="Y567" s="2"/>
      <c r="Z567" s="2"/>
    </row>
    <row r="568" ht="15.75" customHeight="1">
      <c r="A568" s="108"/>
      <c r="B568" s="108"/>
      <c r="C568" s="108"/>
      <c r="D568" s="108"/>
      <c r="E568" s="108"/>
      <c r="F568" s="108"/>
      <c r="G568" s="108"/>
      <c r="H568" s="108"/>
      <c r="I568" s="108"/>
      <c r="J568" s="2"/>
      <c r="K568" s="2"/>
      <c r="L568" s="2"/>
      <c r="M568" s="2"/>
      <c r="N568" s="2"/>
      <c r="O568" s="2"/>
      <c r="P568" s="2"/>
      <c r="Q568" s="2"/>
      <c r="R568" s="2"/>
      <c r="S568" s="2"/>
      <c r="T568" s="2"/>
      <c r="U568" s="2"/>
      <c r="V568" s="2"/>
      <c r="W568" s="2"/>
      <c r="X568" s="2"/>
      <c r="Y568" s="2"/>
      <c r="Z568" s="2"/>
    </row>
    <row r="569" ht="15.75" customHeight="1">
      <c r="A569" s="108"/>
      <c r="B569" s="108"/>
      <c r="C569" s="108"/>
      <c r="D569" s="108"/>
      <c r="E569" s="108"/>
      <c r="F569" s="108"/>
      <c r="G569" s="108"/>
      <c r="H569" s="108"/>
      <c r="I569" s="108"/>
      <c r="J569" s="2"/>
      <c r="K569" s="2"/>
      <c r="L569" s="2"/>
      <c r="M569" s="2"/>
      <c r="N569" s="2"/>
      <c r="O569" s="2"/>
      <c r="P569" s="2"/>
      <c r="Q569" s="2"/>
      <c r="R569" s="2"/>
      <c r="S569" s="2"/>
      <c r="T569" s="2"/>
      <c r="U569" s="2"/>
      <c r="V569" s="2"/>
      <c r="W569" s="2"/>
      <c r="X569" s="2"/>
      <c r="Y569" s="2"/>
      <c r="Z569" s="2"/>
    </row>
    <row r="570" ht="15.75" customHeight="1">
      <c r="A570" s="108"/>
      <c r="B570" s="108"/>
      <c r="C570" s="108"/>
      <c r="D570" s="108"/>
      <c r="E570" s="108"/>
      <c r="F570" s="108"/>
      <c r="G570" s="108"/>
      <c r="H570" s="108"/>
      <c r="I570" s="108"/>
      <c r="J570" s="2"/>
      <c r="K570" s="2"/>
      <c r="L570" s="2"/>
      <c r="M570" s="2"/>
      <c r="N570" s="2"/>
      <c r="O570" s="2"/>
      <c r="P570" s="2"/>
      <c r="Q570" s="2"/>
      <c r="R570" s="2"/>
      <c r="S570" s="2"/>
      <c r="T570" s="2"/>
      <c r="U570" s="2"/>
      <c r="V570" s="2"/>
      <c r="W570" s="2"/>
      <c r="X570" s="2"/>
      <c r="Y570" s="2"/>
      <c r="Z570" s="2"/>
    </row>
    <row r="571" ht="15.75" customHeight="1">
      <c r="A571" s="108"/>
      <c r="B571" s="108"/>
      <c r="C571" s="108"/>
      <c r="D571" s="108"/>
      <c r="E571" s="108"/>
      <c r="F571" s="108"/>
      <c r="G571" s="108"/>
      <c r="H571" s="108"/>
      <c r="I571" s="108"/>
      <c r="J571" s="2"/>
      <c r="K571" s="2"/>
      <c r="L571" s="2"/>
      <c r="M571" s="2"/>
      <c r="N571" s="2"/>
      <c r="O571" s="2"/>
      <c r="P571" s="2"/>
      <c r="Q571" s="2"/>
      <c r="R571" s="2"/>
      <c r="S571" s="2"/>
      <c r="T571" s="2"/>
      <c r="U571" s="2"/>
      <c r="V571" s="2"/>
      <c r="W571" s="2"/>
      <c r="X571" s="2"/>
      <c r="Y571" s="2"/>
      <c r="Z571" s="2"/>
    </row>
    <row r="572" ht="15.75" customHeight="1">
      <c r="A572" s="108"/>
      <c r="B572" s="108"/>
      <c r="C572" s="108"/>
      <c r="D572" s="108"/>
      <c r="E572" s="108"/>
      <c r="F572" s="108"/>
      <c r="G572" s="108"/>
      <c r="H572" s="108"/>
      <c r="I572" s="108"/>
      <c r="J572" s="2"/>
      <c r="K572" s="2"/>
      <c r="L572" s="2"/>
      <c r="M572" s="2"/>
      <c r="N572" s="2"/>
      <c r="O572" s="2"/>
      <c r="P572" s="2"/>
      <c r="Q572" s="2"/>
      <c r="R572" s="2"/>
      <c r="S572" s="2"/>
      <c r="T572" s="2"/>
      <c r="U572" s="2"/>
      <c r="V572" s="2"/>
      <c r="W572" s="2"/>
      <c r="X572" s="2"/>
      <c r="Y572" s="2"/>
      <c r="Z572" s="2"/>
    </row>
    <row r="573" ht="15.75" customHeight="1">
      <c r="A573" s="108"/>
      <c r="B573" s="108"/>
      <c r="C573" s="108"/>
      <c r="D573" s="108"/>
      <c r="E573" s="108"/>
      <c r="F573" s="108"/>
      <c r="G573" s="108"/>
      <c r="H573" s="108"/>
      <c r="I573" s="108"/>
      <c r="J573" s="2"/>
      <c r="K573" s="2"/>
      <c r="L573" s="2"/>
      <c r="M573" s="2"/>
      <c r="N573" s="2"/>
      <c r="O573" s="2"/>
      <c r="P573" s="2"/>
      <c r="Q573" s="2"/>
      <c r="R573" s="2"/>
      <c r="S573" s="2"/>
      <c r="T573" s="2"/>
      <c r="U573" s="2"/>
      <c r="V573" s="2"/>
      <c r="W573" s="2"/>
      <c r="X573" s="2"/>
      <c r="Y573" s="2"/>
      <c r="Z573" s="2"/>
    </row>
    <row r="574" ht="15.75" customHeight="1">
      <c r="A574" s="108"/>
      <c r="B574" s="108"/>
      <c r="C574" s="108"/>
      <c r="D574" s="108"/>
      <c r="E574" s="108"/>
      <c r="F574" s="108"/>
      <c r="G574" s="108"/>
      <c r="H574" s="108"/>
      <c r="I574" s="108"/>
      <c r="J574" s="2"/>
      <c r="K574" s="2"/>
      <c r="L574" s="2"/>
      <c r="M574" s="2"/>
      <c r="N574" s="2"/>
      <c r="O574" s="2"/>
      <c r="P574" s="2"/>
      <c r="Q574" s="2"/>
      <c r="R574" s="2"/>
      <c r="S574" s="2"/>
      <c r="T574" s="2"/>
      <c r="U574" s="2"/>
      <c r="V574" s="2"/>
      <c r="W574" s="2"/>
      <c r="X574" s="2"/>
      <c r="Y574" s="2"/>
      <c r="Z574" s="2"/>
    </row>
    <row r="575" ht="15.75" customHeight="1">
      <c r="A575" s="108"/>
      <c r="B575" s="108"/>
      <c r="C575" s="108"/>
      <c r="D575" s="108"/>
      <c r="E575" s="108"/>
      <c r="F575" s="108"/>
      <c r="G575" s="108"/>
      <c r="H575" s="108"/>
      <c r="I575" s="108"/>
      <c r="J575" s="2"/>
      <c r="K575" s="2"/>
      <c r="L575" s="2"/>
      <c r="M575" s="2"/>
      <c r="N575" s="2"/>
      <c r="O575" s="2"/>
      <c r="P575" s="2"/>
      <c r="Q575" s="2"/>
      <c r="R575" s="2"/>
      <c r="S575" s="2"/>
      <c r="T575" s="2"/>
      <c r="U575" s="2"/>
      <c r="V575" s="2"/>
      <c r="W575" s="2"/>
      <c r="X575" s="2"/>
      <c r="Y575" s="2"/>
      <c r="Z575" s="2"/>
    </row>
    <row r="576" ht="15.75" customHeight="1">
      <c r="A576" s="108"/>
      <c r="B576" s="108"/>
      <c r="C576" s="108"/>
      <c r="D576" s="108"/>
      <c r="E576" s="108"/>
      <c r="F576" s="108"/>
      <c r="G576" s="108"/>
      <c r="H576" s="108"/>
      <c r="I576" s="108"/>
      <c r="J576" s="2"/>
      <c r="K576" s="2"/>
      <c r="L576" s="2"/>
      <c r="M576" s="2"/>
      <c r="N576" s="2"/>
      <c r="O576" s="2"/>
      <c r="P576" s="2"/>
      <c r="Q576" s="2"/>
      <c r="R576" s="2"/>
      <c r="S576" s="2"/>
      <c r="T576" s="2"/>
      <c r="U576" s="2"/>
      <c r="V576" s="2"/>
      <c r="W576" s="2"/>
      <c r="X576" s="2"/>
      <c r="Y576" s="2"/>
      <c r="Z576" s="2"/>
    </row>
    <row r="577" ht="15.75" customHeight="1">
      <c r="A577" s="108"/>
      <c r="B577" s="108"/>
      <c r="C577" s="108"/>
      <c r="D577" s="108"/>
      <c r="E577" s="108"/>
      <c r="F577" s="108"/>
      <c r="G577" s="108"/>
      <c r="H577" s="108"/>
      <c r="I577" s="108"/>
      <c r="J577" s="2"/>
      <c r="K577" s="2"/>
      <c r="L577" s="2"/>
      <c r="M577" s="2"/>
      <c r="N577" s="2"/>
      <c r="O577" s="2"/>
      <c r="P577" s="2"/>
      <c r="Q577" s="2"/>
      <c r="R577" s="2"/>
      <c r="S577" s="2"/>
      <c r="T577" s="2"/>
      <c r="U577" s="2"/>
      <c r="V577" s="2"/>
      <c r="W577" s="2"/>
      <c r="X577" s="2"/>
      <c r="Y577" s="2"/>
      <c r="Z577" s="2"/>
    </row>
    <row r="578" ht="15.75" customHeight="1">
      <c r="A578" s="108"/>
      <c r="B578" s="108"/>
      <c r="C578" s="108"/>
      <c r="D578" s="108"/>
      <c r="E578" s="108"/>
      <c r="F578" s="108"/>
      <c r="G578" s="108"/>
      <c r="H578" s="108"/>
      <c r="I578" s="108"/>
      <c r="J578" s="2"/>
      <c r="K578" s="2"/>
      <c r="L578" s="2"/>
      <c r="M578" s="2"/>
      <c r="N578" s="2"/>
      <c r="O578" s="2"/>
      <c r="P578" s="2"/>
      <c r="Q578" s="2"/>
      <c r="R578" s="2"/>
      <c r="S578" s="2"/>
      <c r="T578" s="2"/>
      <c r="U578" s="2"/>
      <c r="V578" s="2"/>
      <c r="W578" s="2"/>
      <c r="X578" s="2"/>
      <c r="Y578" s="2"/>
      <c r="Z578" s="2"/>
    </row>
    <row r="579" ht="15.75" customHeight="1">
      <c r="A579" s="108"/>
      <c r="B579" s="108"/>
      <c r="C579" s="108"/>
      <c r="D579" s="108"/>
      <c r="E579" s="108"/>
      <c r="F579" s="108"/>
      <c r="G579" s="108"/>
      <c r="H579" s="108"/>
      <c r="I579" s="108"/>
      <c r="J579" s="2"/>
      <c r="K579" s="2"/>
      <c r="L579" s="2"/>
      <c r="M579" s="2"/>
      <c r="N579" s="2"/>
      <c r="O579" s="2"/>
      <c r="P579" s="2"/>
      <c r="Q579" s="2"/>
      <c r="R579" s="2"/>
      <c r="S579" s="2"/>
      <c r="T579" s="2"/>
      <c r="U579" s="2"/>
      <c r="V579" s="2"/>
      <c r="W579" s="2"/>
      <c r="X579" s="2"/>
      <c r="Y579" s="2"/>
      <c r="Z579" s="2"/>
    </row>
    <row r="580" ht="15.75" customHeight="1">
      <c r="A580" s="108"/>
      <c r="B580" s="108"/>
      <c r="C580" s="108"/>
      <c r="D580" s="108"/>
      <c r="E580" s="108"/>
      <c r="F580" s="108"/>
      <c r="G580" s="108"/>
      <c r="H580" s="108"/>
      <c r="I580" s="108"/>
      <c r="J580" s="2"/>
      <c r="K580" s="2"/>
      <c r="L580" s="2"/>
      <c r="M580" s="2"/>
      <c r="N580" s="2"/>
      <c r="O580" s="2"/>
      <c r="P580" s="2"/>
      <c r="Q580" s="2"/>
      <c r="R580" s="2"/>
      <c r="S580" s="2"/>
      <c r="T580" s="2"/>
      <c r="U580" s="2"/>
      <c r="V580" s="2"/>
      <c r="W580" s="2"/>
      <c r="X580" s="2"/>
      <c r="Y580" s="2"/>
      <c r="Z580" s="2"/>
    </row>
    <row r="581" ht="15.75" customHeight="1">
      <c r="A581" s="108"/>
      <c r="B581" s="108"/>
      <c r="C581" s="108"/>
      <c r="D581" s="108"/>
      <c r="E581" s="108"/>
      <c r="F581" s="108"/>
      <c r="G581" s="108"/>
      <c r="H581" s="108"/>
      <c r="I581" s="108"/>
      <c r="J581" s="2"/>
      <c r="K581" s="2"/>
      <c r="L581" s="2"/>
      <c r="M581" s="2"/>
      <c r="N581" s="2"/>
      <c r="O581" s="2"/>
      <c r="P581" s="2"/>
      <c r="Q581" s="2"/>
      <c r="R581" s="2"/>
      <c r="S581" s="2"/>
      <c r="T581" s="2"/>
      <c r="U581" s="2"/>
      <c r="V581" s="2"/>
      <c r="W581" s="2"/>
      <c r="X581" s="2"/>
      <c r="Y581" s="2"/>
      <c r="Z581" s="2"/>
    </row>
    <row r="582" ht="15.75" customHeight="1">
      <c r="A582" s="108"/>
      <c r="B582" s="108"/>
      <c r="C582" s="108"/>
      <c r="D582" s="108"/>
      <c r="E582" s="108"/>
      <c r="F582" s="108"/>
      <c r="G582" s="108"/>
      <c r="H582" s="108"/>
      <c r="I582" s="108"/>
      <c r="J582" s="2"/>
      <c r="K582" s="2"/>
      <c r="L582" s="2"/>
      <c r="M582" s="2"/>
      <c r="N582" s="2"/>
      <c r="O582" s="2"/>
      <c r="P582" s="2"/>
      <c r="Q582" s="2"/>
      <c r="R582" s="2"/>
      <c r="S582" s="2"/>
      <c r="T582" s="2"/>
      <c r="U582" s="2"/>
      <c r="V582" s="2"/>
      <c r="W582" s="2"/>
      <c r="X582" s="2"/>
      <c r="Y582" s="2"/>
      <c r="Z582" s="2"/>
    </row>
    <row r="583" ht="15.75" customHeight="1">
      <c r="A583" s="108"/>
      <c r="B583" s="108"/>
      <c r="C583" s="108"/>
      <c r="D583" s="108"/>
      <c r="E583" s="108"/>
      <c r="F583" s="108"/>
      <c r="G583" s="108"/>
      <c r="H583" s="108"/>
      <c r="I583" s="108"/>
      <c r="J583" s="2"/>
      <c r="K583" s="2"/>
      <c r="L583" s="2"/>
      <c r="M583" s="2"/>
      <c r="N583" s="2"/>
      <c r="O583" s="2"/>
      <c r="P583" s="2"/>
      <c r="Q583" s="2"/>
      <c r="R583" s="2"/>
      <c r="S583" s="2"/>
      <c r="T583" s="2"/>
      <c r="U583" s="2"/>
      <c r="V583" s="2"/>
      <c r="W583" s="2"/>
      <c r="X583" s="2"/>
      <c r="Y583" s="2"/>
      <c r="Z583" s="2"/>
    </row>
    <row r="584" ht="15.75" customHeight="1">
      <c r="A584" s="108"/>
      <c r="B584" s="108"/>
      <c r="C584" s="108"/>
      <c r="D584" s="108"/>
      <c r="E584" s="108"/>
      <c r="F584" s="108"/>
      <c r="G584" s="108"/>
      <c r="H584" s="108"/>
      <c r="I584" s="108"/>
      <c r="J584" s="2"/>
      <c r="K584" s="2"/>
      <c r="L584" s="2"/>
      <c r="M584" s="2"/>
      <c r="N584" s="2"/>
      <c r="O584" s="2"/>
      <c r="P584" s="2"/>
      <c r="Q584" s="2"/>
      <c r="R584" s="2"/>
      <c r="S584" s="2"/>
      <c r="T584" s="2"/>
      <c r="U584" s="2"/>
      <c r="V584" s="2"/>
      <c r="W584" s="2"/>
      <c r="X584" s="2"/>
      <c r="Y584" s="2"/>
      <c r="Z584" s="2"/>
    </row>
    <row r="585" ht="15.75" customHeight="1">
      <c r="A585" s="108"/>
      <c r="B585" s="108"/>
      <c r="C585" s="108"/>
      <c r="D585" s="108"/>
      <c r="E585" s="108"/>
      <c r="F585" s="108"/>
      <c r="G585" s="108"/>
      <c r="H585" s="108"/>
      <c r="I585" s="108"/>
      <c r="J585" s="2"/>
      <c r="K585" s="2"/>
      <c r="L585" s="2"/>
      <c r="M585" s="2"/>
      <c r="N585" s="2"/>
      <c r="O585" s="2"/>
      <c r="P585" s="2"/>
      <c r="Q585" s="2"/>
      <c r="R585" s="2"/>
      <c r="S585" s="2"/>
      <c r="T585" s="2"/>
      <c r="U585" s="2"/>
      <c r="V585" s="2"/>
      <c r="W585" s="2"/>
      <c r="X585" s="2"/>
      <c r="Y585" s="2"/>
      <c r="Z585" s="2"/>
    </row>
    <row r="586" ht="15.75" customHeight="1">
      <c r="A586" s="108"/>
      <c r="B586" s="108"/>
      <c r="C586" s="108"/>
      <c r="D586" s="108"/>
      <c r="E586" s="108"/>
      <c r="F586" s="108"/>
      <c r="G586" s="108"/>
      <c r="H586" s="108"/>
      <c r="I586" s="108"/>
      <c r="J586" s="2"/>
      <c r="K586" s="2"/>
      <c r="L586" s="2"/>
      <c r="M586" s="2"/>
      <c r="N586" s="2"/>
      <c r="O586" s="2"/>
      <c r="P586" s="2"/>
      <c r="Q586" s="2"/>
      <c r="R586" s="2"/>
      <c r="S586" s="2"/>
      <c r="T586" s="2"/>
      <c r="U586" s="2"/>
      <c r="V586" s="2"/>
      <c r="W586" s="2"/>
      <c r="X586" s="2"/>
      <c r="Y586" s="2"/>
      <c r="Z586" s="2"/>
    </row>
    <row r="587" ht="15.75" customHeight="1">
      <c r="A587" s="108"/>
      <c r="B587" s="108"/>
      <c r="C587" s="108"/>
      <c r="D587" s="108"/>
      <c r="E587" s="108"/>
      <c r="F587" s="108"/>
      <c r="G587" s="108"/>
      <c r="H587" s="108"/>
      <c r="I587" s="108"/>
      <c r="J587" s="2"/>
      <c r="K587" s="2"/>
      <c r="L587" s="2"/>
      <c r="M587" s="2"/>
      <c r="N587" s="2"/>
      <c r="O587" s="2"/>
      <c r="P587" s="2"/>
      <c r="Q587" s="2"/>
      <c r="R587" s="2"/>
      <c r="S587" s="2"/>
      <c r="T587" s="2"/>
      <c r="U587" s="2"/>
      <c r="V587" s="2"/>
      <c r="W587" s="2"/>
      <c r="X587" s="2"/>
      <c r="Y587" s="2"/>
      <c r="Z587" s="2"/>
    </row>
    <row r="588" ht="15.75" customHeight="1">
      <c r="A588" s="108"/>
      <c r="B588" s="108"/>
      <c r="C588" s="108"/>
      <c r="D588" s="108"/>
      <c r="E588" s="108"/>
      <c r="F588" s="108"/>
      <c r="G588" s="108"/>
      <c r="H588" s="108"/>
      <c r="I588" s="108"/>
      <c r="J588" s="2"/>
      <c r="K588" s="2"/>
      <c r="L588" s="2"/>
      <c r="M588" s="2"/>
      <c r="N588" s="2"/>
      <c r="O588" s="2"/>
      <c r="P588" s="2"/>
      <c r="Q588" s="2"/>
      <c r="R588" s="2"/>
      <c r="S588" s="2"/>
      <c r="T588" s="2"/>
      <c r="U588" s="2"/>
      <c r="V588" s="2"/>
      <c r="W588" s="2"/>
      <c r="X588" s="2"/>
      <c r="Y588" s="2"/>
      <c r="Z588" s="2"/>
    </row>
    <row r="589" ht="15.75" customHeight="1">
      <c r="A589" s="108"/>
      <c r="B589" s="108"/>
      <c r="C589" s="108"/>
      <c r="D589" s="108"/>
      <c r="E589" s="108"/>
      <c r="F589" s="108"/>
      <c r="G589" s="108"/>
      <c r="H589" s="108"/>
      <c r="I589" s="108"/>
      <c r="J589" s="2"/>
      <c r="K589" s="2"/>
      <c r="L589" s="2"/>
      <c r="M589" s="2"/>
      <c r="N589" s="2"/>
      <c r="O589" s="2"/>
      <c r="P589" s="2"/>
      <c r="Q589" s="2"/>
      <c r="R589" s="2"/>
      <c r="S589" s="2"/>
      <c r="T589" s="2"/>
      <c r="U589" s="2"/>
      <c r="V589" s="2"/>
      <c r="W589" s="2"/>
      <c r="X589" s="2"/>
      <c r="Y589" s="2"/>
      <c r="Z589" s="2"/>
    </row>
    <row r="590" ht="15.75" customHeight="1">
      <c r="A590" s="108"/>
      <c r="B590" s="108"/>
      <c r="C590" s="108"/>
      <c r="D590" s="108"/>
      <c r="E590" s="108"/>
      <c r="F590" s="108"/>
      <c r="G590" s="108"/>
      <c r="H590" s="108"/>
      <c r="I590" s="108"/>
      <c r="J590" s="2"/>
      <c r="K590" s="2"/>
      <c r="L590" s="2"/>
      <c r="M590" s="2"/>
      <c r="N590" s="2"/>
      <c r="O590" s="2"/>
      <c r="P590" s="2"/>
      <c r="Q590" s="2"/>
      <c r="R590" s="2"/>
      <c r="S590" s="2"/>
      <c r="T590" s="2"/>
      <c r="U590" s="2"/>
      <c r="V590" s="2"/>
      <c r="W590" s="2"/>
      <c r="X590" s="2"/>
      <c r="Y590" s="2"/>
      <c r="Z590" s="2"/>
    </row>
    <row r="591" ht="15.75" customHeight="1">
      <c r="A591" s="108"/>
      <c r="B591" s="108"/>
      <c r="C591" s="108"/>
      <c r="D591" s="108"/>
      <c r="E591" s="108"/>
      <c r="F591" s="108"/>
      <c r="G591" s="108"/>
      <c r="H591" s="108"/>
      <c r="I591" s="108"/>
      <c r="J591" s="2"/>
      <c r="K591" s="2"/>
      <c r="L591" s="2"/>
      <c r="M591" s="2"/>
      <c r="N591" s="2"/>
      <c r="O591" s="2"/>
      <c r="P591" s="2"/>
      <c r="Q591" s="2"/>
      <c r="R591" s="2"/>
      <c r="S591" s="2"/>
      <c r="T591" s="2"/>
      <c r="U591" s="2"/>
      <c r="V591" s="2"/>
      <c r="W591" s="2"/>
      <c r="X591" s="2"/>
      <c r="Y591" s="2"/>
      <c r="Z591" s="2"/>
    </row>
    <row r="592" ht="15.75" customHeight="1">
      <c r="A592" s="108"/>
      <c r="B592" s="108"/>
      <c r="C592" s="108"/>
      <c r="D592" s="108"/>
      <c r="E592" s="108"/>
      <c r="F592" s="108"/>
      <c r="G592" s="108"/>
      <c r="H592" s="108"/>
      <c r="I592" s="108"/>
      <c r="J592" s="2"/>
      <c r="K592" s="2"/>
      <c r="L592" s="2"/>
      <c r="M592" s="2"/>
      <c r="N592" s="2"/>
      <c r="O592" s="2"/>
      <c r="P592" s="2"/>
      <c r="Q592" s="2"/>
      <c r="R592" s="2"/>
      <c r="S592" s="2"/>
      <c r="T592" s="2"/>
      <c r="U592" s="2"/>
      <c r="V592" s="2"/>
      <c r="W592" s="2"/>
      <c r="X592" s="2"/>
      <c r="Y592" s="2"/>
      <c r="Z592" s="2"/>
    </row>
    <row r="593" ht="15.75" customHeight="1">
      <c r="A593" s="108"/>
      <c r="B593" s="108"/>
      <c r="C593" s="108"/>
      <c r="D593" s="108"/>
      <c r="E593" s="108"/>
      <c r="F593" s="108"/>
      <c r="G593" s="108"/>
      <c r="H593" s="108"/>
      <c r="I593" s="108"/>
      <c r="J593" s="2"/>
      <c r="K593" s="2"/>
      <c r="L593" s="2"/>
      <c r="M593" s="2"/>
      <c r="N593" s="2"/>
      <c r="O593" s="2"/>
      <c r="P593" s="2"/>
      <c r="Q593" s="2"/>
      <c r="R593" s="2"/>
      <c r="S593" s="2"/>
      <c r="T593" s="2"/>
      <c r="U593" s="2"/>
      <c r="V593" s="2"/>
      <c r="W593" s="2"/>
      <c r="X593" s="2"/>
      <c r="Y593" s="2"/>
      <c r="Z593" s="2"/>
    </row>
    <row r="594" ht="15.75" customHeight="1">
      <c r="A594" s="108"/>
      <c r="B594" s="108"/>
      <c r="C594" s="108"/>
      <c r="D594" s="108"/>
      <c r="E594" s="108"/>
      <c r="F594" s="108"/>
      <c r="G594" s="108"/>
      <c r="H594" s="108"/>
      <c r="I594" s="108"/>
      <c r="J594" s="2"/>
      <c r="K594" s="2"/>
      <c r="L594" s="2"/>
      <c r="M594" s="2"/>
      <c r="N594" s="2"/>
      <c r="O594" s="2"/>
      <c r="P594" s="2"/>
      <c r="Q594" s="2"/>
      <c r="R594" s="2"/>
      <c r="S594" s="2"/>
      <c r="T594" s="2"/>
      <c r="U594" s="2"/>
      <c r="V594" s="2"/>
      <c r="W594" s="2"/>
      <c r="X594" s="2"/>
      <c r="Y594" s="2"/>
      <c r="Z594" s="2"/>
    </row>
    <row r="595" ht="15.75" customHeight="1">
      <c r="A595" s="108"/>
      <c r="B595" s="108"/>
      <c r="C595" s="108"/>
      <c r="D595" s="108"/>
      <c r="E595" s="108"/>
      <c r="F595" s="108"/>
      <c r="G595" s="108"/>
      <c r="H595" s="108"/>
      <c r="I595" s="108"/>
      <c r="J595" s="2"/>
      <c r="K595" s="2"/>
      <c r="L595" s="2"/>
      <c r="M595" s="2"/>
      <c r="N595" s="2"/>
      <c r="O595" s="2"/>
      <c r="P595" s="2"/>
      <c r="Q595" s="2"/>
      <c r="R595" s="2"/>
      <c r="S595" s="2"/>
      <c r="T595" s="2"/>
      <c r="U595" s="2"/>
      <c r="V595" s="2"/>
      <c r="W595" s="2"/>
      <c r="X595" s="2"/>
      <c r="Y595" s="2"/>
      <c r="Z595" s="2"/>
    </row>
    <row r="596" ht="15.75" customHeight="1">
      <c r="A596" s="108"/>
      <c r="B596" s="108"/>
      <c r="C596" s="108"/>
      <c r="D596" s="108"/>
      <c r="E596" s="108"/>
      <c r="F596" s="108"/>
      <c r="G596" s="108"/>
      <c r="H596" s="108"/>
      <c r="I596" s="108"/>
      <c r="J596" s="2"/>
      <c r="K596" s="2"/>
      <c r="L596" s="2"/>
      <c r="M596" s="2"/>
      <c r="N596" s="2"/>
      <c r="O596" s="2"/>
      <c r="P596" s="2"/>
      <c r="Q596" s="2"/>
      <c r="R596" s="2"/>
      <c r="S596" s="2"/>
      <c r="T596" s="2"/>
      <c r="U596" s="2"/>
      <c r="V596" s="2"/>
      <c r="W596" s="2"/>
      <c r="X596" s="2"/>
      <c r="Y596" s="2"/>
      <c r="Z596" s="2"/>
    </row>
    <row r="597" ht="15.75" customHeight="1">
      <c r="A597" s="108"/>
      <c r="B597" s="108"/>
      <c r="C597" s="108"/>
      <c r="D597" s="108"/>
      <c r="E597" s="108"/>
      <c r="F597" s="108"/>
      <c r="G597" s="108"/>
      <c r="H597" s="108"/>
      <c r="I597" s="108"/>
      <c r="J597" s="2"/>
      <c r="K597" s="2"/>
      <c r="L597" s="2"/>
      <c r="M597" s="2"/>
      <c r="N597" s="2"/>
      <c r="O597" s="2"/>
      <c r="P597" s="2"/>
      <c r="Q597" s="2"/>
      <c r="R597" s="2"/>
      <c r="S597" s="2"/>
      <c r="T597" s="2"/>
      <c r="U597" s="2"/>
      <c r="V597" s="2"/>
      <c r="W597" s="2"/>
      <c r="X597" s="2"/>
      <c r="Y597" s="2"/>
      <c r="Z597" s="2"/>
    </row>
    <row r="598" ht="15.75" customHeight="1">
      <c r="A598" s="108"/>
      <c r="B598" s="108"/>
      <c r="C598" s="108"/>
      <c r="D598" s="108"/>
      <c r="E598" s="108"/>
      <c r="F598" s="108"/>
      <c r="G598" s="108"/>
      <c r="H598" s="108"/>
      <c r="I598" s="108"/>
      <c r="J598" s="2"/>
      <c r="K598" s="2"/>
      <c r="L598" s="2"/>
      <c r="M598" s="2"/>
      <c r="N598" s="2"/>
      <c r="O598" s="2"/>
      <c r="P598" s="2"/>
      <c r="Q598" s="2"/>
      <c r="R598" s="2"/>
      <c r="S598" s="2"/>
      <c r="T598" s="2"/>
      <c r="U598" s="2"/>
      <c r="V598" s="2"/>
      <c r="W598" s="2"/>
      <c r="X598" s="2"/>
      <c r="Y598" s="2"/>
      <c r="Z598" s="2"/>
    </row>
    <row r="599" ht="15.75" customHeight="1">
      <c r="A599" s="108"/>
      <c r="B599" s="108"/>
      <c r="C599" s="108"/>
      <c r="D599" s="108"/>
      <c r="E599" s="108"/>
      <c r="F599" s="108"/>
      <c r="G599" s="108"/>
      <c r="H599" s="108"/>
      <c r="I599" s="108"/>
      <c r="J599" s="2"/>
      <c r="K599" s="2"/>
      <c r="L599" s="2"/>
      <c r="M599" s="2"/>
      <c r="N599" s="2"/>
      <c r="O599" s="2"/>
      <c r="P599" s="2"/>
      <c r="Q599" s="2"/>
      <c r="R599" s="2"/>
      <c r="S599" s="2"/>
      <c r="T599" s="2"/>
      <c r="U599" s="2"/>
      <c r="V599" s="2"/>
      <c r="W599" s="2"/>
      <c r="X599" s="2"/>
      <c r="Y599" s="2"/>
      <c r="Z599" s="2"/>
    </row>
    <row r="600" ht="15.75" customHeight="1">
      <c r="A600" s="108"/>
      <c r="B600" s="108"/>
      <c r="C600" s="108"/>
      <c r="D600" s="108"/>
      <c r="E600" s="108"/>
      <c r="F600" s="108"/>
      <c r="G600" s="108"/>
      <c r="H600" s="108"/>
      <c r="I600" s="108"/>
      <c r="J600" s="2"/>
      <c r="K600" s="2"/>
      <c r="L600" s="2"/>
      <c r="M600" s="2"/>
      <c r="N600" s="2"/>
      <c r="O600" s="2"/>
      <c r="P600" s="2"/>
      <c r="Q600" s="2"/>
      <c r="R600" s="2"/>
      <c r="S600" s="2"/>
      <c r="T600" s="2"/>
      <c r="U600" s="2"/>
      <c r="V600" s="2"/>
      <c r="W600" s="2"/>
      <c r="X600" s="2"/>
      <c r="Y600" s="2"/>
      <c r="Z600" s="2"/>
    </row>
    <row r="601" ht="15.75" customHeight="1">
      <c r="A601" s="108"/>
      <c r="B601" s="108"/>
      <c r="C601" s="108"/>
      <c r="D601" s="108"/>
      <c r="E601" s="108"/>
      <c r="F601" s="108"/>
      <c r="G601" s="108"/>
      <c r="H601" s="108"/>
      <c r="I601" s="108"/>
      <c r="J601" s="2"/>
      <c r="K601" s="2"/>
      <c r="L601" s="2"/>
      <c r="M601" s="2"/>
      <c r="N601" s="2"/>
      <c r="O601" s="2"/>
      <c r="P601" s="2"/>
      <c r="Q601" s="2"/>
      <c r="R601" s="2"/>
      <c r="S601" s="2"/>
      <c r="T601" s="2"/>
      <c r="U601" s="2"/>
      <c r="V601" s="2"/>
      <c r="W601" s="2"/>
      <c r="X601" s="2"/>
      <c r="Y601" s="2"/>
      <c r="Z601" s="2"/>
    </row>
    <row r="602" ht="15.75" customHeight="1">
      <c r="A602" s="108"/>
      <c r="B602" s="108"/>
      <c r="C602" s="108"/>
      <c r="D602" s="108"/>
      <c r="E602" s="108"/>
      <c r="F602" s="108"/>
      <c r="G602" s="108"/>
      <c r="H602" s="108"/>
      <c r="I602" s="108"/>
      <c r="J602" s="2"/>
      <c r="K602" s="2"/>
      <c r="L602" s="2"/>
      <c r="M602" s="2"/>
      <c r="N602" s="2"/>
      <c r="O602" s="2"/>
      <c r="P602" s="2"/>
      <c r="Q602" s="2"/>
      <c r="R602" s="2"/>
      <c r="S602" s="2"/>
      <c r="T602" s="2"/>
      <c r="U602" s="2"/>
      <c r="V602" s="2"/>
      <c r="W602" s="2"/>
      <c r="X602" s="2"/>
      <c r="Y602" s="2"/>
      <c r="Z602" s="2"/>
    </row>
    <row r="603" ht="15.75" customHeight="1">
      <c r="A603" s="108"/>
      <c r="B603" s="108"/>
      <c r="C603" s="108"/>
      <c r="D603" s="108"/>
      <c r="E603" s="108"/>
      <c r="F603" s="108"/>
      <c r="G603" s="108"/>
      <c r="H603" s="108"/>
      <c r="I603" s="108"/>
      <c r="J603" s="2"/>
      <c r="K603" s="2"/>
      <c r="L603" s="2"/>
      <c r="M603" s="2"/>
      <c r="N603" s="2"/>
      <c r="O603" s="2"/>
      <c r="P603" s="2"/>
      <c r="Q603" s="2"/>
      <c r="R603" s="2"/>
      <c r="S603" s="2"/>
      <c r="T603" s="2"/>
      <c r="U603" s="2"/>
      <c r="V603" s="2"/>
      <c r="W603" s="2"/>
      <c r="X603" s="2"/>
      <c r="Y603" s="2"/>
      <c r="Z603" s="2"/>
    </row>
    <row r="604" ht="15.75" customHeight="1">
      <c r="A604" s="108"/>
      <c r="B604" s="108"/>
      <c r="C604" s="108"/>
      <c r="D604" s="108"/>
      <c r="E604" s="108"/>
      <c r="F604" s="108"/>
      <c r="G604" s="108"/>
      <c r="H604" s="108"/>
      <c r="I604" s="108"/>
      <c r="J604" s="2"/>
      <c r="K604" s="2"/>
      <c r="L604" s="2"/>
      <c r="M604" s="2"/>
      <c r="N604" s="2"/>
      <c r="O604" s="2"/>
      <c r="P604" s="2"/>
      <c r="Q604" s="2"/>
      <c r="R604" s="2"/>
      <c r="S604" s="2"/>
      <c r="T604" s="2"/>
      <c r="U604" s="2"/>
      <c r="V604" s="2"/>
      <c r="W604" s="2"/>
      <c r="X604" s="2"/>
      <c r="Y604" s="2"/>
      <c r="Z604" s="2"/>
    </row>
    <row r="605" ht="15.75" customHeight="1">
      <c r="A605" s="108"/>
      <c r="B605" s="108"/>
      <c r="C605" s="108"/>
      <c r="D605" s="108"/>
      <c r="E605" s="108"/>
      <c r="F605" s="108"/>
      <c r="G605" s="108"/>
      <c r="H605" s="108"/>
      <c r="I605" s="108"/>
      <c r="J605" s="2"/>
      <c r="K605" s="2"/>
      <c r="L605" s="2"/>
      <c r="M605" s="2"/>
      <c r="N605" s="2"/>
      <c r="O605" s="2"/>
      <c r="P605" s="2"/>
      <c r="Q605" s="2"/>
      <c r="R605" s="2"/>
      <c r="S605" s="2"/>
      <c r="T605" s="2"/>
      <c r="U605" s="2"/>
      <c r="V605" s="2"/>
      <c r="W605" s="2"/>
      <c r="X605" s="2"/>
      <c r="Y605" s="2"/>
      <c r="Z605" s="2"/>
    </row>
    <row r="606" ht="15.75" customHeight="1">
      <c r="A606" s="108"/>
      <c r="B606" s="108"/>
      <c r="C606" s="108"/>
      <c r="D606" s="108"/>
      <c r="E606" s="108"/>
      <c r="F606" s="108"/>
      <c r="G606" s="108"/>
      <c r="H606" s="108"/>
      <c r="I606" s="108"/>
      <c r="J606" s="2"/>
      <c r="K606" s="2"/>
      <c r="L606" s="2"/>
      <c r="M606" s="2"/>
      <c r="N606" s="2"/>
      <c r="O606" s="2"/>
      <c r="P606" s="2"/>
      <c r="Q606" s="2"/>
      <c r="R606" s="2"/>
      <c r="S606" s="2"/>
      <c r="T606" s="2"/>
      <c r="U606" s="2"/>
      <c r="V606" s="2"/>
      <c r="W606" s="2"/>
      <c r="X606" s="2"/>
      <c r="Y606" s="2"/>
      <c r="Z606" s="2"/>
    </row>
    <row r="607" ht="15.75" customHeight="1">
      <c r="A607" s="108"/>
      <c r="B607" s="108"/>
      <c r="C607" s="108"/>
      <c r="D607" s="108"/>
      <c r="E607" s="108"/>
      <c r="F607" s="108"/>
      <c r="G607" s="108"/>
      <c r="H607" s="108"/>
      <c r="I607" s="108"/>
      <c r="J607" s="2"/>
      <c r="K607" s="2"/>
      <c r="L607" s="2"/>
      <c r="M607" s="2"/>
      <c r="N607" s="2"/>
      <c r="O607" s="2"/>
      <c r="P607" s="2"/>
      <c r="Q607" s="2"/>
      <c r="R607" s="2"/>
      <c r="S607" s="2"/>
      <c r="T607" s="2"/>
      <c r="U607" s="2"/>
      <c r="V607" s="2"/>
      <c r="W607" s="2"/>
      <c r="X607" s="2"/>
      <c r="Y607" s="2"/>
      <c r="Z607" s="2"/>
    </row>
    <row r="608" ht="15.75" customHeight="1">
      <c r="A608" s="108"/>
      <c r="B608" s="108"/>
      <c r="C608" s="108"/>
      <c r="D608" s="108"/>
      <c r="E608" s="108"/>
      <c r="F608" s="108"/>
      <c r="G608" s="108"/>
      <c r="H608" s="108"/>
      <c r="I608" s="108"/>
      <c r="J608" s="2"/>
      <c r="K608" s="2"/>
      <c r="L608" s="2"/>
      <c r="M608" s="2"/>
      <c r="N608" s="2"/>
      <c r="O608" s="2"/>
      <c r="P608" s="2"/>
      <c r="Q608" s="2"/>
      <c r="R608" s="2"/>
      <c r="S608" s="2"/>
      <c r="T608" s="2"/>
      <c r="U608" s="2"/>
      <c r="V608" s="2"/>
      <c r="W608" s="2"/>
      <c r="X608" s="2"/>
      <c r="Y608" s="2"/>
      <c r="Z608" s="2"/>
    </row>
    <row r="609" ht="15.75" customHeight="1">
      <c r="A609" s="108"/>
      <c r="B609" s="108"/>
      <c r="C609" s="108"/>
      <c r="D609" s="108"/>
      <c r="E609" s="108"/>
      <c r="F609" s="108"/>
      <c r="G609" s="108"/>
      <c r="H609" s="108"/>
      <c r="I609" s="108"/>
      <c r="J609" s="2"/>
      <c r="K609" s="2"/>
      <c r="L609" s="2"/>
      <c r="M609" s="2"/>
      <c r="N609" s="2"/>
      <c r="O609" s="2"/>
      <c r="P609" s="2"/>
      <c r="Q609" s="2"/>
      <c r="R609" s="2"/>
      <c r="S609" s="2"/>
      <c r="T609" s="2"/>
      <c r="U609" s="2"/>
      <c r="V609" s="2"/>
      <c r="W609" s="2"/>
      <c r="X609" s="2"/>
      <c r="Y609" s="2"/>
      <c r="Z609" s="2"/>
    </row>
    <row r="610" ht="15.75" customHeight="1">
      <c r="A610" s="108"/>
      <c r="B610" s="108"/>
      <c r="C610" s="108"/>
      <c r="D610" s="108"/>
      <c r="E610" s="108"/>
      <c r="F610" s="108"/>
      <c r="G610" s="108"/>
      <c r="H610" s="108"/>
      <c r="I610" s="108"/>
      <c r="J610" s="2"/>
      <c r="K610" s="2"/>
      <c r="L610" s="2"/>
      <c r="M610" s="2"/>
      <c r="N610" s="2"/>
      <c r="O610" s="2"/>
      <c r="P610" s="2"/>
      <c r="Q610" s="2"/>
      <c r="R610" s="2"/>
      <c r="S610" s="2"/>
      <c r="T610" s="2"/>
      <c r="U610" s="2"/>
      <c r="V610" s="2"/>
      <c r="W610" s="2"/>
      <c r="X610" s="2"/>
      <c r="Y610" s="2"/>
      <c r="Z610" s="2"/>
    </row>
    <row r="611" ht="15.75" customHeight="1">
      <c r="A611" s="108"/>
      <c r="B611" s="108"/>
      <c r="C611" s="108"/>
      <c r="D611" s="108"/>
      <c r="E611" s="108"/>
      <c r="F611" s="108"/>
      <c r="G611" s="108"/>
      <c r="H611" s="108"/>
      <c r="I611" s="108"/>
      <c r="J611" s="2"/>
      <c r="K611" s="2"/>
      <c r="L611" s="2"/>
      <c r="M611" s="2"/>
      <c r="N611" s="2"/>
      <c r="O611" s="2"/>
      <c r="P611" s="2"/>
      <c r="Q611" s="2"/>
      <c r="R611" s="2"/>
      <c r="S611" s="2"/>
      <c r="T611" s="2"/>
      <c r="U611" s="2"/>
      <c r="V611" s="2"/>
      <c r="W611" s="2"/>
      <c r="X611" s="2"/>
      <c r="Y611" s="2"/>
      <c r="Z611" s="2"/>
    </row>
    <row r="612" ht="15.75" customHeight="1">
      <c r="A612" s="108"/>
      <c r="B612" s="108"/>
      <c r="C612" s="108"/>
      <c r="D612" s="108"/>
      <c r="E612" s="108"/>
      <c r="F612" s="108"/>
      <c r="G612" s="108"/>
      <c r="H612" s="108"/>
      <c r="I612" s="108"/>
      <c r="J612" s="2"/>
      <c r="K612" s="2"/>
      <c r="L612" s="2"/>
      <c r="M612" s="2"/>
      <c r="N612" s="2"/>
      <c r="O612" s="2"/>
      <c r="P612" s="2"/>
      <c r="Q612" s="2"/>
      <c r="R612" s="2"/>
      <c r="S612" s="2"/>
      <c r="T612" s="2"/>
      <c r="U612" s="2"/>
      <c r="V612" s="2"/>
      <c r="W612" s="2"/>
      <c r="X612" s="2"/>
      <c r="Y612" s="2"/>
      <c r="Z612" s="2"/>
    </row>
    <row r="613" ht="15.75" customHeight="1">
      <c r="A613" s="108"/>
      <c r="B613" s="108"/>
      <c r="C613" s="108"/>
      <c r="D613" s="108"/>
      <c r="E613" s="108"/>
      <c r="F613" s="108"/>
      <c r="G613" s="108"/>
      <c r="H613" s="108"/>
      <c r="I613" s="108"/>
      <c r="J613" s="2"/>
      <c r="K613" s="2"/>
      <c r="L613" s="2"/>
      <c r="M613" s="2"/>
      <c r="N613" s="2"/>
      <c r="O613" s="2"/>
      <c r="P613" s="2"/>
      <c r="Q613" s="2"/>
      <c r="R613" s="2"/>
      <c r="S613" s="2"/>
      <c r="T613" s="2"/>
      <c r="U613" s="2"/>
      <c r="V613" s="2"/>
      <c r="W613" s="2"/>
      <c r="X613" s="2"/>
      <c r="Y613" s="2"/>
      <c r="Z613" s="2"/>
    </row>
    <row r="614" ht="15.75" customHeight="1">
      <c r="A614" s="108"/>
      <c r="B614" s="108"/>
      <c r="C614" s="108"/>
      <c r="D614" s="108"/>
      <c r="E614" s="108"/>
      <c r="F614" s="108"/>
      <c r="G614" s="108"/>
      <c r="H614" s="108"/>
      <c r="I614" s="108"/>
      <c r="J614" s="2"/>
      <c r="K614" s="2"/>
      <c r="L614" s="2"/>
      <c r="M614" s="2"/>
      <c r="N614" s="2"/>
      <c r="O614" s="2"/>
      <c r="P614" s="2"/>
      <c r="Q614" s="2"/>
      <c r="R614" s="2"/>
      <c r="S614" s="2"/>
      <c r="T614" s="2"/>
      <c r="U614" s="2"/>
      <c r="V614" s="2"/>
      <c r="W614" s="2"/>
      <c r="X614" s="2"/>
      <c r="Y614" s="2"/>
      <c r="Z614" s="2"/>
    </row>
    <row r="615" ht="15.75" customHeight="1">
      <c r="A615" s="108"/>
      <c r="B615" s="108"/>
      <c r="C615" s="108"/>
      <c r="D615" s="108"/>
      <c r="E615" s="108"/>
      <c r="F615" s="108"/>
      <c r="G615" s="108"/>
      <c r="H615" s="108"/>
      <c r="I615" s="108"/>
      <c r="J615" s="2"/>
      <c r="K615" s="2"/>
      <c r="L615" s="2"/>
      <c r="M615" s="2"/>
      <c r="N615" s="2"/>
      <c r="O615" s="2"/>
      <c r="P615" s="2"/>
      <c r="Q615" s="2"/>
      <c r="R615" s="2"/>
      <c r="S615" s="2"/>
      <c r="T615" s="2"/>
      <c r="U615" s="2"/>
      <c r="V615" s="2"/>
      <c r="W615" s="2"/>
      <c r="X615" s="2"/>
      <c r="Y615" s="2"/>
      <c r="Z615" s="2"/>
    </row>
    <row r="616" ht="15.75" customHeight="1">
      <c r="A616" s="108"/>
      <c r="B616" s="108"/>
      <c r="C616" s="108"/>
      <c r="D616" s="108"/>
      <c r="E616" s="108"/>
      <c r="F616" s="108"/>
      <c r="G616" s="108"/>
      <c r="H616" s="108"/>
      <c r="I616" s="108"/>
      <c r="J616" s="2"/>
      <c r="K616" s="2"/>
      <c r="L616" s="2"/>
      <c r="M616" s="2"/>
      <c r="N616" s="2"/>
      <c r="O616" s="2"/>
      <c r="P616" s="2"/>
      <c r="Q616" s="2"/>
      <c r="R616" s="2"/>
      <c r="S616" s="2"/>
      <c r="T616" s="2"/>
      <c r="U616" s="2"/>
      <c r="V616" s="2"/>
      <c r="W616" s="2"/>
      <c r="X616" s="2"/>
      <c r="Y616" s="2"/>
      <c r="Z616" s="2"/>
    </row>
    <row r="617" ht="15.75" customHeight="1">
      <c r="A617" s="108"/>
      <c r="B617" s="108"/>
      <c r="C617" s="108"/>
      <c r="D617" s="108"/>
      <c r="E617" s="108"/>
      <c r="F617" s="108"/>
      <c r="G617" s="108"/>
      <c r="H617" s="108"/>
      <c r="I617" s="108"/>
      <c r="J617" s="2"/>
      <c r="K617" s="2"/>
      <c r="L617" s="2"/>
      <c r="M617" s="2"/>
      <c r="N617" s="2"/>
      <c r="O617" s="2"/>
      <c r="P617" s="2"/>
      <c r="Q617" s="2"/>
      <c r="R617" s="2"/>
      <c r="S617" s="2"/>
      <c r="T617" s="2"/>
      <c r="U617" s="2"/>
      <c r="V617" s="2"/>
      <c r="W617" s="2"/>
      <c r="X617" s="2"/>
      <c r="Y617" s="2"/>
      <c r="Z617" s="2"/>
    </row>
    <row r="618" ht="15.75" customHeight="1">
      <c r="A618" s="108"/>
      <c r="B618" s="108"/>
      <c r="C618" s="108"/>
      <c r="D618" s="108"/>
      <c r="E618" s="108"/>
      <c r="F618" s="108"/>
      <c r="G618" s="108"/>
      <c r="H618" s="108"/>
      <c r="I618" s="108"/>
      <c r="J618" s="2"/>
      <c r="K618" s="2"/>
      <c r="L618" s="2"/>
      <c r="M618" s="2"/>
      <c r="N618" s="2"/>
      <c r="O618" s="2"/>
      <c r="P618" s="2"/>
      <c r="Q618" s="2"/>
      <c r="R618" s="2"/>
      <c r="S618" s="2"/>
      <c r="T618" s="2"/>
      <c r="U618" s="2"/>
      <c r="V618" s="2"/>
      <c r="W618" s="2"/>
      <c r="X618" s="2"/>
      <c r="Y618" s="2"/>
      <c r="Z618" s="2"/>
    </row>
    <row r="619" ht="15.75" customHeight="1">
      <c r="A619" s="108"/>
      <c r="B619" s="108"/>
      <c r="C619" s="108"/>
      <c r="D619" s="108"/>
      <c r="E619" s="108"/>
      <c r="F619" s="108"/>
      <c r="G619" s="108"/>
      <c r="H619" s="108"/>
      <c r="I619" s="108"/>
      <c r="J619" s="2"/>
      <c r="K619" s="2"/>
      <c r="L619" s="2"/>
      <c r="M619" s="2"/>
      <c r="N619" s="2"/>
      <c r="O619" s="2"/>
      <c r="P619" s="2"/>
      <c r="Q619" s="2"/>
      <c r="R619" s="2"/>
      <c r="S619" s="2"/>
      <c r="T619" s="2"/>
      <c r="U619" s="2"/>
      <c r="V619" s="2"/>
      <c r="W619" s="2"/>
      <c r="X619" s="2"/>
      <c r="Y619" s="2"/>
      <c r="Z619" s="2"/>
    </row>
    <row r="620" ht="15.75" customHeight="1">
      <c r="A620" s="108"/>
      <c r="B620" s="108"/>
      <c r="C620" s="108"/>
      <c r="D620" s="108"/>
      <c r="E620" s="108"/>
      <c r="F620" s="108"/>
      <c r="G620" s="108"/>
      <c r="H620" s="108"/>
      <c r="I620" s="108"/>
      <c r="J620" s="2"/>
      <c r="K620" s="2"/>
      <c r="L620" s="2"/>
      <c r="M620" s="2"/>
      <c r="N620" s="2"/>
      <c r="O620" s="2"/>
      <c r="P620" s="2"/>
      <c r="Q620" s="2"/>
      <c r="R620" s="2"/>
      <c r="S620" s="2"/>
      <c r="T620" s="2"/>
      <c r="U620" s="2"/>
      <c r="V620" s="2"/>
      <c r="W620" s="2"/>
      <c r="X620" s="2"/>
      <c r="Y620" s="2"/>
      <c r="Z620" s="2"/>
    </row>
    <row r="621" ht="15.75" customHeight="1">
      <c r="A621" s="108"/>
      <c r="B621" s="108"/>
      <c r="C621" s="108"/>
      <c r="D621" s="108"/>
      <c r="E621" s="108"/>
      <c r="F621" s="108"/>
      <c r="G621" s="108"/>
      <c r="H621" s="108"/>
      <c r="I621" s="108"/>
      <c r="J621" s="2"/>
      <c r="K621" s="2"/>
      <c r="L621" s="2"/>
      <c r="M621" s="2"/>
      <c r="N621" s="2"/>
      <c r="O621" s="2"/>
      <c r="P621" s="2"/>
      <c r="Q621" s="2"/>
      <c r="R621" s="2"/>
      <c r="S621" s="2"/>
      <c r="T621" s="2"/>
      <c r="U621" s="2"/>
      <c r="V621" s="2"/>
      <c r="W621" s="2"/>
      <c r="X621" s="2"/>
      <c r="Y621" s="2"/>
      <c r="Z621" s="2"/>
    </row>
    <row r="622" ht="15.75" customHeight="1">
      <c r="A622" s="108"/>
      <c r="B622" s="108"/>
      <c r="C622" s="108"/>
      <c r="D622" s="108"/>
      <c r="E622" s="108"/>
      <c r="F622" s="108"/>
      <c r="G622" s="108"/>
      <c r="H622" s="108"/>
      <c r="I622" s="108"/>
      <c r="J622" s="2"/>
      <c r="K622" s="2"/>
      <c r="L622" s="2"/>
      <c r="M622" s="2"/>
      <c r="N622" s="2"/>
      <c r="O622" s="2"/>
      <c r="P622" s="2"/>
      <c r="Q622" s="2"/>
      <c r="R622" s="2"/>
      <c r="S622" s="2"/>
      <c r="T622" s="2"/>
      <c r="U622" s="2"/>
      <c r="V622" s="2"/>
      <c r="W622" s="2"/>
      <c r="X622" s="2"/>
      <c r="Y622" s="2"/>
      <c r="Z622" s="2"/>
    </row>
    <row r="623" ht="15.75" customHeight="1">
      <c r="A623" s="108"/>
      <c r="B623" s="108"/>
      <c r="C623" s="108"/>
      <c r="D623" s="108"/>
      <c r="E623" s="108"/>
      <c r="F623" s="108"/>
      <c r="G623" s="108"/>
      <c r="H623" s="108"/>
      <c r="I623" s="108"/>
      <c r="J623" s="2"/>
      <c r="K623" s="2"/>
      <c r="L623" s="2"/>
      <c r="M623" s="2"/>
      <c r="N623" s="2"/>
      <c r="O623" s="2"/>
      <c r="P623" s="2"/>
      <c r="Q623" s="2"/>
      <c r="R623" s="2"/>
      <c r="S623" s="2"/>
      <c r="T623" s="2"/>
      <c r="U623" s="2"/>
      <c r="V623" s="2"/>
      <c r="W623" s="2"/>
      <c r="X623" s="2"/>
      <c r="Y623" s="2"/>
      <c r="Z623" s="2"/>
    </row>
    <row r="624" ht="15.75" customHeight="1">
      <c r="A624" s="108"/>
      <c r="B624" s="108"/>
      <c r="C624" s="108"/>
      <c r="D624" s="108"/>
      <c r="E624" s="108"/>
      <c r="F624" s="108"/>
      <c r="G624" s="108"/>
      <c r="H624" s="108"/>
      <c r="I624" s="108"/>
      <c r="J624" s="2"/>
      <c r="K624" s="2"/>
      <c r="L624" s="2"/>
      <c r="M624" s="2"/>
      <c r="N624" s="2"/>
      <c r="O624" s="2"/>
      <c r="P624" s="2"/>
      <c r="Q624" s="2"/>
      <c r="R624" s="2"/>
      <c r="S624" s="2"/>
      <c r="T624" s="2"/>
      <c r="U624" s="2"/>
      <c r="V624" s="2"/>
      <c r="W624" s="2"/>
      <c r="X624" s="2"/>
      <c r="Y624" s="2"/>
      <c r="Z624" s="2"/>
    </row>
    <row r="625" ht="15.75" customHeight="1">
      <c r="A625" s="108"/>
      <c r="B625" s="108"/>
      <c r="C625" s="108"/>
      <c r="D625" s="108"/>
      <c r="E625" s="108"/>
      <c r="F625" s="108"/>
      <c r="G625" s="108"/>
      <c r="H625" s="108"/>
      <c r="I625" s="108"/>
      <c r="J625" s="2"/>
      <c r="K625" s="2"/>
      <c r="L625" s="2"/>
      <c r="M625" s="2"/>
      <c r="N625" s="2"/>
      <c r="O625" s="2"/>
      <c r="P625" s="2"/>
      <c r="Q625" s="2"/>
      <c r="R625" s="2"/>
      <c r="S625" s="2"/>
      <c r="T625" s="2"/>
      <c r="U625" s="2"/>
      <c r="V625" s="2"/>
      <c r="W625" s="2"/>
      <c r="X625" s="2"/>
      <c r="Y625" s="2"/>
      <c r="Z625" s="2"/>
    </row>
    <row r="626" ht="15.75" customHeight="1">
      <c r="A626" s="108"/>
      <c r="B626" s="108"/>
      <c r="C626" s="108"/>
      <c r="D626" s="108"/>
      <c r="E626" s="108"/>
      <c r="F626" s="108"/>
      <c r="G626" s="108"/>
      <c r="H626" s="108"/>
      <c r="I626" s="108"/>
      <c r="J626" s="2"/>
      <c r="K626" s="2"/>
      <c r="L626" s="2"/>
      <c r="M626" s="2"/>
      <c r="N626" s="2"/>
      <c r="O626" s="2"/>
      <c r="P626" s="2"/>
      <c r="Q626" s="2"/>
      <c r="R626" s="2"/>
      <c r="S626" s="2"/>
      <c r="T626" s="2"/>
      <c r="U626" s="2"/>
      <c r="V626" s="2"/>
      <c r="W626" s="2"/>
      <c r="X626" s="2"/>
      <c r="Y626" s="2"/>
      <c r="Z626" s="2"/>
    </row>
    <row r="627" ht="15.75" customHeight="1">
      <c r="A627" s="108"/>
      <c r="B627" s="108"/>
      <c r="C627" s="108"/>
      <c r="D627" s="108"/>
      <c r="E627" s="108"/>
      <c r="F627" s="108"/>
      <c r="G627" s="108"/>
      <c r="H627" s="108"/>
      <c r="I627" s="108"/>
      <c r="J627" s="2"/>
      <c r="K627" s="2"/>
      <c r="L627" s="2"/>
      <c r="M627" s="2"/>
      <c r="N627" s="2"/>
      <c r="O627" s="2"/>
      <c r="P627" s="2"/>
      <c r="Q627" s="2"/>
      <c r="R627" s="2"/>
      <c r="S627" s="2"/>
      <c r="T627" s="2"/>
      <c r="U627" s="2"/>
      <c r="V627" s="2"/>
      <c r="W627" s="2"/>
      <c r="X627" s="2"/>
      <c r="Y627" s="2"/>
      <c r="Z627" s="2"/>
    </row>
    <row r="628" ht="15.75" customHeight="1">
      <c r="A628" s="108"/>
      <c r="B628" s="108"/>
      <c r="C628" s="108"/>
      <c r="D628" s="108"/>
      <c r="E628" s="108"/>
      <c r="F628" s="108"/>
      <c r="G628" s="108"/>
      <c r="H628" s="108"/>
      <c r="I628" s="108"/>
      <c r="J628" s="2"/>
      <c r="K628" s="2"/>
      <c r="L628" s="2"/>
      <c r="M628" s="2"/>
      <c r="N628" s="2"/>
      <c r="O628" s="2"/>
      <c r="P628" s="2"/>
      <c r="Q628" s="2"/>
      <c r="R628" s="2"/>
      <c r="S628" s="2"/>
      <c r="T628" s="2"/>
      <c r="U628" s="2"/>
      <c r="V628" s="2"/>
      <c r="W628" s="2"/>
      <c r="X628" s="2"/>
      <c r="Y628" s="2"/>
      <c r="Z628" s="2"/>
    </row>
    <row r="629" ht="15.75" customHeight="1">
      <c r="A629" s="108"/>
      <c r="B629" s="108"/>
      <c r="C629" s="108"/>
      <c r="D629" s="108"/>
      <c r="E629" s="108"/>
      <c r="F629" s="108"/>
      <c r="G629" s="108"/>
      <c r="H629" s="108"/>
      <c r="I629" s="108"/>
      <c r="J629" s="2"/>
      <c r="K629" s="2"/>
      <c r="L629" s="2"/>
      <c r="M629" s="2"/>
      <c r="N629" s="2"/>
      <c r="O629" s="2"/>
      <c r="P629" s="2"/>
      <c r="Q629" s="2"/>
      <c r="R629" s="2"/>
      <c r="S629" s="2"/>
      <c r="T629" s="2"/>
      <c r="U629" s="2"/>
      <c r="V629" s="2"/>
      <c r="W629" s="2"/>
      <c r="X629" s="2"/>
      <c r="Y629" s="2"/>
      <c r="Z629" s="2"/>
    </row>
    <row r="630" ht="15.75" customHeight="1">
      <c r="A630" s="108"/>
      <c r="B630" s="108"/>
      <c r="C630" s="108"/>
      <c r="D630" s="108"/>
      <c r="E630" s="108"/>
      <c r="F630" s="108"/>
      <c r="G630" s="108"/>
      <c r="H630" s="108"/>
      <c r="I630" s="108"/>
      <c r="J630" s="2"/>
      <c r="K630" s="2"/>
      <c r="L630" s="2"/>
      <c r="M630" s="2"/>
      <c r="N630" s="2"/>
      <c r="O630" s="2"/>
      <c r="P630" s="2"/>
      <c r="Q630" s="2"/>
      <c r="R630" s="2"/>
      <c r="S630" s="2"/>
      <c r="T630" s="2"/>
      <c r="U630" s="2"/>
      <c r="V630" s="2"/>
      <c r="W630" s="2"/>
      <c r="X630" s="2"/>
      <c r="Y630" s="2"/>
      <c r="Z630" s="2"/>
    </row>
    <row r="631" ht="15.75" customHeight="1">
      <c r="A631" s="108"/>
      <c r="B631" s="108"/>
      <c r="C631" s="108"/>
      <c r="D631" s="108"/>
      <c r="E631" s="108"/>
      <c r="F631" s="108"/>
      <c r="G631" s="108"/>
      <c r="H631" s="108"/>
      <c r="I631" s="108"/>
      <c r="J631" s="2"/>
      <c r="K631" s="2"/>
      <c r="L631" s="2"/>
      <c r="M631" s="2"/>
      <c r="N631" s="2"/>
      <c r="O631" s="2"/>
      <c r="P631" s="2"/>
      <c r="Q631" s="2"/>
      <c r="R631" s="2"/>
      <c r="S631" s="2"/>
      <c r="T631" s="2"/>
      <c r="U631" s="2"/>
      <c r="V631" s="2"/>
      <c r="W631" s="2"/>
      <c r="X631" s="2"/>
      <c r="Y631" s="2"/>
      <c r="Z631" s="2"/>
    </row>
    <row r="632" ht="15.75" customHeight="1">
      <c r="A632" s="108"/>
      <c r="B632" s="108"/>
      <c r="C632" s="108"/>
      <c r="D632" s="108"/>
      <c r="E632" s="108"/>
      <c r="F632" s="108"/>
      <c r="G632" s="108"/>
      <c r="H632" s="108"/>
      <c r="I632" s="108"/>
      <c r="J632" s="2"/>
      <c r="K632" s="2"/>
      <c r="L632" s="2"/>
      <c r="M632" s="2"/>
      <c r="N632" s="2"/>
      <c r="O632" s="2"/>
      <c r="P632" s="2"/>
      <c r="Q632" s="2"/>
      <c r="R632" s="2"/>
      <c r="S632" s="2"/>
      <c r="T632" s="2"/>
      <c r="U632" s="2"/>
      <c r="V632" s="2"/>
      <c r="W632" s="2"/>
      <c r="X632" s="2"/>
      <c r="Y632" s="2"/>
      <c r="Z632" s="2"/>
    </row>
    <row r="633" ht="15.75" customHeight="1">
      <c r="A633" s="108"/>
      <c r="B633" s="108"/>
      <c r="C633" s="108"/>
      <c r="D633" s="108"/>
      <c r="E633" s="108"/>
      <c r="F633" s="108"/>
      <c r="G633" s="108"/>
      <c r="H633" s="108"/>
      <c r="I633" s="108"/>
      <c r="J633" s="2"/>
      <c r="K633" s="2"/>
      <c r="L633" s="2"/>
      <c r="M633" s="2"/>
      <c r="N633" s="2"/>
      <c r="O633" s="2"/>
      <c r="P633" s="2"/>
      <c r="Q633" s="2"/>
      <c r="R633" s="2"/>
      <c r="S633" s="2"/>
      <c r="T633" s="2"/>
      <c r="U633" s="2"/>
      <c r="V633" s="2"/>
      <c r="W633" s="2"/>
      <c r="X633" s="2"/>
      <c r="Y633" s="2"/>
      <c r="Z633" s="2"/>
    </row>
    <row r="634" ht="15.75" customHeight="1">
      <c r="A634" s="108"/>
      <c r="B634" s="108"/>
      <c r="C634" s="108"/>
      <c r="D634" s="108"/>
      <c r="E634" s="108"/>
      <c r="F634" s="108"/>
      <c r="G634" s="108"/>
      <c r="H634" s="108"/>
      <c r="I634" s="108"/>
      <c r="J634" s="2"/>
      <c r="K634" s="2"/>
      <c r="L634" s="2"/>
      <c r="M634" s="2"/>
      <c r="N634" s="2"/>
      <c r="O634" s="2"/>
      <c r="P634" s="2"/>
      <c r="Q634" s="2"/>
      <c r="R634" s="2"/>
      <c r="S634" s="2"/>
      <c r="T634" s="2"/>
      <c r="U634" s="2"/>
      <c r="V634" s="2"/>
      <c r="W634" s="2"/>
      <c r="X634" s="2"/>
      <c r="Y634" s="2"/>
      <c r="Z634" s="2"/>
    </row>
    <row r="635" ht="15.75" customHeight="1">
      <c r="A635" s="108"/>
      <c r="B635" s="108"/>
      <c r="C635" s="108"/>
      <c r="D635" s="108"/>
      <c r="E635" s="108"/>
      <c r="F635" s="108"/>
      <c r="G635" s="108"/>
      <c r="H635" s="108"/>
      <c r="I635" s="108"/>
      <c r="J635" s="2"/>
      <c r="K635" s="2"/>
      <c r="L635" s="2"/>
      <c r="M635" s="2"/>
      <c r="N635" s="2"/>
      <c r="O635" s="2"/>
      <c r="P635" s="2"/>
      <c r="Q635" s="2"/>
      <c r="R635" s="2"/>
      <c r="S635" s="2"/>
      <c r="T635" s="2"/>
      <c r="U635" s="2"/>
      <c r="V635" s="2"/>
      <c r="W635" s="2"/>
      <c r="X635" s="2"/>
      <c r="Y635" s="2"/>
      <c r="Z635" s="2"/>
    </row>
    <row r="636" ht="15.75" customHeight="1">
      <c r="A636" s="108"/>
      <c r="B636" s="108"/>
      <c r="C636" s="108"/>
      <c r="D636" s="108"/>
      <c r="E636" s="108"/>
      <c r="F636" s="108"/>
      <c r="G636" s="108"/>
      <c r="H636" s="108"/>
      <c r="I636" s="108"/>
      <c r="J636" s="2"/>
      <c r="K636" s="2"/>
      <c r="L636" s="2"/>
      <c r="M636" s="2"/>
      <c r="N636" s="2"/>
      <c r="O636" s="2"/>
      <c r="P636" s="2"/>
      <c r="Q636" s="2"/>
      <c r="R636" s="2"/>
      <c r="S636" s="2"/>
      <c r="T636" s="2"/>
      <c r="U636" s="2"/>
      <c r="V636" s="2"/>
      <c r="W636" s="2"/>
      <c r="X636" s="2"/>
      <c r="Y636" s="2"/>
      <c r="Z636" s="2"/>
    </row>
    <row r="637" ht="15.75" customHeight="1">
      <c r="A637" s="108"/>
      <c r="B637" s="108"/>
      <c r="C637" s="108"/>
      <c r="D637" s="108"/>
      <c r="E637" s="108"/>
      <c r="F637" s="108"/>
      <c r="G637" s="108"/>
      <c r="H637" s="108"/>
      <c r="I637" s="108"/>
      <c r="J637" s="2"/>
      <c r="K637" s="2"/>
      <c r="L637" s="2"/>
      <c r="M637" s="2"/>
      <c r="N637" s="2"/>
      <c r="O637" s="2"/>
      <c r="P637" s="2"/>
      <c r="Q637" s="2"/>
      <c r="R637" s="2"/>
      <c r="S637" s="2"/>
      <c r="T637" s="2"/>
      <c r="U637" s="2"/>
      <c r="V637" s="2"/>
      <c r="W637" s="2"/>
      <c r="X637" s="2"/>
      <c r="Y637" s="2"/>
      <c r="Z637" s="2"/>
    </row>
    <row r="638" ht="15.75" customHeight="1">
      <c r="A638" s="108"/>
      <c r="B638" s="108"/>
      <c r="C638" s="108"/>
      <c r="D638" s="108"/>
      <c r="E638" s="108"/>
      <c r="F638" s="108"/>
      <c r="G638" s="108"/>
      <c r="H638" s="108"/>
      <c r="I638" s="108"/>
      <c r="J638" s="2"/>
      <c r="K638" s="2"/>
      <c r="L638" s="2"/>
      <c r="M638" s="2"/>
      <c r="N638" s="2"/>
      <c r="O638" s="2"/>
      <c r="P638" s="2"/>
      <c r="Q638" s="2"/>
      <c r="R638" s="2"/>
      <c r="S638" s="2"/>
      <c r="T638" s="2"/>
      <c r="U638" s="2"/>
      <c r="V638" s="2"/>
      <c r="W638" s="2"/>
      <c r="X638" s="2"/>
      <c r="Y638" s="2"/>
      <c r="Z638" s="2"/>
    </row>
    <row r="639" ht="15.75" customHeight="1">
      <c r="A639" s="108"/>
      <c r="B639" s="108"/>
      <c r="C639" s="108"/>
      <c r="D639" s="108"/>
      <c r="E639" s="108"/>
      <c r="F639" s="108"/>
      <c r="G639" s="108"/>
      <c r="H639" s="108"/>
      <c r="I639" s="108"/>
      <c r="J639" s="2"/>
      <c r="K639" s="2"/>
      <c r="L639" s="2"/>
      <c r="M639" s="2"/>
      <c r="N639" s="2"/>
      <c r="O639" s="2"/>
      <c r="P639" s="2"/>
      <c r="Q639" s="2"/>
      <c r="R639" s="2"/>
      <c r="S639" s="2"/>
      <c r="T639" s="2"/>
      <c r="U639" s="2"/>
      <c r="V639" s="2"/>
      <c r="W639" s="2"/>
      <c r="X639" s="2"/>
      <c r="Y639" s="2"/>
      <c r="Z639" s="2"/>
    </row>
    <row r="640" ht="15.75" customHeight="1">
      <c r="A640" s="108"/>
      <c r="B640" s="108"/>
      <c r="C640" s="108"/>
      <c r="D640" s="108"/>
      <c r="E640" s="108"/>
      <c r="F640" s="108"/>
      <c r="G640" s="108"/>
      <c r="H640" s="108"/>
      <c r="I640" s="108"/>
      <c r="J640" s="2"/>
      <c r="K640" s="2"/>
      <c r="L640" s="2"/>
      <c r="M640" s="2"/>
      <c r="N640" s="2"/>
      <c r="O640" s="2"/>
      <c r="P640" s="2"/>
      <c r="Q640" s="2"/>
      <c r="R640" s="2"/>
      <c r="S640" s="2"/>
      <c r="T640" s="2"/>
      <c r="U640" s="2"/>
      <c r="V640" s="2"/>
      <c r="W640" s="2"/>
      <c r="X640" s="2"/>
      <c r="Y640" s="2"/>
      <c r="Z640" s="2"/>
    </row>
    <row r="641" ht="15.75" customHeight="1">
      <c r="A641" s="108"/>
      <c r="B641" s="108"/>
      <c r="C641" s="108"/>
      <c r="D641" s="108"/>
      <c r="E641" s="108"/>
      <c r="F641" s="108"/>
      <c r="G641" s="108"/>
      <c r="H641" s="108"/>
      <c r="I641" s="108"/>
      <c r="J641" s="2"/>
      <c r="K641" s="2"/>
      <c r="L641" s="2"/>
      <c r="M641" s="2"/>
      <c r="N641" s="2"/>
      <c r="O641" s="2"/>
      <c r="P641" s="2"/>
      <c r="Q641" s="2"/>
      <c r="R641" s="2"/>
      <c r="S641" s="2"/>
      <c r="T641" s="2"/>
      <c r="U641" s="2"/>
      <c r="V641" s="2"/>
      <c r="W641" s="2"/>
      <c r="X641" s="2"/>
      <c r="Y641" s="2"/>
      <c r="Z641" s="2"/>
    </row>
    <row r="642" ht="15.75" customHeight="1">
      <c r="A642" s="108"/>
      <c r="B642" s="108"/>
      <c r="C642" s="108"/>
      <c r="D642" s="108"/>
      <c r="E642" s="108"/>
      <c r="F642" s="108"/>
      <c r="G642" s="108"/>
      <c r="H642" s="108"/>
      <c r="I642" s="108"/>
      <c r="J642" s="2"/>
      <c r="K642" s="2"/>
      <c r="L642" s="2"/>
      <c r="M642" s="2"/>
      <c r="N642" s="2"/>
      <c r="O642" s="2"/>
      <c r="P642" s="2"/>
      <c r="Q642" s="2"/>
      <c r="R642" s="2"/>
      <c r="S642" s="2"/>
      <c r="T642" s="2"/>
      <c r="U642" s="2"/>
      <c r="V642" s="2"/>
      <c r="W642" s="2"/>
      <c r="X642" s="2"/>
      <c r="Y642" s="2"/>
      <c r="Z642" s="2"/>
    </row>
    <row r="643" ht="15.75" customHeight="1">
      <c r="A643" s="108"/>
      <c r="B643" s="108"/>
      <c r="C643" s="108"/>
      <c r="D643" s="108"/>
      <c r="E643" s="108"/>
      <c r="F643" s="108"/>
      <c r="G643" s="108"/>
      <c r="H643" s="108"/>
      <c r="I643" s="108"/>
      <c r="J643" s="2"/>
      <c r="K643" s="2"/>
      <c r="L643" s="2"/>
      <c r="M643" s="2"/>
      <c r="N643" s="2"/>
      <c r="O643" s="2"/>
      <c r="P643" s="2"/>
      <c r="Q643" s="2"/>
      <c r="R643" s="2"/>
      <c r="S643" s="2"/>
      <c r="T643" s="2"/>
      <c r="U643" s="2"/>
      <c r="V643" s="2"/>
      <c r="W643" s="2"/>
      <c r="X643" s="2"/>
      <c r="Y643" s="2"/>
      <c r="Z643" s="2"/>
    </row>
    <row r="644" ht="15.75" customHeight="1">
      <c r="A644" s="108"/>
      <c r="B644" s="108"/>
      <c r="C644" s="108"/>
      <c r="D644" s="108"/>
      <c r="E644" s="108"/>
      <c r="F644" s="108"/>
      <c r="G644" s="108"/>
      <c r="H644" s="108"/>
      <c r="I644" s="108"/>
      <c r="J644" s="2"/>
      <c r="K644" s="2"/>
      <c r="L644" s="2"/>
      <c r="M644" s="2"/>
      <c r="N644" s="2"/>
      <c r="O644" s="2"/>
      <c r="P644" s="2"/>
      <c r="Q644" s="2"/>
      <c r="R644" s="2"/>
      <c r="S644" s="2"/>
      <c r="T644" s="2"/>
      <c r="U644" s="2"/>
      <c r="V644" s="2"/>
      <c r="W644" s="2"/>
      <c r="X644" s="2"/>
      <c r="Y644" s="2"/>
      <c r="Z644" s="2"/>
    </row>
    <row r="645" ht="15.75" customHeight="1">
      <c r="A645" s="108"/>
      <c r="B645" s="108"/>
      <c r="C645" s="108"/>
      <c r="D645" s="108"/>
      <c r="E645" s="108"/>
      <c r="F645" s="108"/>
      <c r="G645" s="108"/>
      <c r="H645" s="108"/>
      <c r="I645" s="108"/>
      <c r="J645" s="2"/>
      <c r="K645" s="2"/>
      <c r="L645" s="2"/>
      <c r="M645" s="2"/>
      <c r="N645" s="2"/>
      <c r="O645" s="2"/>
      <c r="P645" s="2"/>
      <c r="Q645" s="2"/>
      <c r="R645" s="2"/>
      <c r="S645" s="2"/>
      <c r="T645" s="2"/>
      <c r="U645" s="2"/>
      <c r="V645" s="2"/>
      <c r="W645" s="2"/>
      <c r="X645" s="2"/>
      <c r="Y645" s="2"/>
      <c r="Z645" s="2"/>
    </row>
    <row r="646" ht="15.75" customHeight="1">
      <c r="A646" s="108"/>
      <c r="B646" s="108"/>
      <c r="C646" s="108"/>
      <c r="D646" s="108"/>
      <c r="E646" s="108"/>
      <c r="F646" s="108"/>
      <c r="G646" s="108"/>
      <c r="H646" s="108"/>
      <c r="I646" s="108"/>
      <c r="J646" s="2"/>
      <c r="K646" s="2"/>
      <c r="L646" s="2"/>
      <c r="M646" s="2"/>
      <c r="N646" s="2"/>
      <c r="O646" s="2"/>
      <c r="P646" s="2"/>
      <c r="Q646" s="2"/>
      <c r="R646" s="2"/>
      <c r="S646" s="2"/>
      <c r="T646" s="2"/>
      <c r="U646" s="2"/>
      <c r="V646" s="2"/>
      <c r="W646" s="2"/>
      <c r="X646" s="2"/>
      <c r="Y646" s="2"/>
      <c r="Z646" s="2"/>
    </row>
    <row r="647" ht="15.75" customHeight="1">
      <c r="A647" s="108"/>
      <c r="B647" s="108"/>
      <c r="C647" s="108"/>
      <c r="D647" s="108"/>
      <c r="E647" s="108"/>
      <c r="F647" s="108"/>
      <c r="G647" s="108"/>
      <c r="H647" s="108"/>
      <c r="I647" s="108"/>
      <c r="J647" s="2"/>
      <c r="K647" s="2"/>
      <c r="L647" s="2"/>
      <c r="M647" s="2"/>
      <c r="N647" s="2"/>
      <c r="O647" s="2"/>
      <c r="P647" s="2"/>
      <c r="Q647" s="2"/>
      <c r="R647" s="2"/>
      <c r="S647" s="2"/>
      <c r="T647" s="2"/>
      <c r="U647" s="2"/>
      <c r="V647" s="2"/>
      <c r="W647" s="2"/>
      <c r="X647" s="2"/>
      <c r="Y647" s="2"/>
      <c r="Z647" s="2"/>
    </row>
    <row r="648" ht="15.75" customHeight="1">
      <c r="A648" s="108"/>
      <c r="B648" s="108"/>
      <c r="C648" s="108"/>
      <c r="D648" s="108"/>
      <c r="E648" s="108"/>
      <c r="F648" s="108"/>
      <c r="G648" s="108"/>
      <c r="H648" s="108"/>
      <c r="I648" s="108"/>
      <c r="J648" s="2"/>
      <c r="K648" s="2"/>
      <c r="L648" s="2"/>
      <c r="M648" s="2"/>
      <c r="N648" s="2"/>
      <c r="O648" s="2"/>
      <c r="P648" s="2"/>
      <c r="Q648" s="2"/>
      <c r="R648" s="2"/>
      <c r="S648" s="2"/>
      <c r="T648" s="2"/>
      <c r="U648" s="2"/>
      <c r="V648" s="2"/>
      <c r="W648" s="2"/>
      <c r="X648" s="2"/>
      <c r="Y648" s="2"/>
      <c r="Z648" s="2"/>
    </row>
    <row r="649" ht="15.75" customHeight="1">
      <c r="A649" s="108"/>
      <c r="B649" s="108"/>
      <c r="C649" s="108"/>
      <c r="D649" s="108"/>
      <c r="E649" s="108"/>
      <c r="F649" s="108"/>
      <c r="G649" s="108"/>
      <c r="H649" s="108"/>
      <c r="I649" s="108"/>
      <c r="J649" s="2"/>
      <c r="K649" s="2"/>
      <c r="L649" s="2"/>
      <c r="M649" s="2"/>
      <c r="N649" s="2"/>
      <c r="O649" s="2"/>
      <c r="P649" s="2"/>
      <c r="Q649" s="2"/>
      <c r="R649" s="2"/>
      <c r="S649" s="2"/>
      <c r="T649" s="2"/>
      <c r="U649" s="2"/>
      <c r="V649" s="2"/>
      <c r="W649" s="2"/>
      <c r="X649" s="2"/>
      <c r="Y649" s="2"/>
      <c r="Z649" s="2"/>
    </row>
    <row r="650" ht="15.75" customHeight="1">
      <c r="A650" s="108"/>
      <c r="B650" s="108"/>
      <c r="C650" s="108"/>
      <c r="D650" s="108"/>
      <c r="E650" s="108"/>
      <c r="F650" s="108"/>
      <c r="G650" s="108"/>
      <c r="H650" s="108"/>
      <c r="I650" s="108"/>
      <c r="J650" s="2"/>
      <c r="K650" s="2"/>
      <c r="L650" s="2"/>
      <c r="M650" s="2"/>
      <c r="N650" s="2"/>
      <c r="O650" s="2"/>
      <c r="P650" s="2"/>
      <c r="Q650" s="2"/>
      <c r="R650" s="2"/>
      <c r="S650" s="2"/>
      <c r="T650" s="2"/>
      <c r="U650" s="2"/>
      <c r="V650" s="2"/>
      <c r="W650" s="2"/>
      <c r="X650" s="2"/>
      <c r="Y650" s="2"/>
      <c r="Z650" s="2"/>
    </row>
    <row r="651" ht="15.75" customHeight="1">
      <c r="A651" s="108"/>
      <c r="B651" s="108"/>
      <c r="C651" s="108"/>
      <c r="D651" s="108"/>
      <c r="E651" s="108"/>
      <c r="F651" s="108"/>
      <c r="G651" s="108"/>
      <c r="H651" s="108"/>
      <c r="I651" s="108"/>
      <c r="J651" s="2"/>
      <c r="K651" s="2"/>
      <c r="L651" s="2"/>
      <c r="M651" s="2"/>
      <c r="N651" s="2"/>
      <c r="O651" s="2"/>
      <c r="P651" s="2"/>
      <c r="Q651" s="2"/>
      <c r="R651" s="2"/>
      <c r="S651" s="2"/>
      <c r="T651" s="2"/>
      <c r="U651" s="2"/>
      <c r="V651" s="2"/>
      <c r="W651" s="2"/>
      <c r="X651" s="2"/>
      <c r="Y651" s="2"/>
      <c r="Z651" s="2"/>
    </row>
    <row r="652" ht="15.75" customHeight="1">
      <c r="A652" s="108"/>
      <c r="B652" s="108"/>
      <c r="C652" s="108"/>
      <c r="D652" s="108"/>
      <c r="E652" s="108"/>
      <c r="F652" s="108"/>
      <c r="G652" s="108"/>
      <c r="H652" s="108"/>
      <c r="I652" s="108"/>
      <c r="J652" s="2"/>
      <c r="K652" s="2"/>
      <c r="L652" s="2"/>
      <c r="M652" s="2"/>
      <c r="N652" s="2"/>
      <c r="O652" s="2"/>
      <c r="P652" s="2"/>
      <c r="Q652" s="2"/>
      <c r="R652" s="2"/>
      <c r="S652" s="2"/>
      <c r="T652" s="2"/>
      <c r="U652" s="2"/>
      <c r="V652" s="2"/>
      <c r="W652" s="2"/>
      <c r="X652" s="2"/>
      <c r="Y652" s="2"/>
      <c r="Z652" s="2"/>
    </row>
    <row r="653" ht="15.75" customHeight="1">
      <c r="A653" s="108"/>
      <c r="B653" s="108"/>
      <c r="C653" s="108"/>
      <c r="D653" s="108"/>
      <c r="E653" s="108"/>
      <c r="F653" s="108"/>
      <c r="G653" s="108"/>
      <c r="H653" s="108"/>
      <c r="I653" s="108"/>
      <c r="J653" s="2"/>
      <c r="K653" s="2"/>
      <c r="L653" s="2"/>
      <c r="M653" s="2"/>
      <c r="N653" s="2"/>
      <c r="O653" s="2"/>
      <c r="P653" s="2"/>
      <c r="Q653" s="2"/>
      <c r="R653" s="2"/>
      <c r="S653" s="2"/>
      <c r="T653" s="2"/>
      <c r="U653" s="2"/>
      <c r="V653" s="2"/>
      <c r="W653" s="2"/>
      <c r="X653" s="2"/>
      <c r="Y653" s="2"/>
      <c r="Z653" s="2"/>
    </row>
    <row r="654" ht="15.75" customHeight="1">
      <c r="A654" s="108"/>
      <c r="B654" s="108"/>
      <c r="C654" s="108"/>
      <c r="D654" s="108"/>
      <c r="E654" s="108"/>
      <c r="F654" s="108"/>
      <c r="G654" s="108"/>
      <c r="H654" s="108"/>
      <c r="I654" s="108"/>
      <c r="J654" s="2"/>
      <c r="K654" s="2"/>
      <c r="L654" s="2"/>
      <c r="M654" s="2"/>
      <c r="N654" s="2"/>
      <c r="O654" s="2"/>
      <c r="P654" s="2"/>
      <c r="Q654" s="2"/>
      <c r="R654" s="2"/>
      <c r="S654" s="2"/>
      <c r="T654" s="2"/>
      <c r="U654" s="2"/>
      <c r="V654" s="2"/>
      <c r="W654" s="2"/>
      <c r="X654" s="2"/>
      <c r="Y654" s="2"/>
      <c r="Z654" s="2"/>
    </row>
    <row r="655" ht="15.75" customHeight="1">
      <c r="A655" s="108"/>
      <c r="B655" s="108"/>
      <c r="C655" s="108"/>
      <c r="D655" s="108"/>
      <c r="E655" s="108"/>
      <c r="F655" s="108"/>
      <c r="G655" s="108"/>
      <c r="H655" s="108"/>
      <c r="I655" s="108"/>
      <c r="J655" s="2"/>
      <c r="K655" s="2"/>
      <c r="L655" s="2"/>
      <c r="M655" s="2"/>
      <c r="N655" s="2"/>
      <c r="O655" s="2"/>
      <c r="P655" s="2"/>
      <c r="Q655" s="2"/>
      <c r="R655" s="2"/>
      <c r="S655" s="2"/>
      <c r="T655" s="2"/>
      <c r="U655" s="2"/>
      <c r="V655" s="2"/>
      <c r="W655" s="2"/>
      <c r="X655" s="2"/>
      <c r="Y655" s="2"/>
      <c r="Z655" s="2"/>
    </row>
    <row r="656" ht="15.75" customHeight="1">
      <c r="A656" s="108"/>
      <c r="B656" s="108"/>
      <c r="C656" s="108"/>
      <c r="D656" s="108"/>
      <c r="E656" s="108"/>
      <c r="F656" s="108"/>
      <c r="G656" s="108"/>
      <c r="H656" s="108"/>
      <c r="I656" s="108"/>
      <c r="J656" s="2"/>
      <c r="K656" s="2"/>
      <c r="L656" s="2"/>
      <c r="M656" s="2"/>
      <c r="N656" s="2"/>
      <c r="O656" s="2"/>
      <c r="P656" s="2"/>
      <c r="Q656" s="2"/>
      <c r="R656" s="2"/>
      <c r="S656" s="2"/>
      <c r="T656" s="2"/>
      <c r="U656" s="2"/>
      <c r="V656" s="2"/>
      <c r="W656" s="2"/>
      <c r="X656" s="2"/>
      <c r="Y656" s="2"/>
      <c r="Z656" s="2"/>
    </row>
    <row r="657" ht="15.75" customHeight="1">
      <c r="A657" s="108"/>
      <c r="B657" s="108"/>
      <c r="C657" s="108"/>
      <c r="D657" s="108"/>
      <c r="E657" s="108"/>
      <c r="F657" s="108"/>
      <c r="G657" s="108"/>
      <c r="H657" s="108"/>
      <c r="I657" s="108"/>
      <c r="J657" s="2"/>
      <c r="K657" s="2"/>
      <c r="L657" s="2"/>
      <c r="M657" s="2"/>
      <c r="N657" s="2"/>
      <c r="O657" s="2"/>
      <c r="P657" s="2"/>
      <c r="Q657" s="2"/>
      <c r="R657" s="2"/>
      <c r="S657" s="2"/>
      <c r="T657" s="2"/>
      <c r="U657" s="2"/>
      <c r="V657" s="2"/>
      <c r="W657" s="2"/>
      <c r="X657" s="2"/>
      <c r="Y657" s="2"/>
      <c r="Z657" s="2"/>
    </row>
    <row r="658" ht="15.75" customHeight="1">
      <c r="A658" s="108"/>
      <c r="B658" s="108"/>
      <c r="C658" s="108"/>
      <c r="D658" s="108"/>
      <c r="E658" s="108"/>
      <c r="F658" s="108"/>
      <c r="G658" s="108"/>
      <c r="H658" s="108"/>
      <c r="I658" s="108"/>
      <c r="J658" s="2"/>
      <c r="K658" s="2"/>
      <c r="L658" s="2"/>
      <c r="M658" s="2"/>
      <c r="N658" s="2"/>
      <c r="O658" s="2"/>
      <c r="P658" s="2"/>
      <c r="Q658" s="2"/>
      <c r="R658" s="2"/>
      <c r="S658" s="2"/>
      <c r="T658" s="2"/>
      <c r="U658" s="2"/>
      <c r="V658" s="2"/>
      <c r="W658" s="2"/>
      <c r="X658" s="2"/>
      <c r="Y658" s="2"/>
      <c r="Z658" s="2"/>
    </row>
    <row r="659" ht="15.75" customHeight="1">
      <c r="A659" s="108"/>
      <c r="B659" s="108"/>
      <c r="C659" s="108"/>
      <c r="D659" s="108"/>
      <c r="E659" s="108"/>
      <c r="F659" s="108"/>
      <c r="G659" s="108"/>
      <c r="H659" s="108"/>
      <c r="I659" s="108"/>
      <c r="J659" s="2"/>
      <c r="K659" s="2"/>
      <c r="L659" s="2"/>
      <c r="M659" s="2"/>
      <c r="N659" s="2"/>
      <c r="O659" s="2"/>
      <c r="P659" s="2"/>
      <c r="Q659" s="2"/>
      <c r="R659" s="2"/>
      <c r="S659" s="2"/>
      <c r="T659" s="2"/>
      <c r="U659" s="2"/>
      <c r="V659" s="2"/>
      <c r="W659" s="2"/>
      <c r="X659" s="2"/>
      <c r="Y659" s="2"/>
      <c r="Z659" s="2"/>
    </row>
    <row r="660" ht="15.75" customHeight="1">
      <c r="A660" s="108"/>
      <c r="B660" s="108"/>
      <c r="C660" s="108"/>
      <c r="D660" s="108"/>
      <c r="E660" s="108"/>
      <c r="F660" s="108"/>
      <c r="G660" s="108"/>
      <c r="H660" s="108"/>
      <c r="I660" s="108"/>
      <c r="J660" s="2"/>
      <c r="K660" s="2"/>
      <c r="L660" s="2"/>
      <c r="M660" s="2"/>
      <c r="N660" s="2"/>
      <c r="O660" s="2"/>
      <c r="P660" s="2"/>
      <c r="Q660" s="2"/>
      <c r="R660" s="2"/>
      <c r="S660" s="2"/>
      <c r="T660" s="2"/>
      <c r="U660" s="2"/>
      <c r="V660" s="2"/>
      <c r="W660" s="2"/>
      <c r="X660" s="2"/>
      <c r="Y660" s="2"/>
      <c r="Z660" s="2"/>
    </row>
    <row r="661" ht="15.75" customHeight="1">
      <c r="A661" s="108"/>
      <c r="B661" s="108"/>
      <c r="C661" s="108"/>
      <c r="D661" s="108"/>
      <c r="E661" s="108"/>
      <c r="F661" s="108"/>
      <c r="G661" s="108"/>
      <c r="H661" s="108"/>
      <c r="I661" s="108"/>
      <c r="J661" s="2"/>
      <c r="K661" s="2"/>
      <c r="L661" s="2"/>
      <c r="M661" s="2"/>
      <c r="N661" s="2"/>
      <c r="O661" s="2"/>
      <c r="P661" s="2"/>
      <c r="Q661" s="2"/>
      <c r="R661" s="2"/>
      <c r="S661" s="2"/>
      <c r="T661" s="2"/>
      <c r="U661" s="2"/>
      <c r="V661" s="2"/>
      <c r="W661" s="2"/>
      <c r="X661" s="2"/>
      <c r="Y661" s="2"/>
      <c r="Z661" s="2"/>
    </row>
    <row r="662" ht="15.75" customHeight="1">
      <c r="A662" s="108"/>
      <c r="B662" s="108"/>
      <c r="C662" s="108"/>
      <c r="D662" s="108"/>
      <c r="E662" s="108"/>
      <c r="F662" s="108"/>
      <c r="G662" s="108"/>
      <c r="H662" s="108"/>
      <c r="I662" s="108"/>
      <c r="J662" s="2"/>
      <c r="K662" s="2"/>
      <c r="L662" s="2"/>
      <c r="M662" s="2"/>
      <c r="N662" s="2"/>
      <c r="O662" s="2"/>
      <c r="P662" s="2"/>
      <c r="Q662" s="2"/>
      <c r="R662" s="2"/>
      <c r="S662" s="2"/>
      <c r="T662" s="2"/>
      <c r="U662" s="2"/>
      <c r="V662" s="2"/>
      <c r="W662" s="2"/>
      <c r="X662" s="2"/>
      <c r="Y662" s="2"/>
      <c r="Z662" s="2"/>
    </row>
    <row r="663" ht="15.75" customHeight="1">
      <c r="A663" s="108"/>
      <c r="B663" s="108"/>
      <c r="C663" s="108"/>
      <c r="D663" s="108"/>
      <c r="E663" s="108"/>
      <c r="F663" s="108"/>
      <c r="G663" s="108"/>
      <c r="H663" s="108"/>
      <c r="I663" s="108"/>
      <c r="J663" s="2"/>
      <c r="K663" s="2"/>
      <c r="L663" s="2"/>
      <c r="M663" s="2"/>
      <c r="N663" s="2"/>
      <c r="O663" s="2"/>
      <c r="P663" s="2"/>
      <c r="Q663" s="2"/>
      <c r="R663" s="2"/>
      <c r="S663" s="2"/>
      <c r="T663" s="2"/>
      <c r="U663" s="2"/>
      <c r="V663" s="2"/>
      <c r="W663" s="2"/>
      <c r="X663" s="2"/>
      <c r="Y663" s="2"/>
      <c r="Z663" s="2"/>
    </row>
    <row r="664" ht="15.75" customHeight="1">
      <c r="A664" s="108"/>
      <c r="B664" s="108"/>
      <c r="C664" s="108"/>
      <c r="D664" s="108"/>
      <c r="E664" s="108"/>
      <c r="F664" s="108"/>
      <c r="G664" s="108"/>
      <c r="H664" s="108"/>
      <c r="I664" s="108"/>
      <c r="J664" s="2"/>
      <c r="K664" s="2"/>
      <c r="L664" s="2"/>
      <c r="M664" s="2"/>
      <c r="N664" s="2"/>
      <c r="O664" s="2"/>
      <c r="P664" s="2"/>
      <c r="Q664" s="2"/>
      <c r="R664" s="2"/>
      <c r="S664" s="2"/>
      <c r="T664" s="2"/>
      <c r="U664" s="2"/>
      <c r="V664" s="2"/>
      <c r="W664" s="2"/>
      <c r="X664" s="2"/>
      <c r="Y664" s="2"/>
      <c r="Z664" s="2"/>
    </row>
    <row r="665" ht="15.75" customHeight="1">
      <c r="A665" s="108"/>
      <c r="B665" s="108"/>
      <c r="C665" s="108"/>
      <c r="D665" s="108"/>
      <c r="E665" s="108"/>
      <c r="F665" s="108"/>
      <c r="G665" s="108"/>
      <c r="H665" s="108"/>
      <c r="I665" s="108"/>
      <c r="J665" s="2"/>
      <c r="K665" s="2"/>
      <c r="L665" s="2"/>
      <c r="M665" s="2"/>
      <c r="N665" s="2"/>
      <c r="O665" s="2"/>
      <c r="P665" s="2"/>
      <c r="Q665" s="2"/>
      <c r="R665" s="2"/>
      <c r="S665" s="2"/>
      <c r="T665" s="2"/>
      <c r="U665" s="2"/>
      <c r="V665" s="2"/>
      <c r="W665" s="2"/>
      <c r="X665" s="2"/>
      <c r="Y665" s="2"/>
      <c r="Z665" s="2"/>
    </row>
    <row r="666" ht="15.75" customHeight="1">
      <c r="A666" s="108"/>
      <c r="B666" s="108"/>
      <c r="C666" s="108"/>
      <c r="D666" s="108"/>
      <c r="E666" s="108"/>
      <c r="F666" s="108"/>
      <c r="G666" s="108"/>
      <c r="H666" s="108"/>
      <c r="I666" s="108"/>
      <c r="J666" s="2"/>
      <c r="K666" s="2"/>
      <c r="L666" s="2"/>
      <c r="M666" s="2"/>
      <c r="N666" s="2"/>
      <c r="O666" s="2"/>
      <c r="P666" s="2"/>
      <c r="Q666" s="2"/>
      <c r="R666" s="2"/>
      <c r="S666" s="2"/>
      <c r="T666" s="2"/>
      <c r="U666" s="2"/>
      <c r="V666" s="2"/>
      <c r="W666" s="2"/>
      <c r="X666" s="2"/>
      <c r="Y666" s="2"/>
      <c r="Z666" s="2"/>
    </row>
    <row r="667" ht="15.75" customHeight="1">
      <c r="A667" s="108"/>
      <c r="B667" s="108"/>
      <c r="C667" s="108"/>
      <c r="D667" s="108"/>
      <c r="E667" s="108"/>
      <c r="F667" s="108"/>
      <c r="G667" s="108"/>
      <c r="H667" s="108"/>
      <c r="I667" s="108"/>
      <c r="J667" s="2"/>
      <c r="K667" s="2"/>
      <c r="L667" s="2"/>
      <c r="M667" s="2"/>
      <c r="N667" s="2"/>
      <c r="O667" s="2"/>
      <c r="P667" s="2"/>
      <c r="Q667" s="2"/>
      <c r="R667" s="2"/>
      <c r="S667" s="2"/>
      <c r="T667" s="2"/>
      <c r="U667" s="2"/>
      <c r="V667" s="2"/>
      <c r="W667" s="2"/>
      <c r="X667" s="2"/>
      <c r="Y667" s="2"/>
      <c r="Z667" s="2"/>
    </row>
    <row r="668" ht="15.75" customHeight="1">
      <c r="A668" s="108"/>
      <c r="B668" s="108"/>
      <c r="C668" s="108"/>
      <c r="D668" s="108"/>
      <c r="E668" s="108"/>
      <c r="F668" s="108"/>
      <c r="G668" s="108"/>
      <c r="H668" s="108"/>
      <c r="I668" s="108"/>
      <c r="J668" s="2"/>
      <c r="K668" s="2"/>
      <c r="L668" s="2"/>
      <c r="M668" s="2"/>
      <c r="N668" s="2"/>
      <c r="O668" s="2"/>
      <c r="P668" s="2"/>
      <c r="Q668" s="2"/>
      <c r="R668" s="2"/>
      <c r="S668" s="2"/>
      <c r="T668" s="2"/>
      <c r="U668" s="2"/>
      <c r="V668" s="2"/>
      <c r="W668" s="2"/>
      <c r="X668" s="2"/>
      <c r="Y668" s="2"/>
      <c r="Z668" s="2"/>
    </row>
    <row r="669" ht="15.75" customHeight="1">
      <c r="A669" s="108"/>
      <c r="B669" s="108"/>
      <c r="C669" s="108"/>
      <c r="D669" s="108"/>
      <c r="E669" s="108"/>
      <c r="F669" s="108"/>
      <c r="G669" s="108"/>
      <c r="H669" s="108"/>
      <c r="I669" s="108"/>
      <c r="J669" s="2"/>
      <c r="K669" s="2"/>
      <c r="L669" s="2"/>
      <c r="M669" s="2"/>
      <c r="N669" s="2"/>
      <c r="O669" s="2"/>
      <c r="P669" s="2"/>
      <c r="Q669" s="2"/>
      <c r="R669" s="2"/>
      <c r="S669" s="2"/>
      <c r="T669" s="2"/>
      <c r="U669" s="2"/>
      <c r="V669" s="2"/>
      <c r="W669" s="2"/>
      <c r="X669" s="2"/>
      <c r="Y669" s="2"/>
      <c r="Z669" s="2"/>
    </row>
    <row r="670" ht="15.75" customHeight="1">
      <c r="A670" s="108"/>
      <c r="B670" s="108"/>
      <c r="C670" s="108"/>
      <c r="D670" s="108"/>
      <c r="E670" s="108"/>
      <c r="F670" s="108"/>
      <c r="G670" s="108"/>
      <c r="H670" s="108"/>
      <c r="I670" s="108"/>
      <c r="J670" s="2"/>
      <c r="K670" s="2"/>
      <c r="L670" s="2"/>
      <c r="M670" s="2"/>
      <c r="N670" s="2"/>
      <c r="O670" s="2"/>
      <c r="P670" s="2"/>
      <c r="Q670" s="2"/>
      <c r="R670" s="2"/>
      <c r="S670" s="2"/>
      <c r="T670" s="2"/>
      <c r="U670" s="2"/>
      <c r="V670" s="2"/>
      <c r="W670" s="2"/>
      <c r="X670" s="2"/>
      <c r="Y670" s="2"/>
      <c r="Z670" s="2"/>
    </row>
    <row r="671" ht="15.75" customHeight="1">
      <c r="A671" s="108"/>
      <c r="B671" s="108"/>
      <c r="C671" s="108"/>
      <c r="D671" s="108"/>
      <c r="E671" s="108"/>
      <c r="F671" s="108"/>
      <c r="G671" s="108"/>
      <c r="H671" s="108"/>
      <c r="I671" s="108"/>
      <c r="J671" s="2"/>
      <c r="K671" s="2"/>
      <c r="L671" s="2"/>
      <c r="M671" s="2"/>
      <c r="N671" s="2"/>
      <c r="O671" s="2"/>
      <c r="P671" s="2"/>
      <c r="Q671" s="2"/>
      <c r="R671" s="2"/>
      <c r="S671" s="2"/>
      <c r="T671" s="2"/>
      <c r="U671" s="2"/>
      <c r="V671" s="2"/>
      <c r="W671" s="2"/>
      <c r="X671" s="2"/>
      <c r="Y671" s="2"/>
      <c r="Z671" s="2"/>
    </row>
    <row r="672" ht="15.75" customHeight="1">
      <c r="A672" s="108"/>
      <c r="B672" s="108"/>
      <c r="C672" s="108"/>
      <c r="D672" s="108"/>
      <c r="E672" s="108"/>
      <c r="F672" s="108"/>
      <c r="G672" s="108"/>
      <c r="H672" s="108"/>
      <c r="I672" s="108"/>
      <c r="J672" s="2"/>
      <c r="K672" s="2"/>
      <c r="L672" s="2"/>
      <c r="M672" s="2"/>
      <c r="N672" s="2"/>
      <c r="O672" s="2"/>
      <c r="P672" s="2"/>
      <c r="Q672" s="2"/>
      <c r="R672" s="2"/>
      <c r="S672" s="2"/>
      <c r="T672" s="2"/>
      <c r="U672" s="2"/>
      <c r="V672" s="2"/>
      <c r="W672" s="2"/>
      <c r="X672" s="2"/>
      <c r="Y672" s="2"/>
      <c r="Z672" s="2"/>
    </row>
    <row r="673" ht="15.75" customHeight="1">
      <c r="A673" s="108"/>
      <c r="B673" s="108"/>
      <c r="C673" s="108"/>
      <c r="D673" s="108"/>
      <c r="E673" s="108"/>
      <c r="F673" s="108"/>
      <c r="G673" s="108"/>
      <c r="H673" s="108"/>
      <c r="I673" s="108"/>
      <c r="J673" s="2"/>
      <c r="K673" s="2"/>
      <c r="L673" s="2"/>
      <c r="M673" s="2"/>
      <c r="N673" s="2"/>
      <c r="O673" s="2"/>
      <c r="P673" s="2"/>
      <c r="Q673" s="2"/>
      <c r="R673" s="2"/>
      <c r="S673" s="2"/>
      <c r="T673" s="2"/>
      <c r="U673" s="2"/>
      <c r="V673" s="2"/>
      <c r="W673" s="2"/>
      <c r="X673" s="2"/>
      <c r="Y673" s="2"/>
      <c r="Z673" s="2"/>
    </row>
    <row r="674" ht="15.75" customHeight="1">
      <c r="A674" s="108"/>
      <c r="B674" s="108"/>
      <c r="C674" s="108"/>
      <c r="D674" s="108"/>
      <c r="E674" s="108"/>
      <c r="F674" s="108"/>
      <c r="G674" s="108"/>
      <c r="H674" s="108"/>
      <c r="I674" s="108"/>
      <c r="J674" s="2"/>
      <c r="K674" s="2"/>
      <c r="L674" s="2"/>
      <c r="M674" s="2"/>
      <c r="N674" s="2"/>
      <c r="O674" s="2"/>
      <c r="P674" s="2"/>
      <c r="Q674" s="2"/>
      <c r="R674" s="2"/>
      <c r="S674" s="2"/>
      <c r="T674" s="2"/>
      <c r="U674" s="2"/>
      <c r="V674" s="2"/>
      <c r="W674" s="2"/>
      <c r="X674" s="2"/>
      <c r="Y674" s="2"/>
      <c r="Z674" s="2"/>
    </row>
    <row r="675" ht="15.75" customHeight="1">
      <c r="A675" s="108"/>
      <c r="B675" s="108"/>
      <c r="C675" s="108"/>
      <c r="D675" s="108"/>
      <c r="E675" s="108"/>
      <c r="F675" s="108"/>
      <c r="G675" s="108"/>
      <c r="H675" s="108"/>
      <c r="I675" s="108"/>
      <c r="J675" s="2"/>
      <c r="K675" s="2"/>
      <c r="L675" s="2"/>
      <c r="M675" s="2"/>
      <c r="N675" s="2"/>
      <c r="O675" s="2"/>
      <c r="P675" s="2"/>
      <c r="Q675" s="2"/>
      <c r="R675" s="2"/>
      <c r="S675" s="2"/>
      <c r="T675" s="2"/>
      <c r="U675" s="2"/>
      <c r="V675" s="2"/>
      <c r="W675" s="2"/>
      <c r="X675" s="2"/>
      <c r="Y675" s="2"/>
      <c r="Z675" s="2"/>
    </row>
    <row r="676" ht="15.75" customHeight="1">
      <c r="A676" s="108"/>
      <c r="B676" s="108"/>
      <c r="C676" s="108"/>
      <c r="D676" s="108"/>
      <c r="E676" s="108"/>
      <c r="F676" s="108"/>
      <c r="G676" s="108"/>
      <c r="H676" s="108"/>
      <c r="I676" s="108"/>
      <c r="J676" s="2"/>
      <c r="K676" s="2"/>
      <c r="L676" s="2"/>
      <c r="M676" s="2"/>
      <c r="N676" s="2"/>
      <c r="O676" s="2"/>
      <c r="P676" s="2"/>
      <c r="Q676" s="2"/>
      <c r="R676" s="2"/>
      <c r="S676" s="2"/>
      <c r="T676" s="2"/>
      <c r="U676" s="2"/>
      <c r="V676" s="2"/>
      <c r="W676" s="2"/>
      <c r="X676" s="2"/>
      <c r="Y676" s="2"/>
      <c r="Z676" s="2"/>
    </row>
    <row r="677" ht="15.75" customHeight="1">
      <c r="A677" s="108"/>
      <c r="B677" s="108"/>
      <c r="C677" s="108"/>
      <c r="D677" s="108"/>
      <c r="E677" s="108"/>
      <c r="F677" s="108"/>
      <c r="G677" s="108"/>
      <c r="H677" s="108"/>
      <c r="I677" s="108"/>
      <c r="J677" s="2"/>
      <c r="K677" s="2"/>
      <c r="L677" s="2"/>
      <c r="M677" s="2"/>
      <c r="N677" s="2"/>
      <c r="O677" s="2"/>
      <c r="P677" s="2"/>
      <c r="Q677" s="2"/>
      <c r="R677" s="2"/>
      <c r="S677" s="2"/>
      <c r="T677" s="2"/>
      <c r="U677" s="2"/>
      <c r="V677" s="2"/>
      <c r="W677" s="2"/>
      <c r="X677" s="2"/>
      <c r="Y677" s="2"/>
      <c r="Z677" s="2"/>
    </row>
    <row r="678" ht="15.75" customHeight="1">
      <c r="A678" s="108"/>
      <c r="B678" s="108"/>
      <c r="C678" s="108"/>
      <c r="D678" s="108"/>
      <c r="E678" s="108"/>
      <c r="F678" s="108"/>
      <c r="G678" s="108"/>
      <c r="H678" s="108"/>
      <c r="I678" s="108"/>
      <c r="J678" s="2"/>
      <c r="K678" s="2"/>
      <c r="L678" s="2"/>
      <c r="M678" s="2"/>
      <c r="N678" s="2"/>
      <c r="O678" s="2"/>
      <c r="P678" s="2"/>
      <c r="Q678" s="2"/>
      <c r="R678" s="2"/>
      <c r="S678" s="2"/>
      <c r="T678" s="2"/>
      <c r="U678" s="2"/>
      <c r="V678" s="2"/>
      <c r="W678" s="2"/>
      <c r="X678" s="2"/>
      <c r="Y678" s="2"/>
      <c r="Z678" s="2"/>
    </row>
    <row r="679" ht="15.75" customHeight="1">
      <c r="A679" s="108"/>
      <c r="B679" s="108"/>
      <c r="C679" s="108"/>
      <c r="D679" s="108"/>
      <c r="E679" s="108"/>
      <c r="F679" s="108"/>
      <c r="G679" s="108"/>
      <c r="H679" s="108"/>
      <c r="I679" s="108"/>
      <c r="J679" s="2"/>
      <c r="K679" s="2"/>
      <c r="L679" s="2"/>
      <c r="M679" s="2"/>
      <c r="N679" s="2"/>
      <c r="O679" s="2"/>
      <c r="P679" s="2"/>
      <c r="Q679" s="2"/>
      <c r="R679" s="2"/>
      <c r="S679" s="2"/>
      <c r="T679" s="2"/>
      <c r="U679" s="2"/>
      <c r="V679" s="2"/>
      <c r="W679" s="2"/>
      <c r="X679" s="2"/>
      <c r="Y679" s="2"/>
      <c r="Z679" s="2"/>
    </row>
    <row r="680" ht="15.75" customHeight="1">
      <c r="A680" s="108"/>
      <c r="B680" s="108"/>
      <c r="C680" s="108"/>
      <c r="D680" s="108"/>
      <c r="E680" s="108"/>
      <c r="F680" s="108"/>
      <c r="G680" s="108"/>
      <c r="H680" s="108"/>
      <c r="I680" s="108"/>
      <c r="J680" s="2"/>
      <c r="K680" s="2"/>
      <c r="L680" s="2"/>
      <c r="M680" s="2"/>
      <c r="N680" s="2"/>
      <c r="O680" s="2"/>
      <c r="P680" s="2"/>
      <c r="Q680" s="2"/>
      <c r="R680" s="2"/>
      <c r="S680" s="2"/>
      <c r="T680" s="2"/>
      <c r="U680" s="2"/>
      <c r="V680" s="2"/>
      <c r="W680" s="2"/>
      <c r="X680" s="2"/>
      <c r="Y680" s="2"/>
      <c r="Z680" s="2"/>
    </row>
    <row r="681" ht="15.75" customHeight="1">
      <c r="A681" s="108"/>
      <c r="B681" s="108"/>
      <c r="C681" s="108"/>
      <c r="D681" s="108"/>
      <c r="E681" s="108"/>
      <c r="F681" s="108"/>
      <c r="G681" s="108"/>
      <c r="H681" s="108"/>
      <c r="I681" s="108"/>
      <c r="J681" s="2"/>
      <c r="K681" s="2"/>
      <c r="L681" s="2"/>
      <c r="M681" s="2"/>
      <c r="N681" s="2"/>
      <c r="O681" s="2"/>
      <c r="P681" s="2"/>
      <c r="Q681" s="2"/>
      <c r="R681" s="2"/>
      <c r="S681" s="2"/>
      <c r="T681" s="2"/>
      <c r="U681" s="2"/>
      <c r="V681" s="2"/>
      <c r="W681" s="2"/>
      <c r="X681" s="2"/>
      <c r="Y681" s="2"/>
      <c r="Z681" s="2"/>
    </row>
    <row r="682" ht="15.75" customHeight="1">
      <c r="A682" s="108"/>
      <c r="B682" s="108"/>
      <c r="C682" s="108"/>
      <c r="D682" s="108"/>
      <c r="E682" s="108"/>
      <c r="F682" s="108"/>
      <c r="G682" s="108"/>
      <c r="H682" s="108"/>
      <c r="I682" s="108"/>
      <c r="J682" s="2"/>
      <c r="K682" s="2"/>
      <c r="L682" s="2"/>
      <c r="M682" s="2"/>
      <c r="N682" s="2"/>
      <c r="O682" s="2"/>
      <c r="P682" s="2"/>
      <c r="Q682" s="2"/>
      <c r="R682" s="2"/>
      <c r="S682" s="2"/>
      <c r="T682" s="2"/>
      <c r="U682" s="2"/>
      <c r="V682" s="2"/>
      <c r="W682" s="2"/>
      <c r="X682" s="2"/>
      <c r="Y682" s="2"/>
      <c r="Z682" s="2"/>
    </row>
    <row r="683" ht="15.75" customHeight="1">
      <c r="A683" s="108"/>
      <c r="B683" s="108"/>
      <c r="C683" s="108"/>
      <c r="D683" s="108"/>
      <c r="E683" s="108"/>
      <c r="F683" s="108"/>
      <c r="G683" s="108"/>
      <c r="H683" s="108"/>
      <c r="I683" s="108"/>
      <c r="J683" s="2"/>
      <c r="K683" s="2"/>
      <c r="L683" s="2"/>
      <c r="M683" s="2"/>
      <c r="N683" s="2"/>
      <c r="O683" s="2"/>
      <c r="P683" s="2"/>
      <c r="Q683" s="2"/>
      <c r="R683" s="2"/>
      <c r="S683" s="2"/>
      <c r="T683" s="2"/>
      <c r="U683" s="2"/>
      <c r="V683" s="2"/>
      <c r="W683" s="2"/>
      <c r="X683" s="2"/>
      <c r="Y683" s="2"/>
      <c r="Z683" s="2"/>
    </row>
    <row r="684" ht="15.75" customHeight="1">
      <c r="A684" s="108"/>
      <c r="B684" s="108"/>
      <c r="C684" s="108"/>
      <c r="D684" s="108"/>
      <c r="E684" s="108"/>
      <c r="F684" s="108"/>
      <c r="G684" s="108"/>
      <c r="H684" s="108"/>
      <c r="I684" s="108"/>
      <c r="J684" s="2"/>
      <c r="K684" s="2"/>
      <c r="L684" s="2"/>
      <c r="M684" s="2"/>
      <c r="N684" s="2"/>
      <c r="O684" s="2"/>
      <c r="P684" s="2"/>
      <c r="Q684" s="2"/>
      <c r="R684" s="2"/>
      <c r="S684" s="2"/>
      <c r="T684" s="2"/>
      <c r="U684" s="2"/>
      <c r="V684" s="2"/>
      <c r="W684" s="2"/>
      <c r="X684" s="2"/>
      <c r="Y684" s="2"/>
      <c r="Z684" s="2"/>
    </row>
    <row r="685" ht="15.75" customHeight="1">
      <c r="A685" s="108"/>
      <c r="B685" s="108"/>
      <c r="C685" s="108"/>
      <c r="D685" s="108"/>
      <c r="E685" s="108"/>
      <c r="F685" s="108"/>
      <c r="G685" s="108"/>
      <c r="H685" s="108"/>
      <c r="I685" s="108"/>
      <c r="J685" s="2"/>
      <c r="K685" s="2"/>
      <c r="L685" s="2"/>
      <c r="M685" s="2"/>
      <c r="N685" s="2"/>
      <c r="O685" s="2"/>
      <c r="P685" s="2"/>
      <c r="Q685" s="2"/>
      <c r="R685" s="2"/>
      <c r="S685" s="2"/>
      <c r="T685" s="2"/>
      <c r="U685" s="2"/>
      <c r="V685" s="2"/>
      <c r="W685" s="2"/>
      <c r="X685" s="2"/>
      <c r="Y685" s="2"/>
      <c r="Z685" s="2"/>
    </row>
    <row r="686" ht="15.75" customHeight="1">
      <c r="A686" s="108"/>
      <c r="B686" s="108"/>
      <c r="C686" s="108"/>
      <c r="D686" s="108"/>
      <c r="E686" s="108"/>
      <c r="F686" s="108"/>
      <c r="G686" s="108"/>
      <c r="H686" s="108"/>
      <c r="I686" s="108"/>
      <c r="J686" s="2"/>
      <c r="K686" s="2"/>
      <c r="L686" s="2"/>
      <c r="M686" s="2"/>
      <c r="N686" s="2"/>
      <c r="O686" s="2"/>
      <c r="P686" s="2"/>
      <c r="Q686" s="2"/>
      <c r="R686" s="2"/>
      <c r="S686" s="2"/>
      <c r="T686" s="2"/>
      <c r="U686" s="2"/>
      <c r="V686" s="2"/>
      <c r="W686" s="2"/>
      <c r="X686" s="2"/>
      <c r="Y686" s="2"/>
      <c r="Z686" s="2"/>
    </row>
    <row r="687" ht="15.75" customHeight="1">
      <c r="A687" s="108"/>
      <c r="B687" s="108"/>
      <c r="C687" s="108"/>
      <c r="D687" s="108"/>
      <c r="E687" s="108"/>
      <c r="F687" s="108"/>
      <c r="G687" s="108"/>
      <c r="H687" s="108"/>
      <c r="I687" s="108"/>
      <c r="J687" s="2"/>
      <c r="K687" s="2"/>
      <c r="L687" s="2"/>
      <c r="M687" s="2"/>
      <c r="N687" s="2"/>
      <c r="O687" s="2"/>
      <c r="P687" s="2"/>
      <c r="Q687" s="2"/>
      <c r="R687" s="2"/>
      <c r="S687" s="2"/>
      <c r="T687" s="2"/>
      <c r="U687" s="2"/>
      <c r="V687" s="2"/>
      <c r="W687" s="2"/>
      <c r="X687" s="2"/>
      <c r="Y687" s="2"/>
      <c r="Z687" s="2"/>
    </row>
    <row r="688" ht="15.75" customHeight="1">
      <c r="A688" s="108"/>
      <c r="B688" s="108"/>
      <c r="C688" s="108"/>
      <c r="D688" s="108"/>
      <c r="E688" s="108"/>
      <c r="F688" s="108"/>
      <c r="G688" s="108"/>
      <c r="H688" s="108"/>
      <c r="I688" s="108"/>
      <c r="J688" s="2"/>
      <c r="K688" s="2"/>
      <c r="L688" s="2"/>
      <c r="M688" s="2"/>
      <c r="N688" s="2"/>
      <c r="O688" s="2"/>
      <c r="P688" s="2"/>
      <c r="Q688" s="2"/>
      <c r="R688" s="2"/>
      <c r="S688" s="2"/>
      <c r="T688" s="2"/>
      <c r="U688" s="2"/>
      <c r="V688" s="2"/>
      <c r="W688" s="2"/>
      <c r="X688" s="2"/>
      <c r="Y688" s="2"/>
      <c r="Z688" s="2"/>
    </row>
    <row r="689" ht="15.75" customHeight="1">
      <c r="A689" s="108"/>
      <c r="B689" s="108"/>
      <c r="C689" s="108"/>
      <c r="D689" s="108"/>
      <c r="E689" s="108"/>
      <c r="F689" s="108"/>
      <c r="G689" s="108"/>
      <c r="H689" s="108"/>
      <c r="I689" s="108"/>
      <c r="J689" s="2"/>
      <c r="K689" s="2"/>
      <c r="L689" s="2"/>
      <c r="M689" s="2"/>
      <c r="N689" s="2"/>
      <c r="O689" s="2"/>
      <c r="P689" s="2"/>
      <c r="Q689" s="2"/>
      <c r="R689" s="2"/>
      <c r="S689" s="2"/>
      <c r="T689" s="2"/>
      <c r="U689" s="2"/>
      <c r="V689" s="2"/>
      <c r="W689" s="2"/>
      <c r="X689" s="2"/>
      <c r="Y689" s="2"/>
      <c r="Z689" s="2"/>
    </row>
    <row r="690" ht="15.75" customHeight="1">
      <c r="A690" s="108"/>
      <c r="B690" s="108"/>
      <c r="C690" s="108"/>
      <c r="D690" s="108"/>
      <c r="E690" s="108"/>
      <c r="F690" s="108"/>
      <c r="G690" s="108"/>
      <c r="H690" s="108"/>
      <c r="I690" s="108"/>
      <c r="J690" s="2"/>
      <c r="K690" s="2"/>
      <c r="L690" s="2"/>
      <c r="M690" s="2"/>
      <c r="N690" s="2"/>
      <c r="O690" s="2"/>
      <c r="P690" s="2"/>
      <c r="Q690" s="2"/>
      <c r="R690" s="2"/>
      <c r="S690" s="2"/>
      <c r="T690" s="2"/>
      <c r="U690" s="2"/>
      <c r="V690" s="2"/>
      <c r="W690" s="2"/>
      <c r="X690" s="2"/>
      <c r="Y690" s="2"/>
      <c r="Z690" s="2"/>
    </row>
    <row r="691" ht="15.75" customHeight="1">
      <c r="A691" s="108"/>
      <c r="B691" s="108"/>
      <c r="C691" s="108"/>
      <c r="D691" s="108"/>
      <c r="E691" s="108"/>
      <c r="F691" s="108"/>
      <c r="G691" s="108"/>
      <c r="H691" s="108"/>
      <c r="I691" s="108"/>
      <c r="J691" s="2"/>
      <c r="K691" s="2"/>
      <c r="L691" s="2"/>
      <c r="M691" s="2"/>
      <c r="N691" s="2"/>
      <c r="O691" s="2"/>
      <c r="P691" s="2"/>
      <c r="Q691" s="2"/>
      <c r="R691" s="2"/>
      <c r="S691" s="2"/>
      <c r="T691" s="2"/>
      <c r="U691" s="2"/>
      <c r="V691" s="2"/>
      <c r="W691" s="2"/>
      <c r="X691" s="2"/>
      <c r="Y691" s="2"/>
      <c r="Z691" s="2"/>
    </row>
    <row r="692" ht="15.75" customHeight="1">
      <c r="A692" s="108"/>
      <c r="B692" s="108"/>
      <c r="C692" s="108"/>
      <c r="D692" s="108"/>
      <c r="E692" s="108"/>
      <c r="F692" s="108"/>
      <c r="G692" s="108"/>
      <c r="H692" s="108"/>
      <c r="I692" s="108"/>
      <c r="J692" s="2"/>
      <c r="K692" s="2"/>
      <c r="L692" s="2"/>
      <c r="M692" s="2"/>
      <c r="N692" s="2"/>
      <c r="O692" s="2"/>
      <c r="P692" s="2"/>
      <c r="Q692" s="2"/>
      <c r="R692" s="2"/>
      <c r="S692" s="2"/>
      <c r="T692" s="2"/>
      <c r="U692" s="2"/>
      <c r="V692" s="2"/>
      <c r="W692" s="2"/>
      <c r="X692" s="2"/>
      <c r="Y692" s="2"/>
      <c r="Z692" s="2"/>
    </row>
    <row r="693" ht="15.75" customHeight="1">
      <c r="A693" s="108"/>
      <c r="B693" s="108"/>
      <c r="C693" s="108"/>
      <c r="D693" s="108"/>
      <c r="E693" s="108"/>
      <c r="F693" s="108"/>
      <c r="G693" s="108"/>
      <c r="H693" s="108"/>
      <c r="I693" s="108"/>
      <c r="J693" s="2"/>
      <c r="K693" s="2"/>
      <c r="L693" s="2"/>
      <c r="M693" s="2"/>
      <c r="N693" s="2"/>
      <c r="O693" s="2"/>
      <c r="P693" s="2"/>
      <c r="Q693" s="2"/>
      <c r="R693" s="2"/>
      <c r="S693" s="2"/>
      <c r="T693" s="2"/>
      <c r="U693" s="2"/>
      <c r="V693" s="2"/>
      <c r="W693" s="2"/>
      <c r="X693" s="2"/>
      <c r="Y693" s="2"/>
      <c r="Z693" s="2"/>
    </row>
    <row r="694" ht="15.75" customHeight="1">
      <c r="A694" s="108"/>
      <c r="B694" s="108"/>
      <c r="C694" s="108"/>
      <c r="D694" s="108"/>
      <c r="E694" s="108"/>
      <c r="F694" s="108"/>
      <c r="G694" s="108"/>
      <c r="H694" s="108"/>
      <c r="I694" s="108"/>
      <c r="J694" s="2"/>
      <c r="K694" s="2"/>
      <c r="L694" s="2"/>
      <c r="M694" s="2"/>
      <c r="N694" s="2"/>
      <c r="O694" s="2"/>
      <c r="P694" s="2"/>
      <c r="Q694" s="2"/>
      <c r="R694" s="2"/>
      <c r="S694" s="2"/>
      <c r="T694" s="2"/>
      <c r="U694" s="2"/>
      <c r="V694" s="2"/>
      <c r="W694" s="2"/>
      <c r="X694" s="2"/>
      <c r="Y694" s="2"/>
      <c r="Z694" s="2"/>
    </row>
    <row r="695" ht="15.75" customHeight="1">
      <c r="A695" s="108"/>
      <c r="B695" s="108"/>
      <c r="C695" s="108"/>
      <c r="D695" s="108"/>
      <c r="E695" s="108"/>
      <c r="F695" s="108"/>
      <c r="G695" s="108"/>
      <c r="H695" s="108"/>
      <c r="I695" s="108"/>
      <c r="J695" s="2"/>
      <c r="K695" s="2"/>
      <c r="L695" s="2"/>
      <c r="M695" s="2"/>
      <c r="N695" s="2"/>
      <c r="O695" s="2"/>
      <c r="P695" s="2"/>
      <c r="Q695" s="2"/>
      <c r="R695" s="2"/>
      <c r="S695" s="2"/>
      <c r="T695" s="2"/>
      <c r="U695" s="2"/>
      <c r="V695" s="2"/>
      <c r="W695" s="2"/>
      <c r="X695" s="2"/>
      <c r="Y695" s="2"/>
      <c r="Z695" s="2"/>
    </row>
    <row r="696" ht="15.75" customHeight="1">
      <c r="A696" s="108"/>
      <c r="B696" s="108"/>
      <c r="C696" s="108"/>
      <c r="D696" s="108"/>
      <c r="E696" s="108"/>
      <c r="F696" s="108"/>
      <c r="G696" s="108"/>
      <c r="H696" s="108"/>
      <c r="I696" s="108"/>
      <c r="J696" s="2"/>
      <c r="K696" s="2"/>
      <c r="L696" s="2"/>
      <c r="M696" s="2"/>
      <c r="N696" s="2"/>
      <c r="O696" s="2"/>
      <c r="P696" s="2"/>
      <c r="Q696" s="2"/>
      <c r="R696" s="2"/>
      <c r="S696" s="2"/>
      <c r="T696" s="2"/>
      <c r="U696" s="2"/>
      <c r="V696" s="2"/>
      <c r="W696" s="2"/>
      <c r="X696" s="2"/>
      <c r="Y696" s="2"/>
      <c r="Z696" s="2"/>
    </row>
    <row r="697" ht="15.75" customHeight="1">
      <c r="A697" s="108"/>
      <c r="B697" s="108"/>
      <c r="C697" s="108"/>
      <c r="D697" s="108"/>
      <c r="E697" s="108"/>
      <c r="F697" s="108"/>
      <c r="G697" s="108"/>
      <c r="H697" s="108"/>
      <c r="I697" s="108"/>
      <c r="J697" s="2"/>
      <c r="K697" s="2"/>
      <c r="L697" s="2"/>
      <c r="M697" s="2"/>
      <c r="N697" s="2"/>
      <c r="O697" s="2"/>
      <c r="P697" s="2"/>
      <c r="Q697" s="2"/>
      <c r="R697" s="2"/>
      <c r="S697" s="2"/>
      <c r="T697" s="2"/>
      <c r="U697" s="2"/>
      <c r="V697" s="2"/>
      <c r="W697" s="2"/>
      <c r="X697" s="2"/>
      <c r="Y697" s="2"/>
      <c r="Z697" s="2"/>
    </row>
    <row r="698" ht="15.75" customHeight="1">
      <c r="A698" s="108"/>
      <c r="B698" s="108"/>
      <c r="C698" s="108"/>
      <c r="D698" s="108"/>
      <c r="E698" s="108"/>
      <c r="F698" s="108"/>
      <c r="G698" s="108"/>
      <c r="H698" s="108"/>
      <c r="I698" s="108"/>
      <c r="J698" s="2"/>
      <c r="K698" s="2"/>
      <c r="L698" s="2"/>
      <c r="M698" s="2"/>
      <c r="N698" s="2"/>
      <c r="O698" s="2"/>
      <c r="P698" s="2"/>
      <c r="Q698" s="2"/>
      <c r="R698" s="2"/>
      <c r="S698" s="2"/>
      <c r="T698" s="2"/>
      <c r="U698" s="2"/>
      <c r="V698" s="2"/>
      <c r="W698" s="2"/>
      <c r="X698" s="2"/>
      <c r="Y698" s="2"/>
      <c r="Z698" s="2"/>
    </row>
    <row r="699" ht="15.75" customHeight="1">
      <c r="A699" s="108"/>
      <c r="B699" s="108"/>
      <c r="C699" s="108"/>
      <c r="D699" s="108"/>
      <c r="E699" s="108"/>
      <c r="F699" s="108"/>
      <c r="G699" s="108"/>
      <c r="H699" s="108"/>
      <c r="I699" s="108"/>
      <c r="J699" s="2"/>
      <c r="K699" s="2"/>
      <c r="L699" s="2"/>
      <c r="M699" s="2"/>
      <c r="N699" s="2"/>
      <c r="O699" s="2"/>
      <c r="P699" s="2"/>
      <c r="Q699" s="2"/>
      <c r="R699" s="2"/>
      <c r="S699" s="2"/>
      <c r="T699" s="2"/>
      <c r="U699" s="2"/>
      <c r="V699" s="2"/>
      <c r="W699" s="2"/>
      <c r="X699" s="2"/>
      <c r="Y699" s="2"/>
      <c r="Z699" s="2"/>
    </row>
    <row r="700" ht="15.75" customHeight="1">
      <c r="A700" s="108"/>
      <c r="B700" s="108"/>
      <c r="C700" s="108"/>
      <c r="D700" s="108"/>
      <c r="E700" s="108"/>
      <c r="F700" s="108"/>
      <c r="G700" s="108"/>
      <c r="H700" s="108"/>
      <c r="I700" s="108"/>
      <c r="J700" s="2"/>
      <c r="K700" s="2"/>
      <c r="L700" s="2"/>
      <c r="M700" s="2"/>
      <c r="N700" s="2"/>
      <c r="O700" s="2"/>
      <c r="P700" s="2"/>
      <c r="Q700" s="2"/>
      <c r="R700" s="2"/>
      <c r="S700" s="2"/>
      <c r="T700" s="2"/>
      <c r="U700" s="2"/>
      <c r="V700" s="2"/>
      <c r="W700" s="2"/>
      <c r="X700" s="2"/>
      <c r="Y700" s="2"/>
      <c r="Z700" s="2"/>
    </row>
    <row r="701" ht="15.75" customHeight="1">
      <c r="A701" s="108"/>
      <c r="B701" s="108"/>
      <c r="C701" s="108"/>
      <c r="D701" s="108"/>
      <c r="E701" s="108"/>
      <c r="F701" s="108"/>
      <c r="G701" s="108"/>
      <c r="H701" s="108"/>
      <c r="I701" s="108"/>
      <c r="J701" s="2"/>
      <c r="K701" s="2"/>
      <c r="L701" s="2"/>
      <c r="M701" s="2"/>
      <c r="N701" s="2"/>
      <c r="O701" s="2"/>
      <c r="P701" s="2"/>
      <c r="Q701" s="2"/>
      <c r="R701" s="2"/>
      <c r="S701" s="2"/>
      <c r="T701" s="2"/>
      <c r="U701" s="2"/>
      <c r="V701" s="2"/>
      <c r="W701" s="2"/>
      <c r="X701" s="2"/>
      <c r="Y701" s="2"/>
      <c r="Z701" s="2"/>
    </row>
    <row r="702" ht="15.75" customHeight="1">
      <c r="A702" s="108"/>
      <c r="B702" s="108"/>
      <c r="C702" s="108"/>
      <c r="D702" s="108"/>
      <c r="E702" s="108"/>
      <c r="F702" s="108"/>
      <c r="G702" s="108"/>
      <c r="H702" s="108"/>
      <c r="I702" s="108"/>
      <c r="J702" s="2"/>
      <c r="K702" s="2"/>
      <c r="L702" s="2"/>
      <c r="M702" s="2"/>
      <c r="N702" s="2"/>
      <c r="O702" s="2"/>
      <c r="P702" s="2"/>
      <c r="Q702" s="2"/>
      <c r="R702" s="2"/>
      <c r="S702" s="2"/>
      <c r="T702" s="2"/>
      <c r="U702" s="2"/>
      <c r="V702" s="2"/>
      <c r="W702" s="2"/>
      <c r="X702" s="2"/>
      <c r="Y702" s="2"/>
      <c r="Z702" s="2"/>
    </row>
    <row r="703" ht="15.75" customHeight="1">
      <c r="A703" s="108"/>
      <c r="B703" s="108"/>
      <c r="C703" s="108"/>
      <c r="D703" s="108"/>
      <c r="E703" s="108"/>
      <c r="F703" s="108"/>
      <c r="G703" s="108"/>
      <c r="H703" s="108"/>
      <c r="I703" s="108"/>
      <c r="J703" s="2"/>
      <c r="K703" s="2"/>
      <c r="L703" s="2"/>
      <c r="M703" s="2"/>
      <c r="N703" s="2"/>
      <c r="O703" s="2"/>
      <c r="P703" s="2"/>
      <c r="Q703" s="2"/>
      <c r="R703" s="2"/>
      <c r="S703" s="2"/>
      <c r="T703" s="2"/>
      <c r="U703" s="2"/>
      <c r="V703" s="2"/>
      <c r="W703" s="2"/>
      <c r="X703" s="2"/>
      <c r="Y703" s="2"/>
      <c r="Z703" s="2"/>
    </row>
    <row r="704" ht="15.75" customHeight="1">
      <c r="A704" s="108"/>
      <c r="B704" s="108"/>
      <c r="C704" s="108"/>
      <c r="D704" s="108"/>
      <c r="E704" s="108"/>
      <c r="F704" s="108"/>
      <c r="G704" s="108"/>
      <c r="H704" s="108"/>
      <c r="I704" s="108"/>
      <c r="J704" s="2"/>
      <c r="K704" s="2"/>
      <c r="L704" s="2"/>
      <c r="M704" s="2"/>
      <c r="N704" s="2"/>
      <c r="O704" s="2"/>
      <c r="P704" s="2"/>
      <c r="Q704" s="2"/>
      <c r="R704" s="2"/>
      <c r="S704" s="2"/>
      <c r="T704" s="2"/>
      <c r="U704" s="2"/>
      <c r="V704" s="2"/>
      <c r="W704" s="2"/>
      <c r="X704" s="2"/>
      <c r="Y704" s="2"/>
      <c r="Z704" s="2"/>
    </row>
    <row r="705" ht="15.75" customHeight="1">
      <c r="A705" s="108"/>
      <c r="B705" s="108"/>
      <c r="C705" s="108"/>
      <c r="D705" s="108"/>
      <c r="E705" s="108"/>
      <c r="F705" s="108"/>
      <c r="G705" s="108"/>
      <c r="H705" s="108"/>
      <c r="I705" s="108"/>
      <c r="J705" s="2"/>
      <c r="K705" s="2"/>
      <c r="L705" s="2"/>
      <c r="M705" s="2"/>
      <c r="N705" s="2"/>
      <c r="O705" s="2"/>
      <c r="P705" s="2"/>
      <c r="Q705" s="2"/>
      <c r="R705" s="2"/>
      <c r="S705" s="2"/>
      <c r="T705" s="2"/>
      <c r="U705" s="2"/>
      <c r="V705" s="2"/>
      <c r="W705" s="2"/>
      <c r="X705" s="2"/>
      <c r="Y705" s="2"/>
      <c r="Z705" s="2"/>
    </row>
    <row r="706" ht="15.75" customHeight="1">
      <c r="A706" s="108"/>
      <c r="B706" s="108"/>
      <c r="C706" s="108"/>
      <c r="D706" s="108"/>
      <c r="E706" s="108"/>
      <c r="F706" s="108"/>
      <c r="G706" s="108"/>
      <c r="H706" s="108"/>
      <c r="I706" s="108"/>
      <c r="J706" s="2"/>
      <c r="K706" s="2"/>
      <c r="L706" s="2"/>
      <c r="M706" s="2"/>
      <c r="N706" s="2"/>
      <c r="O706" s="2"/>
      <c r="P706" s="2"/>
      <c r="Q706" s="2"/>
      <c r="R706" s="2"/>
      <c r="S706" s="2"/>
      <c r="T706" s="2"/>
      <c r="U706" s="2"/>
      <c r="V706" s="2"/>
      <c r="W706" s="2"/>
      <c r="X706" s="2"/>
      <c r="Y706" s="2"/>
      <c r="Z706" s="2"/>
    </row>
    <row r="707" ht="15.75" customHeight="1">
      <c r="A707" s="108"/>
      <c r="B707" s="108"/>
      <c r="C707" s="108"/>
      <c r="D707" s="108"/>
      <c r="E707" s="108"/>
      <c r="F707" s="108"/>
      <c r="G707" s="108"/>
      <c r="H707" s="108"/>
      <c r="I707" s="108"/>
      <c r="J707" s="2"/>
      <c r="K707" s="2"/>
      <c r="L707" s="2"/>
      <c r="M707" s="2"/>
      <c r="N707" s="2"/>
      <c r="O707" s="2"/>
      <c r="P707" s="2"/>
      <c r="Q707" s="2"/>
      <c r="R707" s="2"/>
      <c r="S707" s="2"/>
      <c r="T707" s="2"/>
      <c r="U707" s="2"/>
      <c r="V707" s="2"/>
      <c r="W707" s="2"/>
      <c r="X707" s="2"/>
      <c r="Y707" s="2"/>
      <c r="Z707" s="2"/>
    </row>
    <row r="708" ht="15.75" customHeight="1">
      <c r="A708" s="108"/>
      <c r="B708" s="108"/>
      <c r="C708" s="108"/>
      <c r="D708" s="108"/>
      <c r="E708" s="108"/>
      <c r="F708" s="108"/>
      <c r="G708" s="108"/>
      <c r="H708" s="108"/>
      <c r="I708" s="108"/>
      <c r="J708" s="2"/>
      <c r="K708" s="2"/>
      <c r="L708" s="2"/>
      <c r="M708" s="2"/>
      <c r="N708" s="2"/>
      <c r="O708" s="2"/>
      <c r="P708" s="2"/>
      <c r="Q708" s="2"/>
      <c r="R708" s="2"/>
      <c r="S708" s="2"/>
      <c r="T708" s="2"/>
      <c r="U708" s="2"/>
      <c r="V708" s="2"/>
      <c r="W708" s="2"/>
      <c r="X708" s="2"/>
      <c r="Y708" s="2"/>
      <c r="Z708" s="2"/>
    </row>
    <row r="709" ht="15.75" customHeight="1">
      <c r="A709" s="108"/>
      <c r="B709" s="108"/>
      <c r="C709" s="108"/>
      <c r="D709" s="108"/>
      <c r="E709" s="108"/>
      <c r="F709" s="108"/>
      <c r="G709" s="108"/>
      <c r="H709" s="108"/>
      <c r="I709" s="108"/>
      <c r="J709" s="2"/>
      <c r="K709" s="2"/>
      <c r="L709" s="2"/>
      <c r="M709" s="2"/>
      <c r="N709" s="2"/>
      <c r="O709" s="2"/>
      <c r="P709" s="2"/>
      <c r="Q709" s="2"/>
      <c r="R709" s="2"/>
      <c r="S709" s="2"/>
      <c r="T709" s="2"/>
      <c r="U709" s="2"/>
      <c r="V709" s="2"/>
      <c r="W709" s="2"/>
      <c r="X709" s="2"/>
      <c r="Y709" s="2"/>
      <c r="Z709" s="2"/>
    </row>
    <row r="710" ht="15.75" customHeight="1">
      <c r="A710" s="108"/>
      <c r="B710" s="108"/>
      <c r="C710" s="108"/>
      <c r="D710" s="108"/>
      <c r="E710" s="108"/>
      <c r="F710" s="108"/>
      <c r="G710" s="108"/>
      <c r="H710" s="108"/>
      <c r="I710" s="108"/>
      <c r="J710" s="2"/>
      <c r="K710" s="2"/>
      <c r="L710" s="2"/>
      <c r="M710" s="2"/>
      <c r="N710" s="2"/>
      <c r="O710" s="2"/>
      <c r="P710" s="2"/>
      <c r="Q710" s="2"/>
      <c r="R710" s="2"/>
      <c r="S710" s="2"/>
      <c r="T710" s="2"/>
      <c r="U710" s="2"/>
      <c r="V710" s="2"/>
      <c r="W710" s="2"/>
      <c r="X710" s="2"/>
      <c r="Y710" s="2"/>
      <c r="Z710" s="2"/>
    </row>
    <row r="711" ht="15.75" customHeight="1">
      <c r="A711" s="108"/>
      <c r="B711" s="108"/>
      <c r="C711" s="108"/>
      <c r="D711" s="108"/>
      <c r="E711" s="108"/>
      <c r="F711" s="108"/>
      <c r="G711" s="108"/>
      <c r="H711" s="108"/>
      <c r="I711" s="108"/>
      <c r="J711" s="2"/>
      <c r="K711" s="2"/>
      <c r="L711" s="2"/>
      <c r="M711" s="2"/>
      <c r="N711" s="2"/>
      <c r="O711" s="2"/>
      <c r="P711" s="2"/>
      <c r="Q711" s="2"/>
      <c r="R711" s="2"/>
      <c r="S711" s="2"/>
      <c r="T711" s="2"/>
      <c r="U711" s="2"/>
      <c r="V711" s="2"/>
      <c r="W711" s="2"/>
      <c r="X711" s="2"/>
      <c r="Y711" s="2"/>
      <c r="Z711" s="2"/>
    </row>
    <row r="712" ht="15.75" customHeight="1">
      <c r="A712" s="108"/>
      <c r="B712" s="108"/>
      <c r="C712" s="108"/>
      <c r="D712" s="108"/>
      <c r="E712" s="108"/>
      <c r="F712" s="108"/>
      <c r="G712" s="108"/>
      <c r="H712" s="108"/>
      <c r="I712" s="108"/>
      <c r="J712" s="2"/>
      <c r="K712" s="2"/>
      <c r="L712" s="2"/>
      <c r="M712" s="2"/>
      <c r="N712" s="2"/>
      <c r="O712" s="2"/>
      <c r="P712" s="2"/>
      <c r="Q712" s="2"/>
      <c r="R712" s="2"/>
      <c r="S712" s="2"/>
      <c r="T712" s="2"/>
      <c r="U712" s="2"/>
      <c r="V712" s="2"/>
      <c r="W712" s="2"/>
      <c r="X712" s="2"/>
      <c r="Y712" s="2"/>
      <c r="Z712" s="2"/>
    </row>
    <row r="713" ht="15.75" customHeight="1">
      <c r="A713" s="108"/>
      <c r="B713" s="108"/>
      <c r="C713" s="108"/>
      <c r="D713" s="108"/>
      <c r="E713" s="108"/>
      <c r="F713" s="108"/>
      <c r="G713" s="108"/>
      <c r="H713" s="108"/>
      <c r="I713" s="108"/>
      <c r="J713" s="2"/>
      <c r="K713" s="2"/>
      <c r="L713" s="2"/>
      <c r="M713" s="2"/>
      <c r="N713" s="2"/>
      <c r="O713" s="2"/>
      <c r="P713" s="2"/>
      <c r="Q713" s="2"/>
      <c r="R713" s="2"/>
      <c r="S713" s="2"/>
      <c r="T713" s="2"/>
      <c r="U713" s="2"/>
      <c r="V713" s="2"/>
      <c r="W713" s="2"/>
      <c r="X713" s="2"/>
      <c r="Y713" s="2"/>
      <c r="Z713" s="2"/>
    </row>
    <row r="714" ht="15.75" customHeight="1">
      <c r="A714" s="108"/>
      <c r="B714" s="108"/>
      <c r="C714" s="108"/>
      <c r="D714" s="108"/>
      <c r="E714" s="108"/>
      <c r="F714" s="108"/>
      <c r="G714" s="108"/>
      <c r="H714" s="108"/>
      <c r="I714" s="108"/>
      <c r="J714" s="2"/>
      <c r="K714" s="2"/>
      <c r="L714" s="2"/>
      <c r="M714" s="2"/>
      <c r="N714" s="2"/>
      <c r="O714" s="2"/>
      <c r="P714" s="2"/>
      <c r="Q714" s="2"/>
      <c r="R714" s="2"/>
      <c r="S714" s="2"/>
      <c r="T714" s="2"/>
      <c r="U714" s="2"/>
      <c r="V714" s="2"/>
      <c r="W714" s="2"/>
      <c r="X714" s="2"/>
      <c r="Y714" s="2"/>
      <c r="Z714" s="2"/>
    </row>
    <row r="715" ht="15.75" customHeight="1">
      <c r="A715" s="108"/>
      <c r="B715" s="108"/>
      <c r="C715" s="108"/>
      <c r="D715" s="108"/>
      <c r="E715" s="108"/>
      <c r="F715" s="108"/>
      <c r="G715" s="108"/>
      <c r="H715" s="108"/>
      <c r="I715" s="108"/>
      <c r="J715" s="2"/>
      <c r="K715" s="2"/>
      <c r="L715" s="2"/>
      <c r="M715" s="2"/>
      <c r="N715" s="2"/>
      <c r="O715" s="2"/>
      <c r="P715" s="2"/>
      <c r="Q715" s="2"/>
      <c r="R715" s="2"/>
      <c r="S715" s="2"/>
      <c r="T715" s="2"/>
      <c r="U715" s="2"/>
      <c r="V715" s="2"/>
      <c r="W715" s="2"/>
      <c r="X715" s="2"/>
      <c r="Y715" s="2"/>
      <c r="Z715" s="2"/>
    </row>
    <row r="716" ht="15.75" customHeight="1">
      <c r="A716" s="108"/>
      <c r="B716" s="108"/>
      <c r="C716" s="108"/>
      <c r="D716" s="108"/>
      <c r="E716" s="108"/>
      <c r="F716" s="108"/>
      <c r="G716" s="108"/>
      <c r="H716" s="108"/>
      <c r="I716" s="108"/>
      <c r="J716" s="2"/>
      <c r="K716" s="2"/>
      <c r="L716" s="2"/>
      <c r="M716" s="2"/>
      <c r="N716" s="2"/>
      <c r="O716" s="2"/>
      <c r="P716" s="2"/>
      <c r="Q716" s="2"/>
      <c r="R716" s="2"/>
      <c r="S716" s="2"/>
      <c r="T716" s="2"/>
      <c r="U716" s="2"/>
      <c r="V716" s="2"/>
      <c r="W716" s="2"/>
      <c r="X716" s="2"/>
      <c r="Y716" s="2"/>
      <c r="Z716" s="2"/>
    </row>
    <row r="717" ht="15.75" customHeight="1">
      <c r="A717" s="108"/>
      <c r="B717" s="108"/>
      <c r="C717" s="108"/>
      <c r="D717" s="108"/>
      <c r="E717" s="108"/>
      <c r="F717" s="108"/>
      <c r="G717" s="108"/>
      <c r="H717" s="108"/>
      <c r="I717" s="108"/>
      <c r="J717" s="2"/>
      <c r="K717" s="2"/>
      <c r="L717" s="2"/>
      <c r="M717" s="2"/>
      <c r="N717" s="2"/>
      <c r="O717" s="2"/>
      <c r="P717" s="2"/>
      <c r="Q717" s="2"/>
      <c r="R717" s="2"/>
      <c r="S717" s="2"/>
      <c r="T717" s="2"/>
      <c r="U717" s="2"/>
      <c r="V717" s="2"/>
      <c r="W717" s="2"/>
      <c r="X717" s="2"/>
      <c r="Y717" s="2"/>
      <c r="Z717" s="2"/>
    </row>
    <row r="718" ht="15.75" customHeight="1">
      <c r="A718" s="108"/>
      <c r="B718" s="108"/>
      <c r="C718" s="108"/>
      <c r="D718" s="108"/>
      <c r="E718" s="108"/>
      <c r="F718" s="108"/>
      <c r="G718" s="108"/>
      <c r="H718" s="108"/>
      <c r="I718" s="108"/>
      <c r="J718" s="2"/>
      <c r="K718" s="2"/>
      <c r="L718" s="2"/>
      <c r="M718" s="2"/>
      <c r="N718" s="2"/>
      <c r="O718" s="2"/>
      <c r="P718" s="2"/>
      <c r="Q718" s="2"/>
      <c r="R718" s="2"/>
      <c r="S718" s="2"/>
      <c r="T718" s="2"/>
      <c r="U718" s="2"/>
      <c r="V718" s="2"/>
      <c r="W718" s="2"/>
      <c r="X718" s="2"/>
      <c r="Y718" s="2"/>
      <c r="Z718" s="2"/>
    </row>
    <row r="719" ht="15.75" customHeight="1">
      <c r="A719" s="108"/>
      <c r="B719" s="108"/>
      <c r="C719" s="108"/>
      <c r="D719" s="108"/>
      <c r="E719" s="108"/>
      <c r="F719" s="108"/>
      <c r="G719" s="108"/>
      <c r="H719" s="108"/>
      <c r="I719" s="108"/>
      <c r="J719" s="2"/>
      <c r="K719" s="2"/>
      <c r="L719" s="2"/>
      <c r="M719" s="2"/>
      <c r="N719" s="2"/>
      <c r="O719" s="2"/>
      <c r="P719" s="2"/>
      <c r="Q719" s="2"/>
      <c r="R719" s="2"/>
      <c r="S719" s="2"/>
      <c r="T719" s="2"/>
      <c r="U719" s="2"/>
      <c r="V719" s="2"/>
      <c r="W719" s="2"/>
      <c r="X719" s="2"/>
      <c r="Y719" s="2"/>
      <c r="Z719" s="2"/>
    </row>
    <row r="720" ht="15.75" customHeight="1">
      <c r="A720" s="108"/>
      <c r="B720" s="108"/>
      <c r="C720" s="108"/>
      <c r="D720" s="108"/>
      <c r="E720" s="108"/>
      <c r="F720" s="108"/>
      <c r="G720" s="108"/>
      <c r="H720" s="108"/>
      <c r="I720" s="108"/>
      <c r="J720" s="2"/>
      <c r="K720" s="2"/>
      <c r="L720" s="2"/>
      <c r="M720" s="2"/>
      <c r="N720" s="2"/>
      <c r="O720" s="2"/>
      <c r="P720" s="2"/>
      <c r="Q720" s="2"/>
      <c r="R720" s="2"/>
      <c r="S720" s="2"/>
      <c r="T720" s="2"/>
      <c r="U720" s="2"/>
      <c r="V720" s="2"/>
      <c r="W720" s="2"/>
      <c r="X720" s="2"/>
      <c r="Y720" s="2"/>
      <c r="Z720" s="2"/>
    </row>
    <row r="721" ht="15.75" customHeight="1">
      <c r="A721" s="108"/>
      <c r="B721" s="108"/>
      <c r="C721" s="108"/>
      <c r="D721" s="108"/>
      <c r="E721" s="108"/>
      <c r="F721" s="108"/>
      <c r="G721" s="108"/>
      <c r="H721" s="108"/>
      <c r="I721" s="108"/>
      <c r="J721" s="2"/>
      <c r="K721" s="2"/>
      <c r="L721" s="2"/>
      <c r="M721" s="2"/>
      <c r="N721" s="2"/>
      <c r="O721" s="2"/>
      <c r="P721" s="2"/>
      <c r="Q721" s="2"/>
      <c r="R721" s="2"/>
      <c r="S721" s="2"/>
      <c r="T721" s="2"/>
      <c r="U721" s="2"/>
      <c r="V721" s="2"/>
      <c r="W721" s="2"/>
      <c r="X721" s="2"/>
      <c r="Y721" s="2"/>
      <c r="Z721" s="2"/>
    </row>
    <row r="722" ht="15.75" customHeight="1">
      <c r="A722" s="108"/>
      <c r="B722" s="108"/>
      <c r="C722" s="108"/>
      <c r="D722" s="108"/>
      <c r="E722" s="108"/>
      <c r="F722" s="108"/>
      <c r="G722" s="108"/>
      <c r="H722" s="108"/>
      <c r="I722" s="108"/>
      <c r="J722" s="2"/>
      <c r="K722" s="2"/>
      <c r="L722" s="2"/>
      <c r="M722" s="2"/>
      <c r="N722" s="2"/>
      <c r="O722" s="2"/>
      <c r="P722" s="2"/>
      <c r="Q722" s="2"/>
      <c r="R722" s="2"/>
      <c r="S722" s="2"/>
      <c r="T722" s="2"/>
      <c r="U722" s="2"/>
      <c r="V722" s="2"/>
      <c r="W722" s="2"/>
      <c r="X722" s="2"/>
      <c r="Y722" s="2"/>
      <c r="Z722" s="2"/>
    </row>
    <row r="723" ht="15.75" customHeight="1">
      <c r="A723" s="108"/>
      <c r="B723" s="108"/>
      <c r="C723" s="108"/>
      <c r="D723" s="108"/>
      <c r="E723" s="108"/>
      <c r="F723" s="108"/>
      <c r="G723" s="108"/>
      <c r="H723" s="108"/>
      <c r="I723" s="108"/>
      <c r="J723" s="2"/>
      <c r="K723" s="2"/>
      <c r="L723" s="2"/>
      <c r="M723" s="2"/>
      <c r="N723" s="2"/>
      <c r="O723" s="2"/>
      <c r="P723" s="2"/>
      <c r="Q723" s="2"/>
      <c r="R723" s="2"/>
      <c r="S723" s="2"/>
      <c r="T723" s="2"/>
      <c r="U723" s="2"/>
      <c r="V723" s="2"/>
      <c r="W723" s="2"/>
      <c r="X723" s="2"/>
      <c r="Y723" s="2"/>
      <c r="Z723" s="2"/>
    </row>
    <row r="724" ht="15.75" customHeight="1">
      <c r="A724" s="108"/>
      <c r="B724" s="108"/>
      <c r="C724" s="108"/>
      <c r="D724" s="108"/>
      <c r="E724" s="108"/>
      <c r="F724" s="108"/>
      <c r="G724" s="108"/>
      <c r="H724" s="108"/>
      <c r="I724" s="108"/>
      <c r="J724" s="2"/>
      <c r="K724" s="2"/>
      <c r="L724" s="2"/>
      <c r="M724" s="2"/>
      <c r="N724" s="2"/>
      <c r="O724" s="2"/>
      <c r="P724" s="2"/>
      <c r="Q724" s="2"/>
      <c r="R724" s="2"/>
      <c r="S724" s="2"/>
      <c r="T724" s="2"/>
      <c r="U724" s="2"/>
      <c r="V724" s="2"/>
      <c r="W724" s="2"/>
      <c r="X724" s="2"/>
      <c r="Y724" s="2"/>
      <c r="Z724" s="2"/>
    </row>
    <row r="725" ht="15.75" customHeight="1">
      <c r="A725" s="108"/>
      <c r="B725" s="108"/>
      <c r="C725" s="108"/>
      <c r="D725" s="108"/>
      <c r="E725" s="108"/>
      <c r="F725" s="108"/>
      <c r="G725" s="108"/>
      <c r="H725" s="108"/>
      <c r="I725" s="108"/>
      <c r="J725" s="2"/>
      <c r="K725" s="2"/>
      <c r="L725" s="2"/>
      <c r="M725" s="2"/>
      <c r="N725" s="2"/>
      <c r="O725" s="2"/>
      <c r="P725" s="2"/>
      <c r="Q725" s="2"/>
      <c r="R725" s="2"/>
      <c r="S725" s="2"/>
      <c r="T725" s="2"/>
      <c r="U725" s="2"/>
      <c r="V725" s="2"/>
      <c r="W725" s="2"/>
      <c r="X725" s="2"/>
      <c r="Y725" s="2"/>
      <c r="Z725" s="2"/>
    </row>
    <row r="726" ht="15.75" customHeight="1">
      <c r="A726" s="108"/>
      <c r="B726" s="108"/>
      <c r="C726" s="108"/>
      <c r="D726" s="108"/>
      <c r="E726" s="108"/>
      <c r="F726" s="108"/>
      <c r="G726" s="108"/>
      <c r="H726" s="108"/>
      <c r="I726" s="108"/>
      <c r="J726" s="2"/>
      <c r="K726" s="2"/>
      <c r="L726" s="2"/>
      <c r="M726" s="2"/>
      <c r="N726" s="2"/>
      <c r="O726" s="2"/>
      <c r="P726" s="2"/>
      <c r="Q726" s="2"/>
      <c r="R726" s="2"/>
      <c r="S726" s="2"/>
      <c r="T726" s="2"/>
      <c r="U726" s="2"/>
      <c r="V726" s="2"/>
      <c r="W726" s="2"/>
      <c r="X726" s="2"/>
      <c r="Y726" s="2"/>
      <c r="Z726" s="2"/>
    </row>
    <row r="727" ht="15.75" customHeight="1">
      <c r="A727" s="108"/>
      <c r="B727" s="108"/>
      <c r="C727" s="108"/>
      <c r="D727" s="108"/>
      <c r="E727" s="108"/>
      <c r="F727" s="108"/>
      <c r="G727" s="108"/>
      <c r="H727" s="108"/>
      <c r="I727" s="108"/>
      <c r="J727" s="2"/>
      <c r="K727" s="2"/>
      <c r="L727" s="2"/>
      <c r="M727" s="2"/>
      <c r="N727" s="2"/>
      <c r="O727" s="2"/>
      <c r="P727" s="2"/>
      <c r="Q727" s="2"/>
      <c r="R727" s="2"/>
      <c r="S727" s="2"/>
      <c r="T727" s="2"/>
      <c r="U727" s="2"/>
      <c r="V727" s="2"/>
      <c r="W727" s="2"/>
      <c r="X727" s="2"/>
      <c r="Y727" s="2"/>
      <c r="Z727" s="2"/>
    </row>
    <row r="728" ht="15.75" customHeight="1">
      <c r="A728" s="108"/>
      <c r="B728" s="108"/>
      <c r="C728" s="108"/>
      <c r="D728" s="108"/>
      <c r="E728" s="108"/>
      <c r="F728" s="108"/>
      <c r="G728" s="108"/>
      <c r="H728" s="108"/>
      <c r="I728" s="108"/>
      <c r="J728" s="2"/>
      <c r="K728" s="2"/>
      <c r="L728" s="2"/>
      <c r="M728" s="2"/>
      <c r="N728" s="2"/>
      <c r="O728" s="2"/>
      <c r="P728" s="2"/>
      <c r="Q728" s="2"/>
      <c r="R728" s="2"/>
      <c r="S728" s="2"/>
      <c r="T728" s="2"/>
      <c r="U728" s="2"/>
      <c r="V728" s="2"/>
      <c r="W728" s="2"/>
      <c r="X728" s="2"/>
      <c r="Y728" s="2"/>
      <c r="Z728" s="2"/>
    </row>
    <row r="729" ht="15.75" customHeight="1">
      <c r="A729" s="108"/>
      <c r="B729" s="108"/>
      <c r="C729" s="108"/>
      <c r="D729" s="108"/>
      <c r="E729" s="108"/>
      <c r="F729" s="108"/>
      <c r="G729" s="108"/>
      <c r="H729" s="108"/>
      <c r="I729" s="108"/>
      <c r="J729" s="2"/>
      <c r="K729" s="2"/>
      <c r="L729" s="2"/>
      <c r="M729" s="2"/>
      <c r="N729" s="2"/>
      <c r="O729" s="2"/>
      <c r="P729" s="2"/>
      <c r="Q729" s="2"/>
      <c r="R729" s="2"/>
      <c r="S729" s="2"/>
      <c r="T729" s="2"/>
      <c r="U729" s="2"/>
      <c r="V729" s="2"/>
      <c r="W729" s="2"/>
      <c r="X729" s="2"/>
      <c r="Y729" s="2"/>
      <c r="Z729" s="2"/>
    </row>
    <row r="730" ht="15.75" customHeight="1">
      <c r="A730" s="108"/>
      <c r="B730" s="108"/>
      <c r="C730" s="108"/>
      <c r="D730" s="108"/>
      <c r="E730" s="108"/>
      <c r="F730" s="108"/>
      <c r="G730" s="108"/>
      <c r="H730" s="108"/>
      <c r="I730" s="108"/>
      <c r="J730" s="2"/>
      <c r="K730" s="2"/>
      <c r="L730" s="2"/>
      <c r="M730" s="2"/>
      <c r="N730" s="2"/>
      <c r="O730" s="2"/>
      <c r="P730" s="2"/>
      <c r="Q730" s="2"/>
      <c r="R730" s="2"/>
      <c r="S730" s="2"/>
      <c r="T730" s="2"/>
      <c r="U730" s="2"/>
      <c r="V730" s="2"/>
      <c r="W730" s="2"/>
      <c r="X730" s="2"/>
      <c r="Y730" s="2"/>
      <c r="Z730" s="2"/>
    </row>
    <row r="731" ht="15.75" customHeight="1">
      <c r="A731" s="108"/>
      <c r="B731" s="108"/>
      <c r="C731" s="108"/>
      <c r="D731" s="108"/>
      <c r="E731" s="108"/>
      <c r="F731" s="108"/>
      <c r="G731" s="108"/>
      <c r="H731" s="108"/>
      <c r="I731" s="108"/>
      <c r="J731" s="2"/>
      <c r="K731" s="2"/>
      <c r="L731" s="2"/>
      <c r="M731" s="2"/>
      <c r="N731" s="2"/>
      <c r="O731" s="2"/>
      <c r="P731" s="2"/>
      <c r="Q731" s="2"/>
      <c r="R731" s="2"/>
      <c r="S731" s="2"/>
      <c r="T731" s="2"/>
      <c r="U731" s="2"/>
      <c r="V731" s="2"/>
      <c r="W731" s="2"/>
      <c r="X731" s="2"/>
      <c r="Y731" s="2"/>
      <c r="Z731" s="2"/>
    </row>
    <row r="732" ht="15.75" customHeight="1">
      <c r="A732" s="108"/>
      <c r="B732" s="108"/>
      <c r="C732" s="108"/>
      <c r="D732" s="108"/>
      <c r="E732" s="108"/>
      <c r="F732" s="108"/>
      <c r="G732" s="108"/>
      <c r="H732" s="108"/>
      <c r="I732" s="108"/>
      <c r="J732" s="2"/>
      <c r="K732" s="2"/>
      <c r="L732" s="2"/>
      <c r="M732" s="2"/>
      <c r="N732" s="2"/>
      <c r="O732" s="2"/>
      <c r="P732" s="2"/>
      <c r="Q732" s="2"/>
      <c r="R732" s="2"/>
      <c r="S732" s="2"/>
      <c r="T732" s="2"/>
      <c r="U732" s="2"/>
      <c r="V732" s="2"/>
      <c r="W732" s="2"/>
      <c r="X732" s="2"/>
      <c r="Y732" s="2"/>
      <c r="Z732" s="2"/>
    </row>
    <row r="733" ht="15.75" customHeight="1">
      <c r="A733" s="108"/>
      <c r="B733" s="108"/>
      <c r="C733" s="108"/>
      <c r="D733" s="108"/>
      <c r="E733" s="108"/>
      <c r="F733" s="108"/>
      <c r="G733" s="108"/>
      <c r="H733" s="108"/>
      <c r="I733" s="108"/>
      <c r="J733" s="2"/>
      <c r="K733" s="2"/>
      <c r="L733" s="2"/>
      <c r="M733" s="2"/>
      <c r="N733" s="2"/>
      <c r="O733" s="2"/>
      <c r="P733" s="2"/>
      <c r="Q733" s="2"/>
      <c r="R733" s="2"/>
      <c r="S733" s="2"/>
      <c r="T733" s="2"/>
      <c r="U733" s="2"/>
      <c r="V733" s="2"/>
      <c r="W733" s="2"/>
      <c r="X733" s="2"/>
      <c r="Y733" s="2"/>
      <c r="Z733" s="2"/>
    </row>
    <row r="734" ht="15.75" customHeight="1">
      <c r="A734" s="108"/>
      <c r="B734" s="108"/>
      <c r="C734" s="108"/>
      <c r="D734" s="108"/>
      <c r="E734" s="108"/>
      <c r="F734" s="108"/>
      <c r="G734" s="108"/>
      <c r="H734" s="108"/>
      <c r="I734" s="108"/>
      <c r="J734" s="2"/>
      <c r="K734" s="2"/>
      <c r="L734" s="2"/>
      <c r="M734" s="2"/>
      <c r="N734" s="2"/>
      <c r="O734" s="2"/>
      <c r="P734" s="2"/>
      <c r="Q734" s="2"/>
      <c r="R734" s="2"/>
      <c r="S734" s="2"/>
      <c r="T734" s="2"/>
      <c r="U734" s="2"/>
      <c r="V734" s="2"/>
      <c r="W734" s="2"/>
      <c r="X734" s="2"/>
      <c r="Y734" s="2"/>
      <c r="Z734" s="2"/>
    </row>
    <row r="735" ht="15.75" customHeight="1">
      <c r="A735" s="108"/>
      <c r="B735" s="108"/>
      <c r="C735" s="108"/>
      <c r="D735" s="108"/>
      <c r="E735" s="108"/>
      <c r="F735" s="108"/>
      <c r="G735" s="108"/>
      <c r="H735" s="108"/>
      <c r="I735" s="108"/>
      <c r="J735" s="2"/>
      <c r="K735" s="2"/>
      <c r="L735" s="2"/>
      <c r="M735" s="2"/>
      <c r="N735" s="2"/>
      <c r="O735" s="2"/>
      <c r="P735" s="2"/>
      <c r="Q735" s="2"/>
      <c r="R735" s="2"/>
      <c r="S735" s="2"/>
      <c r="T735" s="2"/>
      <c r="U735" s="2"/>
      <c r="V735" s="2"/>
      <c r="W735" s="2"/>
      <c r="X735" s="2"/>
      <c r="Y735" s="2"/>
      <c r="Z735" s="2"/>
    </row>
    <row r="736" ht="15.75" customHeight="1">
      <c r="A736" s="108"/>
      <c r="B736" s="108"/>
      <c r="C736" s="108"/>
      <c r="D736" s="108"/>
      <c r="E736" s="108"/>
      <c r="F736" s="108"/>
      <c r="G736" s="108"/>
      <c r="H736" s="108"/>
      <c r="I736" s="108"/>
      <c r="J736" s="2"/>
      <c r="K736" s="2"/>
      <c r="L736" s="2"/>
      <c r="M736" s="2"/>
      <c r="N736" s="2"/>
      <c r="O736" s="2"/>
      <c r="P736" s="2"/>
      <c r="Q736" s="2"/>
      <c r="R736" s="2"/>
      <c r="S736" s="2"/>
      <c r="T736" s="2"/>
      <c r="U736" s="2"/>
      <c r="V736" s="2"/>
      <c r="W736" s="2"/>
      <c r="X736" s="2"/>
      <c r="Y736" s="2"/>
      <c r="Z736" s="2"/>
    </row>
    <row r="737" ht="15.75" customHeight="1">
      <c r="A737" s="108"/>
      <c r="B737" s="108"/>
      <c r="C737" s="108"/>
      <c r="D737" s="108"/>
      <c r="E737" s="108"/>
      <c r="F737" s="108"/>
      <c r="G737" s="108"/>
      <c r="H737" s="108"/>
      <c r="I737" s="108"/>
      <c r="J737" s="2"/>
      <c r="K737" s="2"/>
      <c r="L737" s="2"/>
      <c r="M737" s="2"/>
      <c r="N737" s="2"/>
      <c r="O737" s="2"/>
      <c r="P737" s="2"/>
      <c r="Q737" s="2"/>
      <c r="R737" s="2"/>
      <c r="S737" s="2"/>
      <c r="T737" s="2"/>
      <c r="U737" s="2"/>
      <c r="V737" s="2"/>
      <c r="W737" s="2"/>
      <c r="X737" s="2"/>
      <c r="Y737" s="2"/>
      <c r="Z737" s="2"/>
    </row>
    <row r="738" ht="15.75" customHeight="1">
      <c r="A738" s="108"/>
      <c r="B738" s="108"/>
      <c r="C738" s="108"/>
      <c r="D738" s="108"/>
      <c r="E738" s="108"/>
      <c r="F738" s="108"/>
      <c r="G738" s="108"/>
      <c r="H738" s="108"/>
      <c r="I738" s="108"/>
      <c r="J738" s="2"/>
      <c r="K738" s="2"/>
      <c r="L738" s="2"/>
      <c r="M738" s="2"/>
      <c r="N738" s="2"/>
      <c r="O738" s="2"/>
      <c r="P738" s="2"/>
      <c r="Q738" s="2"/>
      <c r="R738" s="2"/>
      <c r="S738" s="2"/>
      <c r="T738" s="2"/>
      <c r="U738" s="2"/>
      <c r="V738" s="2"/>
      <c r="W738" s="2"/>
      <c r="X738" s="2"/>
      <c r="Y738" s="2"/>
      <c r="Z738" s="2"/>
    </row>
    <row r="739" ht="15.75" customHeight="1">
      <c r="A739" s="108"/>
      <c r="B739" s="108"/>
      <c r="C739" s="108"/>
      <c r="D739" s="108"/>
      <c r="E739" s="108"/>
      <c r="F739" s="108"/>
      <c r="G739" s="108"/>
      <c r="H739" s="108"/>
      <c r="I739" s="108"/>
      <c r="J739" s="2"/>
      <c r="K739" s="2"/>
      <c r="L739" s="2"/>
      <c r="M739" s="2"/>
      <c r="N739" s="2"/>
      <c r="O739" s="2"/>
      <c r="P739" s="2"/>
      <c r="Q739" s="2"/>
      <c r="R739" s="2"/>
      <c r="S739" s="2"/>
      <c r="T739" s="2"/>
      <c r="U739" s="2"/>
      <c r="V739" s="2"/>
      <c r="W739" s="2"/>
      <c r="X739" s="2"/>
      <c r="Y739" s="2"/>
      <c r="Z739" s="2"/>
    </row>
    <row r="740" ht="15.75" customHeight="1">
      <c r="A740" s="108"/>
      <c r="B740" s="108"/>
      <c r="C740" s="108"/>
      <c r="D740" s="108"/>
      <c r="E740" s="108"/>
      <c r="F740" s="108"/>
      <c r="G740" s="108"/>
      <c r="H740" s="108"/>
      <c r="I740" s="108"/>
      <c r="J740" s="2"/>
      <c r="K740" s="2"/>
      <c r="L740" s="2"/>
      <c r="M740" s="2"/>
      <c r="N740" s="2"/>
      <c r="O740" s="2"/>
      <c r="P740" s="2"/>
      <c r="Q740" s="2"/>
      <c r="R740" s="2"/>
      <c r="S740" s="2"/>
      <c r="T740" s="2"/>
      <c r="U740" s="2"/>
      <c r="V740" s="2"/>
      <c r="W740" s="2"/>
      <c r="X740" s="2"/>
      <c r="Y740" s="2"/>
      <c r="Z740" s="2"/>
    </row>
    <row r="741" ht="15.75" customHeight="1">
      <c r="A741" s="108"/>
      <c r="B741" s="108"/>
      <c r="C741" s="108"/>
      <c r="D741" s="108"/>
      <c r="E741" s="108"/>
      <c r="F741" s="108"/>
      <c r="G741" s="108"/>
      <c r="H741" s="108"/>
      <c r="I741" s="108"/>
      <c r="J741" s="2"/>
      <c r="K741" s="2"/>
      <c r="L741" s="2"/>
      <c r="M741" s="2"/>
      <c r="N741" s="2"/>
      <c r="O741" s="2"/>
      <c r="P741" s="2"/>
      <c r="Q741" s="2"/>
      <c r="R741" s="2"/>
      <c r="S741" s="2"/>
      <c r="T741" s="2"/>
      <c r="U741" s="2"/>
      <c r="V741" s="2"/>
      <c r="W741" s="2"/>
      <c r="X741" s="2"/>
      <c r="Y741" s="2"/>
      <c r="Z741" s="2"/>
    </row>
    <row r="742" ht="15.75" customHeight="1">
      <c r="A742" s="108"/>
      <c r="B742" s="108"/>
      <c r="C742" s="108"/>
      <c r="D742" s="108"/>
      <c r="E742" s="108"/>
      <c r="F742" s="108"/>
      <c r="G742" s="108"/>
      <c r="H742" s="108"/>
      <c r="I742" s="108"/>
      <c r="J742" s="2"/>
      <c r="K742" s="2"/>
      <c r="L742" s="2"/>
      <c r="M742" s="2"/>
      <c r="N742" s="2"/>
      <c r="O742" s="2"/>
      <c r="P742" s="2"/>
      <c r="Q742" s="2"/>
      <c r="R742" s="2"/>
      <c r="S742" s="2"/>
      <c r="T742" s="2"/>
      <c r="U742" s="2"/>
      <c r="V742" s="2"/>
      <c r="W742" s="2"/>
      <c r="X742" s="2"/>
      <c r="Y742" s="2"/>
      <c r="Z742" s="2"/>
    </row>
    <row r="743" ht="15.75" customHeight="1">
      <c r="A743" s="108"/>
      <c r="B743" s="108"/>
      <c r="C743" s="108"/>
      <c r="D743" s="108"/>
      <c r="E743" s="108"/>
      <c r="F743" s="108"/>
      <c r="G743" s="108"/>
      <c r="H743" s="108"/>
      <c r="I743" s="108"/>
      <c r="J743" s="2"/>
      <c r="K743" s="2"/>
      <c r="L743" s="2"/>
      <c r="M743" s="2"/>
      <c r="N743" s="2"/>
      <c r="O743" s="2"/>
      <c r="P743" s="2"/>
      <c r="Q743" s="2"/>
      <c r="R743" s="2"/>
      <c r="S743" s="2"/>
      <c r="T743" s="2"/>
      <c r="U743" s="2"/>
      <c r="V743" s="2"/>
      <c r="W743" s="2"/>
      <c r="X743" s="2"/>
      <c r="Y743" s="2"/>
      <c r="Z743" s="2"/>
    </row>
    <row r="744" ht="15.75" customHeight="1">
      <c r="A744" s="108"/>
      <c r="B744" s="108"/>
      <c r="C744" s="108"/>
      <c r="D744" s="108"/>
      <c r="E744" s="108"/>
      <c r="F744" s="108"/>
      <c r="G744" s="108"/>
      <c r="H744" s="108"/>
      <c r="I744" s="108"/>
      <c r="J744" s="2"/>
      <c r="K744" s="2"/>
      <c r="L744" s="2"/>
      <c r="M744" s="2"/>
      <c r="N744" s="2"/>
      <c r="O744" s="2"/>
      <c r="P744" s="2"/>
      <c r="Q744" s="2"/>
      <c r="R744" s="2"/>
      <c r="S744" s="2"/>
      <c r="T744" s="2"/>
      <c r="U744" s="2"/>
      <c r="V744" s="2"/>
      <c r="W744" s="2"/>
      <c r="X744" s="2"/>
      <c r="Y744" s="2"/>
      <c r="Z744" s="2"/>
    </row>
    <row r="745" ht="15.75" customHeight="1">
      <c r="A745" s="108"/>
      <c r="B745" s="108"/>
      <c r="C745" s="108"/>
      <c r="D745" s="108"/>
      <c r="E745" s="108"/>
      <c r="F745" s="108"/>
      <c r="G745" s="108"/>
      <c r="H745" s="108"/>
      <c r="I745" s="108"/>
      <c r="J745" s="2"/>
      <c r="K745" s="2"/>
      <c r="L745" s="2"/>
      <c r="M745" s="2"/>
      <c r="N745" s="2"/>
      <c r="O745" s="2"/>
      <c r="P745" s="2"/>
      <c r="Q745" s="2"/>
      <c r="R745" s="2"/>
      <c r="S745" s="2"/>
      <c r="T745" s="2"/>
      <c r="U745" s="2"/>
      <c r="V745" s="2"/>
      <c r="W745" s="2"/>
      <c r="X745" s="2"/>
      <c r="Y745" s="2"/>
      <c r="Z745" s="2"/>
    </row>
    <row r="746" ht="15.75" customHeight="1">
      <c r="A746" s="108"/>
      <c r="B746" s="108"/>
      <c r="C746" s="108"/>
      <c r="D746" s="108"/>
      <c r="E746" s="108"/>
      <c r="F746" s="108"/>
      <c r="G746" s="108"/>
      <c r="H746" s="108"/>
      <c r="I746" s="108"/>
      <c r="J746" s="2"/>
      <c r="K746" s="2"/>
      <c r="L746" s="2"/>
      <c r="M746" s="2"/>
      <c r="N746" s="2"/>
      <c r="O746" s="2"/>
      <c r="P746" s="2"/>
      <c r="Q746" s="2"/>
      <c r="R746" s="2"/>
      <c r="S746" s="2"/>
      <c r="T746" s="2"/>
      <c r="U746" s="2"/>
      <c r="V746" s="2"/>
      <c r="W746" s="2"/>
      <c r="X746" s="2"/>
      <c r="Y746" s="2"/>
      <c r="Z746" s="2"/>
    </row>
    <row r="747" ht="15.75" customHeight="1">
      <c r="A747" s="108"/>
      <c r="B747" s="108"/>
      <c r="C747" s="108"/>
      <c r="D747" s="108"/>
      <c r="E747" s="108"/>
      <c r="F747" s="108"/>
      <c r="G747" s="108"/>
      <c r="H747" s="108"/>
      <c r="I747" s="108"/>
      <c r="J747" s="2"/>
      <c r="K747" s="2"/>
      <c r="L747" s="2"/>
      <c r="M747" s="2"/>
      <c r="N747" s="2"/>
      <c r="O747" s="2"/>
      <c r="P747" s="2"/>
      <c r="Q747" s="2"/>
      <c r="R747" s="2"/>
      <c r="S747" s="2"/>
      <c r="T747" s="2"/>
      <c r="U747" s="2"/>
      <c r="V747" s="2"/>
      <c r="W747" s="2"/>
      <c r="X747" s="2"/>
      <c r="Y747" s="2"/>
      <c r="Z747" s="2"/>
    </row>
    <row r="748" ht="15.75" customHeight="1">
      <c r="A748" s="108"/>
      <c r="B748" s="108"/>
      <c r="C748" s="108"/>
      <c r="D748" s="108"/>
      <c r="E748" s="108"/>
      <c r="F748" s="108"/>
      <c r="G748" s="108"/>
      <c r="H748" s="108"/>
      <c r="I748" s="108"/>
      <c r="J748" s="2"/>
      <c r="K748" s="2"/>
      <c r="L748" s="2"/>
      <c r="M748" s="2"/>
      <c r="N748" s="2"/>
      <c r="O748" s="2"/>
      <c r="P748" s="2"/>
      <c r="Q748" s="2"/>
      <c r="R748" s="2"/>
      <c r="S748" s="2"/>
      <c r="T748" s="2"/>
      <c r="U748" s="2"/>
      <c r="V748" s="2"/>
      <c r="W748" s="2"/>
      <c r="X748" s="2"/>
      <c r="Y748" s="2"/>
      <c r="Z748" s="2"/>
    </row>
    <row r="749" ht="15.75" customHeight="1">
      <c r="A749" s="108"/>
      <c r="B749" s="108"/>
      <c r="C749" s="108"/>
      <c r="D749" s="108"/>
      <c r="E749" s="108"/>
      <c r="F749" s="108"/>
      <c r="G749" s="108"/>
      <c r="H749" s="108"/>
      <c r="I749" s="108"/>
      <c r="J749" s="2"/>
      <c r="K749" s="2"/>
      <c r="L749" s="2"/>
      <c r="M749" s="2"/>
      <c r="N749" s="2"/>
      <c r="O749" s="2"/>
      <c r="P749" s="2"/>
      <c r="Q749" s="2"/>
      <c r="R749" s="2"/>
      <c r="S749" s="2"/>
      <c r="T749" s="2"/>
      <c r="U749" s="2"/>
      <c r="V749" s="2"/>
      <c r="W749" s="2"/>
      <c r="X749" s="2"/>
      <c r="Y749" s="2"/>
      <c r="Z749" s="2"/>
    </row>
    <row r="750" ht="15.75" customHeight="1">
      <c r="A750" s="108"/>
      <c r="B750" s="108"/>
      <c r="C750" s="108"/>
      <c r="D750" s="108"/>
      <c r="E750" s="108"/>
      <c r="F750" s="108"/>
      <c r="G750" s="108"/>
      <c r="H750" s="108"/>
      <c r="I750" s="108"/>
      <c r="J750" s="2"/>
      <c r="K750" s="2"/>
      <c r="L750" s="2"/>
      <c r="M750" s="2"/>
      <c r="N750" s="2"/>
      <c r="O750" s="2"/>
      <c r="P750" s="2"/>
      <c r="Q750" s="2"/>
      <c r="R750" s="2"/>
      <c r="S750" s="2"/>
      <c r="T750" s="2"/>
      <c r="U750" s="2"/>
      <c r="V750" s="2"/>
      <c r="W750" s="2"/>
      <c r="X750" s="2"/>
      <c r="Y750" s="2"/>
      <c r="Z750" s="2"/>
    </row>
    <row r="751" ht="15.75" customHeight="1">
      <c r="A751" s="108"/>
      <c r="B751" s="108"/>
      <c r="C751" s="108"/>
      <c r="D751" s="108"/>
      <c r="E751" s="108"/>
      <c r="F751" s="108"/>
      <c r="G751" s="108"/>
      <c r="H751" s="108"/>
      <c r="I751" s="108"/>
      <c r="J751" s="2"/>
      <c r="K751" s="2"/>
      <c r="L751" s="2"/>
      <c r="M751" s="2"/>
      <c r="N751" s="2"/>
      <c r="O751" s="2"/>
      <c r="P751" s="2"/>
      <c r="Q751" s="2"/>
      <c r="R751" s="2"/>
      <c r="S751" s="2"/>
      <c r="T751" s="2"/>
      <c r="U751" s="2"/>
      <c r="V751" s="2"/>
      <c r="W751" s="2"/>
      <c r="X751" s="2"/>
      <c r="Y751" s="2"/>
      <c r="Z751" s="2"/>
    </row>
    <row r="752" ht="15.75" customHeight="1">
      <c r="A752" s="108"/>
      <c r="B752" s="108"/>
      <c r="C752" s="108"/>
      <c r="D752" s="108"/>
      <c r="E752" s="108"/>
      <c r="F752" s="108"/>
      <c r="G752" s="108"/>
      <c r="H752" s="108"/>
      <c r="I752" s="108"/>
      <c r="J752" s="2"/>
      <c r="K752" s="2"/>
      <c r="L752" s="2"/>
      <c r="M752" s="2"/>
      <c r="N752" s="2"/>
      <c r="O752" s="2"/>
      <c r="P752" s="2"/>
      <c r="Q752" s="2"/>
      <c r="R752" s="2"/>
      <c r="S752" s="2"/>
      <c r="T752" s="2"/>
      <c r="U752" s="2"/>
      <c r="V752" s="2"/>
      <c r="W752" s="2"/>
      <c r="X752" s="2"/>
      <c r="Y752" s="2"/>
      <c r="Z752" s="2"/>
    </row>
    <row r="753" ht="15.75" customHeight="1">
      <c r="A753" s="108"/>
      <c r="B753" s="108"/>
      <c r="C753" s="108"/>
      <c r="D753" s="108"/>
      <c r="E753" s="108"/>
      <c r="F753" s="108"/>
      <c r="G753" s="108"/>
      <c r="H753" s="108"/>
      <c r="I753" s="108"/>
      <c r="J753" s="2"/>
      <c r="K753" s="2"/>
      <c r="L753" s="2"/>
      <c r="M753" s="2"/>
      <c r="N753" s="2"/>
      <c r="O753" s="2"/>
      <c r="P753" s="2"/>
      <c r="Q753" s="2"/>
      <c r="R753" s="2"/>
      <c r="S753" s="2"/>
      <c r="T753" s="2"/>
      <c r="U753" s="2"/>
      <c r="V753" s="2"/>
      <c r="W753" s="2"/>
      <c r="X753" s="2"/>
      <c r="Y753" s="2"/>
      <c r="Z753" s="2"/>
    </row>
    <row r="754" ht="15.75" customHeight="1">
      <c r="A754" s="108"/>
      <c r="B754" s="108"/>
      <c r="C754" s="108"/>
      <c r="D754" s="108"/>
      <c r="E754" s="108"/>
      <c r="F754" s="108"/>
      <c r="G754" s="108"/>
      <c r="H754" s="108"/>
      <c r="I754" s="108"/>
      <c r="J754" s="2"/>
      <c r="K754" s="2"/>
      <c r="L754" s="2"/>
      <c r="M754" s="2"/>
      <c r="N754" s="2"/>
      <c r="O754" s="2"/>
      <c r="P754" s="2"/>
      <c r="Q754" s="2"/>
      <c r="R754" s="2"/>
      <c r="S754" s="2"/>
      <c r="T754" s="2"/>
      <c r="U754" s="2"/>
      <c r="V754" s="2"/>
      <c r="W754" s="2"/>
      <c r="X754" s="2"/>
      <c r="Y754" s="2"/>
      <c r="Z754" s="2"/>
    </row>
    <row r="755" ht="15.75" customHeight="1">
      <c r="A755" s="108"/>
      <c r="B755" s="108"/>
      <c r="C755" s="108"/>
      <c r="D755" s="108"/>
      <c r="E755" s="108"/>
      <c r="F755" s="108"/>
      <c r="G755" s="108"/>
      <c r="H755" s="108"/>
      <c r="I755" s="108"/>
      <c r="J755" s="2"/>
      <c r="K755" s="2"/>
      <c r="L755" s="2"/>
      <c r="M755" s="2"/>
      <c r="N755" s="2"/>
      <c r="O755" s="2"/>
      <c r="P755" s="2"/>
      <c r="Q755" s="2"/>
      <c r="R755" s="2"/>
      <c r="S755" s="2"/>
      <c r="T755" s="2"/>
      <c r="U755" s="2"/>
      <c r="V755" s="2"/>
      <c r="W755" s="2"/>
      <c r="X755" s="2"/>
      <c r="Y755" s="2"/>
      <c r="Z755" s="2"/>
    </row>
    <row r="756" ht="15.75" customHeight="1">
      <c r="A756" s="108"/>
      <c r="B756" s="108"/>
      <c r="C756" s="108"/>
      <c r="D756" s="108"/>
      <c r="E756" s="108"/>
      <c r="F756" s="108"/>
      <c r="G756" s="108"/>
      <c r="H756" s="108"/>
      <c r="I756" s="108"/>
      <c r="J756" s="2"/>
      <c r="K756" s="2"/>
      <c r="L756" s="2"/>
      <c r="M756" s="2"/>
      <c r="N756" s="2"/>
      <c r="O756" s="2"/>
      <c r="P756" s="2"/>
      <c r="Q756" s="2"/>
      <c r="R756" s="2"/>
      <c r="S756" s="2"/>
      <c r="T756" s="2"/>
      <c r="U756" s="2"/>
      <c r="V756" s="2"/>
      <c r="W756" s="2"/>
      <c r="X756" s="2"/>
      <c r="Y756" s="2"/>
      <c r="Z756" s="2"/>
    </row>
    <row r="757" ht="15.75" customHeight="1">
      <c r="A757" s="108"/>
      <c r="B757" s="108"/>
      <c r="C757" s="108"/>
      <c r="D757" s="108"/>
      <c r="E757" s="108"/>
      <c r="F757" s="108"/>
      <c r="G757" s="108"/>
      <c r="H757" s="108"/>
      <c r="I757" s="108"/>
      <c r="J757" s="2"/>
      <c r="K757" s="2"/>
      <c r="L757" s="2"/>
      <c r="M757" s="2"/>
      <c r="N757" s="2"/>
      <c r="O757" s="2"/>
      <c r="P757" s="2"/>
      <c r="Q757" s="2"/>
      <c r="R757" s="2"/>
      <c r="S757" s="2"/>
      <c r="T757" s="2"/>
      <c r="U757" s="2"/>
      <c r="V757" s="2"/>
      <c r="W757" s="2"/>
      <c r="X757" s="2"/>
      <c r="Y757" s="2"/>
      <c r="Z757" s="2"/>
    </row>
    <row r="758" ht="15.75" customHeight="1">
      <c r="A758" s="108"/>
      <c r="B758" s="108"/>
      <c r="C758" s="108"/>
      <c r="D758" s="108"/>
      <c r="E758" s="108"/>
      <c r="F758" s="108"/>
      <c r="G758" s="108"/>
      <c r="H758" s="108"/>
      <c r="I758" s="108"/>
      <c r="J758" s="2"/>
      <c r="K758" s="2"/>
      <c r="L758" s="2"/>
      <c r="M758" s="2"/>
      <c r="N758" s="2"/>
      <c r="O758" s="2"/>
      <c r="P758" s="2"/>
      <c r="Q758" s="2"/>
      <c r="R758" s="2"/>
      <c r="S758" s="2"/>
      <c r="T758" s="2"/>
      <c r="U758" s="2"/>
      <c r="V758" s="2"/>
      <c r="W758" s="2"/>
      <c r="X758" s="2"/>
      <c r="Y758" s="2"/>
      <c r="Z758" s="2"/>
    </row>
    <row r="759" ht="15.75" customHeight="1">
      <c r="A759" s="108"/>
      <c r="B759" s="108"/>
      <c r="C759" s="108"/>
      <c r="D759" s="108"/>
      <c r="E759" s="108"/>
      <c r="F759" s="108"/>
      <c r="G759" s="108"/>
      <c r="H759" s="108"/>
      <c r="I759" s="108"/>
      <c r="J759" s="2"/>
      <c r="K759" s="2"/>
      <c r="L759" s="2"/>
      <c r="M759" s="2"/>
      <c r="N759" s="2"/>
      <c r="O759" s="2"/>
      <c r="P759" s="2"/>
      <c r="Q759" s="2"/>
      <c r="R759" s="2"/>
      <c r="S759" s="2"/>
      <c r="T759" s="2"/>
      <c r="U759" s="2"/>
      <c r="V759" s="2"/>
      <c r="W759" s="2"/>
      <c r="X759" s="2"/>
      <c r="Y759" s="2"/>
      <c r="Z759" s="2"/>
    </row>
    <row r="760" ht="15.75" customHeight="1">
      <c r="A760" s="108"/>
      <c r="B760" s="108"/>
      <c r="C760" s="108"/>
      <c r="D760" s="108"/>
      <c r="E760" s="108"/>
      <c r="F760" s="108"/>
      <c r="G760" s="108"/>
      <c r="H760" s="108"/>
      <c r="I760" s="108"/>
      <c r="J760" s="2"/>
      <c r="K760" s="2"/>
      <c r="L760" s="2"/>
      <c r="M760" s="2"/>
      <c r="N760" s="2"/>
      <c r="O760" s="2"/>
      <c r="P760" s="2"/>
      <c r="Q760" s="2"/>
      <c r="R760" s="2"/>
      <c r="S760" s="2"/>
      <c r="T760" s="2"/>
      <c r="U760" s="2"/>
      <c r="V760" s="2"/>
      <c r="W760" s="2"/>
      <c r="X760" s="2"/>
      <c r="Y760" s="2"/>
      <c r="Z760" s="2"/>
    </row>
    <row r="761" ht="15.75" customHeight="1">
      <c r="A761" s="108"/>
      <c r="B761" s="108"/>
      <c r="C761" s="108"/>
      <c r="D761" s="108"/>
      <c r="E761" s="108"/>
      <c r="F761" s="108"/>
      <c r="G761" s="108"/>
      <c r="H761" s="108"/>
      <c r="I761" s="108"/>
      <c r="J761" s="2"/>
      <c r="K761" s="2"/>
      <c r="L761" s="2"/>
      <c r="M761" s="2"/>
      <c r="N761" s="2"/>
      <c r="O761" s="2"/>
      <c r="P761" s="2"/>
      <c r="Q761" s="2"/>
      <c r="R761" s="2"/>
      <c r="S761" s="2"/>
      <c r="T761" s="2"/>
      <c r="U761" s="2"/>
      <c r="V761" s="2"/>
      <c r="W761" s="2"/>
      <c r="X761" s="2"/>
      <c r="Y761" s="2"/>
      <c r="Z761" s="2"/>
    </row>
    <row r="762" ht="15.75" customHeight="1">
      <c r="A762" s="108"/>
      <c r="B762" s="108"/>
      <c r="C762" s="108"/>
      <c r="D762" s="108"/>
      <c r="E762" s="108"/>
      <c r="F762" s="108"/>
      <c r="G762" s="108"/>
      <c r="H762" s="108"/>
      <c r="I762" s="108"/>
      <c r="J762" s="2"/>
      <c r="K762" s="2"/>
      <c r="L762" s="2"/>
      <c r="M762" s="2"/>
      <c r="N762" s="2"/>
      <c r="O762" s="2"/>
      <c r="P762" s="2"/>
      <c r="Q762" s="2"/>
      <c r="R762" s="2"/>
      <c r="S762" s="2"/>
      <c r="T762" s="2"/>
      <c r="U762" s="2"/>
      <c r="V762" s="2"/>
      <c r="W762" s="2"/>
      <c r="X762" s="2"/>
      <c r="Y762" s="2"/>
      <c r="Z762" s="2"/>
    </row>
    <row r="763" ht="15.75" customHeight="1">
      <c r="A763" s="108"/>
      <c r="B763" s="108"/>
      <c r="C763" s="108"/>
      <c r="D763" s="108"/>
      <c r="E763" s="108"/>
      <c r="F763" s="108"/>
      <c r="G763" s="108"/>
      <c r="H763" s="108"/>
      <c r="I763" s="108"/>
      <c r="J763" s="2"/>
      <c r="K763" s="2"/>
      <c r="L763" s="2"/>
      <c r="M763" s="2"/>
      <c r="N763" s="2"/>
      <c r="O763" s="2"/>
      <c r="P763" s="2"/>
      <c r="Q763" s="2"/>
      <c r="R763" s="2"/>
      <c r="S763" s="2"/>
      <c r="T763" s="2"/>
      <c r="U763" s="2"/>
      <c r="V763" s="2"/>
      <c r="W763" s="2"/>
      <c r="X763" s="2"/>
      <c r="Y763" s="2"/>
      <c r="Z763" s="2"/>
    </row>
    <row r="764" ht="15.75" customHeight="1">
      <c r="A764" s="108"/>
      <c r="B764" s="108"/>
      <c r="C764" s="108"/>
      <c r="D764" s="108"/>
      <c r="E764" s="108"/>
      <c r="F764" s="108"/>
      <c r="G764" s="108"/>
      <c r="H764" s="108"/>
      <c r="I764" s="108"/>
      <c r="J764" s="2"/>
      <c r="K764" s="2"/>
      <c r="L764" s="2"/>
      <c r="M764" s="2"/>
      <c r="N764" s="2"/>
      <c r="O764" s="2"/>
      <c r="P764" s="2"/>
      <c r="Q764" s="2"/>
      <c r="R764" s="2"/>
      <c r="S764" s="2"/>
      <c r="T764" s="2"/>
      <c r="U764" s="2"/>
      <c r="V764" s="2"/>
      <c r="W764" s="2"/>
      <c r="X764" s="2"/>
      <c r="Y764" s="2"/>
      <c r="Z764" s="2"/>
    </row>
    <row r="765" ht="15.75" customHeight="1">
      <c r="A765" s="108"/>
      <c r="B765" s="108"/>
      <c r="C765" s="108"/>
      <c r="D765" s="108"/>
      <c r="E765" s="108"/>
      <c r="F765" s="108"/>
      <c r="G765" s="108"/>
      <c r="H765" s="108"/>
      <c r="I765" s="108"/>
      <c r="J765" s="2"/>
      <c r="K765" s="2"/>
      <c r="L765" s="2"/>
      <c r="M765" s="2"/>
      <c r="N765" s="2"/>
      <c r="O765" s="2"/>
      <c r="P765" s="2"/>
      <c r="Q765" s="2"/>
      <c r="R765" s="2"/>
      <c r="S765" s="2"/>
      <c r="T765" s="2"/>
      <c r="U765" s="2"/>
      <c r="V765" s="2"/>
      <c r="W765" s="2"/>
      <c r="X765" s="2"/>
      <c r="Y765" s="2"/>
      <c r="Z765" s="2"/>
    </row>
    <row r="766" ht="15.75" customHeight="1">
      <c r="A766" s="108"/>
      <c r="B766" s="108"/>
      <c r="C766" s="108"/>
      <c r="D766" s="108"/>
      <c r="E766" s="108"/>
      <c r="F766" s="108"/>
      <c r="G766" s="108"/>
      <c r="H766" s="108"/>
      <c r="I766" s="108"/>
      <c r="J766" s="2"/>
      <c r="K766" s="2"/>
      <c r="L766" s="2"/>
      <c r="M766" s="2"/>
      <c r="N766" s="2"/>
      <c r="O766" s="2"/>
      <c r="P766" s="2"/>
      <c r="Q766" s="2"/>
      <c r="R766" s="2"/>
      <c r="S766" s="2"/>
      <c r="T766" s="2"/>
      <c r="U766" s="2"/>
      <c r="V766" s="2"/>
      <c r="W766" s="2"/>
      <c r="X766" s="2"/>
      <c r="Y766" s="2"/>
      <c r="Z766" s="2"/>
    </row>
    <row r="767" ht="15.75" customHeight="1">
      <c r="A767" s="108"/>
      <c r="B767" s="108"/>
      <c r="C767" s="108"/>
      <c r="D767" s="108"/>
      <c r="E767" s="108"/>
      <c r="F767" s="108"/>
      <c r="G767" s="108"/>
      <c r="H767" s="108"/>
      <c r="I767" s="108"/>
      <c r="J767" s="2"/>
      <c r="K767" s="2"/>
      <c r="L767" s="2"/>
      <c r="M767" s="2"/>
      <c r="N767" s="2"/>
      <c r="O767" s="2"/>
      <c r="P767" s="2"/>
      <c r="Q767" s="2"/>
      <c r="R767" s="2"/>
      <c r="S767" s="2"/>
      <c r="T767" s="2"/>
      <c r="U767" s="2"/>
      <c r="V767" s="2"/>
      <c r="W767" s="2"/>
      <c r="X767" s="2"/>
      <c r="Y767" s="2"/>
      <c r="Z767" s="2"/>
    </row>
    <row r="768" ht="15.75" customHeight="1">
      <c r="A768" s="108"/>
      <c r="B768" s="108"/>
      <c r="C768" s="108"/>
      <c r="D768" s="108"/>
      <c r="E768" s="108"/>
      <c r="F768" s="108"/>
      <c r="G768" s="108"/>
      <c r="H768" s="108"/>
      <c r="I768" s="108"/>
      <c r="J768" s="2"/>
      <c r="K768" s="2"/>
      <c r="L768" s="2"/>
      <c r="M768" s="2"/>
      <c r="N768" s="2"/>
      <c r="O768" s="2"/>
      <c r="P768" s="2"/>
      <c r="Q768" s="2"/>
      <c r="R768" s="2"/>
      <c r="S768" s="2"/>
      <c r="T768" s="2"/>
      <c r="U768" s="2"/>
      <c r="V768" s="2"/>
      <c r="W768" s="2"/>
      <c r="X768" s="2"/>
      <c r="Y768" s="2"/>
      <c r="Z768" s="2"/>
    </row>
    <row r="769" ht="15.75" customHeight="1">
      <c r="A769" s="108"/>
      <c r="B769" s="108"/>
      <c r="C769" s="108"/>
      <c r="D769" s="108"/>
      <c r="E769" s="108"/>
      <c r="F769" s="108"/>
      <c r="G769" s="108"/>
      <c r="H769" s="108"/>
      <c r="I769" s="108"/>
      <c r="J769" s="2"/>
      <c r="K769" s="2"/>
      <c r="L769" s="2"/>
      <c r="M769" s="2"/>
      <c r="N769" s="2"/>
      <c r="O769" s="2"/>
      <c r="P769" s="2"/>
      <c r="Q769" s="2"/>
      <c r="R769" s="2"/>
      <c r="S769" s="2"/>
      <c r="T769" s="2"/>
      <c r="U769" s="2"/>
      <c r="V769" s="2"/>
      <c r="W769" s="2"/>
      <c r="X769" s="2"/>
      <c r="Y769" s="2"/>
      <c r="Z769" s="2"/>
    </row>
    <row r="770" ht="15.75" customHeight="1">
      <c r="A770" s="108"/>
      <c r="B770" s="108"/>
      <c r="C770" s="108"/>
      <c r="D770" s="108"/>
      <c r="E770" s="108"/>
      <c r="F770" s="108"/>
      <c r="G770" s="108"/>
      <c r="H770" s="108"/>
      <c r="I770" s="108"/>
      <c r="J770" s="2"/>
      <c r="K770" s="2"/>
      <c r="L770" s="2"/>
      <c r="M770" s="2"/>
      <c r="N770" s="2"/>
      <c r="O770" s="2"/>
      <c r="P770" s="2"/>
      <c r="Q770" s="2"/>
      <c r="R770" s="2"/>
      <c r="S770" s="2"/>
      <c r="T770" s="2"/>
      <c r="U770" s="2"/>
      <c r="V770" s="2"/>
      <c r="W770" s="2"/>
      <c r="X770" s="2"/>
      <c r="Y770" s="2"/>
      <c r="Z770" s="2"/>
    </row>
    <row r="771" ht="15.75" customHeight="1">
      <c r="A771" s="108"/>
      <c r="B771" s="108"/>
      <c r="C771" s="108"/>
      <c r="D771" s="108"/>
      <c r="E771" s="108"/>
      <c r="F771" s="108"/>
      <c r="G771" s="108"/>
      <c r="H771" s="108"/>
      <c r="I771" s="108"/>
      <c r="J771" s="2"/>
      <c r="K771" s="2"/>
      <c r="L771" s="2"/>
      <c r="M771" s="2"/>
      <c r="N771" s="2"/>
      <c r="O771" s="2"/>
      <c r="P771" s="2"/>
      <c r="Q771" s="2"/>
      <c r="R771" s="2"/>
      <c r="S771" s="2"/>
      <c r="T771" s="2"/>
      <c r="U771" s="2"/>
      <c r="V771" s="2"/>
      <c r="W771" s="2"/>
      <c r="X771" s="2"/>
      <c r="Y771" s="2"/>
      <c r="Z771" s="2"/>
    </row>
    <row r="772" ht="15.75" customHeight="1">
      <c r="A772" s="108"/>
      <c r="B772" s="108"/>
      <c r="C772" s="108"/>
      <c r="D772" s="108"/>
      <c r="E772" s="108"/>
      <c r="F772" s="108"/>
      <c r="G772" s="108"/>
      <c r="H772" s="108"/>
      <c r="I772" s="108"/>
      <c r="J772" s="2"/>
      <c r="K772" s="2"/>
      <c r="L772" s="2"/>
      <c r="M772" s="2"/>
      <c r="N772" s="2"/>
      <c r="O772" s="2"/>
      <c r="P772" s="2"/>
      <c r="Q772" s="2"/>
      <c r="R772" s="2"/>
      <c r="S772" s="2"/>
      <c r="T772" s="2"/>
      <c r="U772" s="2"/>
      <c r="V772" s="2"/>
      <c r="W772" s="2"/>
      <c r="X772" s="2"/>
      <c r="Y772" s="2"/>
      <c r="Z772" s="2"/>
    </row>
    <row r="773" ht="15.75" customHeight="1">
      <c r="A773" s="108"/>
      <c r="B773" s="108"/>
      <c r="C773" s="108"/>
      <c r="D773" s="108"/>
      <c r="E773" s="108"/>
      <c r="F773" s="108"/>
      <c r="G773" s="108"/>
      <c r="H773" s="108"/>
      <c r="I773" s="108"/>
      <c r="J773" s="2"/>
      <c r="K773" s="2"/>
      <c r="L773" s="2"/>
      <c r="M773" s="2"/>
      <c r="N773" s="2"/>
      <c r="O773" s="2"/>
      <c r="P773" s="2"/>
      <c r="Q773" s="2"/>
      <c r="R773" s="2"/>
      <c r="S773" s="2"/>
      <c r="T773" s="2"/>
      <c r="U773" s="2"/>
      <c r="V773" s="2"/>
      <c r="W773" s="2"/>
      <c r="X773" s="2"/>
      <c r="Y773" s="2"/>
      <c r="Z773" s="2"/>
    </row>
    <row r="774" ht="15.75" customHeight="1">
      <c r="A774" s="108"/>
      <c r="B774" s="108"/>
      <c r="C774" s="108"/>
      <c r="D774" s="108"/>
      <c r="E774" s="108"/>
      <c r="F774" s="108"/>
      <c r="G774" s="108"/>
      <c r="H774" s="108"/>
      <c r="I774" s="108"/>
      <c r="J774" s="2"/>
      <c r="K774" s="2"/>
      <c r="L774" s="2"/>
      <c r="M774" s="2"/>
      <c r="N774" s="2"/>
      <c r="O774" s="2"/>
      <c r="P774" s="2"/>
      <c r="Q774" s="2"/>
      <c r="R774" s="2"/>
      <c r="S774" s="2"/>
      <c r="T774" s="2"/>
      <c r="U774" s="2"/>
      <c r="V774" s="2"/>
      <c r="W774" s="2"/>
      <c r="X774" s="2"/>
      <c r="Y774" s="2"/>
      <c r="Z774" s="2"/>
    </row>
    <row r="775" ht="15.75" customHeight="1">
      <c r="A775" s="108"/>
      <c r="B775" s="108"/>
      <c r="C775" s="108"/>
      <c r="D775" s="108"/>
      <c r="E775" s="108"/>
      <c r="F775" s="108"/>
      <c r="G775" s="108"/>
      <c r="H775" s="108"/>
      <c r="I775" s="108"/>
      <c r="J775" s="2"/>
      <c r="K775" s="2"/>
      <c r="L775" s="2"/>
      <c r="M775" s="2"/>
      <c r="N775" s="2"/>
      <c r="O775" s="2"/>
      <c r="P775" s="2"/>
      <c r="Q775" s="2"/>
      <c r="R775" s="2"/>
      <c r="S775" s="2"/>
      <c r="T775" s="2"/>
      <c r="U775" s="2"/>
      <c r="V775" s="2"/>
      <c r="W775" s="2"/>
      <c r="X775" s="2"/>
      <c r="Y775" s="2"/>
      <c r="Z775" s="2"/>
    </row>
    <row r="776" ht="15.75" customHeight="1">
      <c r="A776" s="108"/>
      <c r="B776" s="108"/>
      <c r="C776" s="108"/>
      <c r="D776" s="108"/>
      <c r="E776" s="108"/>
      <c r="F776" s="108"/>
      <c r="G776" s="108"/>
      <c r="H776" s="108"/>
      <c r="I776" s="108"/>
      <c r="J776" s="2"/>
      <c r="K776" s="2"/>
      <c r="L776" s="2"/>
      <c r="M776" s="2"/>
      <c r="N776" s="2"/>
      <c r="O776" s="2"/>
      <c r="P776" s="2"/>
      <c r="Q776" s="2"/>
      <c r="R776" s="2"/>
      <c r="S776" s="2"/>
      <c r="T776" s="2"/>
      <c r="U776" s="2"/>
      <c r="V776" s="2"/>
      <c r="W776" s="2"/>
      <c r="X776" s="2"/>
      <c r="Y776" s="2"/>
      <c r="Z776" s="2"/>
    </row>
    <row r="777" ht="15.75" customHeight="1">
      <c r="A777" s="108"/>
      <c r="B777" s="108"/>
      <c r="C777" s="108"/>
      <c r="D777" s="108"/>
      <c r="E777" s="108"/>
      <c r="F777" s="108"/>
      <c r="G777" s="108"/>
      <c r="H777" s="108"/>
      <c r="I777" s="108"/>
      <c r="J777" s="2"/>
      <c r="K777" s="2"/>
      <c r="L777" s="2"/>
      <c r="M777" s="2"/>
      <c r="N777" s="2"/>
      <c r="O777" s="2"/>
      <c r="P777" s="2"/>
      <c r="Q777" s="2"/>
      <c r="R777" s="2"/>
      <c r="S777" s="2"/>
      <c r="T777" s="2"/>
      <c r="U777" s="2"/>
      <c r="V777" s="2"/>
      <c r="W777" s="2"/>
      <c r="X777" s="2"/>
      <c r="Y777" s="2"/>
      <c r="Z777" s="2"/>
    </row>
    <row r="778" ht="15.75" customHeight="1">
      <c r="A778" s="108"/>
      <c r="B778" s="108"/>
      <c r="C778" s="108"/>
      <c r="D778" s="108"/>
      <c r="E778" s="108"/>
      <c r="F778" s="108"/>
      <c r="G778" s="108"/>
      <c r="H778" s="108"/>
      <c r="I778" s="108"/>
      <c r="J778" s="2"/>
      <c r="K778" s="2"/>
      <c r="L778" s="2"/>
      <c r="M778" s="2"/>
      <c r="N778" s="2"/>
      <c r="O778" s="2"/>
      <c r="P778" s="2"/>
      <c r="Q778" s="2"/>
      <c r="R778" s="2"/>
      <c r="S778" s="2"/>
      <c r="T778" s="2"/>
      <c r="U778" s="2"/>
      <c r="V778" s="2"/>
      <c r="W778" s="2"/>
      <c r="X778" s="2"/>
      <c r="Y778" s="2"/>
      <c r="Z778" s="2"/>
    </row>
    <row r="779" ht="15.75" customHeight="1">
      <c r="A779" s="108"/>
      <c r="B779" s="108"/>
      <c r="C779" s="108"/>
      <c r="D779" s="108"/>
      <c r="E779" s="108"/>
      <c r="F779" s="108"/>
      <c r="G779" s="108"/>
      <c r="H779" s="108"/>
      <c r="I779" s="108"/>
      <c r="J779" s="2"/>
      <c r="K779" s="2"/>
      <c r="L779" s="2"/>
      <c r="M779" s="2"/>
      <c r="N779" s="2"/>
      <c r="O779" s="2"/>
      <c r="P779" s="2"/>
      <c r="Q779" s="2"/>
      <c r="R779" s="2"/>
      <c r="S779" s="2"/>
      <c r="T779" s="2"/>
      <c r="U779" s="2"/>
      <c r="V779" s="2"/>
      <c r="W779" s="2"/>
      <c r="X779" s="2"/>
      <c r="Y779" s="2"/>
      <c r="Z779" s="2"/>
    </row>
    <row r="780" ht="15.75" customHeight="1">
      <c r="A780" s="108"/>
      <c r="B780" s="108"/>
      <c r="C780" s="108"/>
      <c r="D780" s="108"/>
      <c r="E780" s="108"/>
      <c r="F780" s="108"/>
      <c r="G780" s="108"/>
      <c r="H780" s="108"/>
      <c r="I780" s="108"/>
      <c r="J780" s="2"/>
      <c r="K780" s="2"/>
      <c r="L780" s="2"/>
      <c r="M780" s="2"/>
      <c r="N780" s="2"/>
      <c r="O780" s="2"/>
      <c r="P780" s="2"/>
      <c r="Q780" s="2"/>
      <c r="R780" s="2"/>
      <c r="S780" s="2"/>
      <c r="T780" s="2"/>
      <c r="U780" s="2"/>
      <c r="V780" s="2"/>
      <c r="W780" s="2"/>
      <c r="X780" s="2"/>
      <c r="Y780" s="2"/>
      <c r="Z780" s="2"/>
    </row>
    <row r="781" ht="15.75" customHeight="1">
      <c r="A781" s="108"/>
      <c r="B781" s="108"/>
      <c r="C781" s="108"/>
      <c r="D781" s="108"/>
      <c r="E781" s="108"/>
      <c r="F781" s="108"/>
      <c r="G781" s="108"/>
      <c r="H781" s="108"/>
      <c r="I781" s="108"/>
      <c r="J781" s="2"/>
      <c r="K781" s="2"/>
      <c r="L781" s="2"/>
      <c r="M781" s="2"/>
      <c r="N781" s="2"/>
      <c r="O781" s="2"/>
      <c r="P781" s="2"/>
      <c r="Q781" s="2"/>
      <c r="R781" s="2"/>
      <c r="S781" s="2"/>
      <c r="T781" s="2"/>
      <c r="U781" s="2"/>
      <c r="V781" s="2"/>
      <c r="W781" s="2"/>
      <c r="X781" s="2"/>
      <c r="Y781" s="2"/>
      <c r="Z781" s="2"/>
    </row>
    <row r="782" ht="15.75" customHeight="1">
      <c r="A782" s="108"/>
      <c r="B782" s="108"/>
      <c r="C782" s="108"/>
      <c r="D782" s="108"/>
      <c r="E782" s="108"/>
      <c r="F782" s="108"/>
      <c r="G782" s="108"/>
      <c r="H782" s="108"/>
      <c r="I782" s="108"/>
      <c r="J782" s="2"/>
      <c r="K782" s="2"/>
      <c r="L782" s="2"/>
      <c r="M782" s="2"/>
      <c r="N782" s="2"/>
      <c r="O782" s="2"/>
      <c r="P782" s="2"/>
      <c r="Q782" s="2"/>
      <c r="R782" s="2"/>
      <c r="S782" s="2"/>
      <c r="T782" s="2"/>
      <c r="U782" s="2"/>
      <c r="V782" s="2"/>
      <c r="W782" s="2"/>
      <c r="X782" s="2"/>
      <c r="Y782" s="2"/>
      <c r="Z782" s="2"/>
    </row>
    <row r="783" ht="15.75" customHeight="1">
      <c r="A783" s="108"/>
      <c r="B783" s="108"/>
      <c r="C783" s="108"/>
      <c r="D783" s="108"/>
      <c r="E783" s="108"/>
      <c r="F783" s="108"/>
      <c r="G783" s="108"/>
      <c r="H783" s="108"/>
      <c r="I783" s="108"/>
      <c r="J783" s="2"/>
      <c r="K783" s="2"/>
      <c r="L783" s="2"/>
      <c r="M783" s="2"/>
      <c r="N783" s="2"/>
      <c r="O783" s="2"/>
      <c r="P783" s="2"/>
      <c r="Q783" s="2"/>
      <c r="R783" s="2"/>
      <c r="S783" s="2"/>
      <c r="T783" s="2"/>
      <c r="U783" s="2"/>
      <c r="V783" s="2"/>
      <c r="W783" s="2"/>
      <c r="X783" s="2"/>
      <c r="Y783" s="2"/>
      <c r="Z783" s="2"/>
    </row>
    <row r="784" ht="15.75" customHeight="1">
      <c r="A784" s="108"/>
      <c r="B784" s="108"/>
      <c r="C784" s="108"/>
      <c r="D784" s="108"/>
      <c r="E784" s="108"/>
      <c r="F784" s="108"/>
      <c r="G784" s="108"/>
      <c r="H784" s="108"/>
      <c r="I784" s="108"/>
      <c r="J784" s="2"/>
      <c r="K784" s="2"/>
      <c r="L784" s="2"/>
      <c r="M784" s="2"/>
      <c r="N784" s="2"/>
      <c r="O784" s="2"/>
      <c r="P784" s="2"/>
      <c r="Q784" s="2"/>
      <c r="R784" s="2"/>
      <c r="S784" s="2"/>
      <c r="T784" s="2"/>
      <c r="U784" s="2"/>
      <c r="V784" s="2"/>
      <c r="W784" s="2"/>
      <c r="X784" s="2"/>
      <c r="Y784" s="2"/>
      <c r="Z784" s="2"/>
    </row>
    <row r="785" ht="15.75" customHeight="1">
      <c r="A785" s="108"/>
      <c r="B785" s="108"/>
      <c r="C785" s="108"/>
      <c r="D785" s="108"/>
      <c r="E785" s="108"/>
      <c r="F785" s="108"/>
      <c r="G785" s="108"/>
      <c r="H785" s="108"/>
      <c r="I785" s="108"/>
      <c r="J785" s="2"/>
      <c r="K785" s="2"/>
      <c r="L785" s="2"/>
      <c r="M785" s="2"/>
      <c r="N785" s="2"/>
      <c r="O785" s="2"/>
      <c r="P785" s="2"/>
      <c r="Q785" s="2"/>
      <c r="R785" s="2"/>
      <c r="S785" s="2"/>
      <c r="T785" s="2"/>
      <c r="U785" s="2"/>
      <c r="V785" s="2"/>
      <c r="W785" s="2"/>
      <c r="X785" s="2"/>
      <c r="Y785" s="2"/>
      <c r="Z785" s="2"/>
    </row>
    <row r="786" ht="15.75" customHeight="1">
      <c r="A786" s="108"/>
      <c r="B786" s="108"/>
      <c r="C786" s="108"/>
      <c r="D786" s="108"/>
      <c r="E786" s="108"/>
      <c r="F786" s="108"/>
      <c r="G786" s="108"/>
      <c r="H786" s="108"/>
      <c r="I786" s="108"/>
      <c r="J786" s="2"/>
      <c r="K786" s="2"/>
      <c r="L786" s="2"/>
      <c r="M786" s="2"/>
      <c r="N786" s="2"/>
      <c r="O786" s="2"/>
      <c r="P786" s="2"/>
      <c r="Q786" s="2"/>
      <c r="R786" s="2"/>
      <c r="S786" s="2"/>
      <c r="T786" s="2"/>
      <c r="U786" s="2"/>
      <c r="V786" s="2"/>
      <c r="W786" s="2"/>
      <c r="X786" s="2"/>
      <c r="Y786" s="2"/>
      <c r="Z786" s="2"/>
    </row>
    <row r="787" ht="15.75" customHeight="1">
      <c r="A787" s="108"/>
      <c r="B787" s="108"/>
      <c r="C787" s="108"/>
      <c r="D787" s="108"/>
      <c r="E787" s="108"/>
      <c r="F787" s="108"/>
      <c r="G787" s="108"/>
      <c r="H787" s="108"/>
      <c r="I787" s="108"/>
      <c r="J787" s="2"/>
      <c r="K787" s="2"/>
      <c r="L787" s="2"/>
      <c r="M787" s="2"/>
      <c r="N787" s="2"/>
      <c r="O787" s="2"/>
      <c r="P787" s="2"/>
      <c r="Q787" s="2"/>
      <c r="R787" s="2"/>
      <c r="S787" s="2"/>
      <c r="T787" s="2"/>
      <c r="U787" s="2"/>
      <c r="V787" s="2"/>
      <c r="W787" s="2"/>
      <c r="X787" s="2"/>
      <c r="Y787" s="2"/>
      <c r="Z787" s="2"/>
    </row>
    <row r="788" ht="15.75" customHeight="1">
      <c r="A788" s="108"/>
      <c r="B788" s="108"/>
      <c r="C788" s="108"/>
      <c r="D788" s="108"/>
      <c r="E788" s="108"/>
      <c r="F788" s="108"/>
      <c r="G788" s="108"/>
      <c r="H788" s="108"/>
      <c r="I788" s="108"/>
      <c r="J788" s="2"/>
      <c r="K788" s="2"/>
      <c r="L788" s="2"/>
      <c r="M788" s="2"/>
      <c r="N788" s="2"/>
      <c r="O788" s="2"/>
      <c r="P788" s="2"/>
      <c r="Q788" s="2"/>
      <c r="R788" s="2"/>
      <c r="S788" s="2"/>
      <c r="T788" s="2"/>
      <c r="U788" s="2"/>
      <c r="V788" s="2"/>
      <c r="W788" s="2"/>
      <c r="X788" s="2"/>
      <c r="Y788" s="2"/>
      <c r="Z788" s="2"/>
    </row>
    <row r="789" ht="15.75" customHeight="1">
      <c r="A789" s="108"/>
      <c r="B789" s="108"/>
      <c r="C789" s="108"/>
      <c r="D789" s="108"/>
      <c r="E789" s="108"/>
      <c r="F789" s="108"/>
      <c r="G789" s="108"/>
      <c r="H789" s="108"/>
      <c r="I789" s="108"/>
      <c r="J789" s="2"/>
      <c r="K789" s="2"/>
      <c r="L789" s="2"/>
      <c r="M789" s="2"/>
      <c r="N789" s="2"/>
      <c r="O789" s="2"/>
      <c r="P789" s="2"/>
      <c r="Q789" s="2"/>
      <c r="R789" s="2"/>
      <c r="S789" s="2"/>
      <c r="T789" s="2"/>
      <c r="U789" s="2"/>
      <c r="V789" s="2"/>
      <c r="W789" s="2"/>
      <c r="X789" s="2"/>
      <c r="Y789" s="2"/>
      <c r="Z789" s="2"/>
    </row>
    <row r="790" ht="15.75" customHeight="1">
      <c r="A790" s="108"/>
      <c r="B790" s="108"/>
      <c r="C790" s="108"/>
      <c r="D790" s="108"/>
      <c r="E790" s="108"/>
      <c r="F790" s="108"/>
      <c r="G790" s="108"/>
      <c r="H790" s="108"/>
      <c r="I790" s="108"/>
      <c r="J790" s="2"/>
      <c r="K790" s="2"/>
      <c r="L790" s="2"/>
      <c r="M790" s="2"/>
      <c r="N790" s="2"/>
      <c r="O790" s="2"/>
      <c r="P790" s="2"/>
      <c r="Q790" s="2"/>
      <c r="R790" s="2"/>
      <c r="S790" s="2"/>
      <c r="T790" s="2"/>
      <c r="U790" s="2"/>
      <c r="V790" s="2"/>
      <c r="W790" s="2"/>
      <c r="X790" s="2"/>
      <c r="Y790" s="2"/>
      <c r="Z790" s="2"/>
    </row>
    <row r="791" ht="15.75" customHeight="1">
      <c r="A791" s="108"/>
      <c r="B791" s="108"/>
      <c r="C791" s="108"/>
      <c r="D791" s="108"/>
      <c r="E791" s="108"/>
      <c r="F791" s="108"/>
      <c r="G791" s="108"/>
      <c r="H791" s="108"/>
      <c r="I791" s="108"/>
      <c r="J791" s="2"/>
      <c r="K791" s="2"/>
      <c r="L791" s="2"/>
      <c r="M791" s="2"/>
      <c r="N791" s="2"/>
      <c r="O791" s="2"/>
      <c r="P791" s="2"/>
      <c r="Q791" s="2"/>
      <c r="R791" s="2"/>
      <c r="S791" s="2"/>
      <c r="T791" s="2"/>
      <c r="U791" s="2"/>
      <c r="V791" s="2"/>
      <c r="W791" s="2"/>
      <c r="X791" s="2"/>
      <c r="Y791" s="2"/>
      <c r="Z791" s="2"/>
    </row>
    <row r="792" ht="15.75" customHeight="1">
      <c r="A792" s="108"/>
      <c r="B792" s="108"/>
      <c r="C792" s="108"/>
      <c r="D792" s="108"/>
      <c r="E792" s="108"/>
      <c r="F792" s="108"/>
      <c r="G792" s="108"/>
      <c r="H792" s="108"/>
      <c r="I792" s="108"/>
      <c r="J792" s="2"/>
      <c r="K792" s="2"/>
      <c r="L792" s="2"/>
      <c r="M792" s="2"/>
      <c r="N792" s="2"/>
      <c r="O792" s="2"/>
      <c r="P792" s="2"/>
      <c r="Q792" s="2"/>
      <c r="R792" s="2"/>
      <c r="S792" s="2"/>
      <c r="T792" s="2"/>
      <c r="U792" s="2"/>
      <c r="V792" s="2"/>
      <c r="W792" s="2"/>
      <c r="X792" s="2"/>
      <c r="Y792" s="2"/>
      <c r="Z792" s="2"/>
    </row>
    <row r="793" ht="15.75" customHeight="1">
      <c r="A793" s="108"/>
      <c r="B793" s="108"/>
      <c r="C793" s="108"/>
      <c r="D793" s="108"/>
      <c r="E793" s="108"/>
      <c r="F793" s="108"/>
      <c r="G793" s="108"/>
      <c r="H793" s="108"/>
      <c r="I793" s="108"/>
      <c r="J793" s="2"/>
      <c r="K793" s="2"/>
      <c r="L793" s="2"/>
      <c r="M793" s="2"/>
      <c r="N793" s="2"/>
      <c r="O793" s="2"/>
      <c r="P793" s="2"/>
      <c r="Q793" s="2"/>
      <c r="R793" s="2"/>
      <c r="S793" s="2"/>
      <c r="T793" s="2"/>
      <c r="U793" s="2"/>
      <c r="V793" s="2"/>
      <c r="W793" s="2"/>
      <c r="X793" s="2"/>
      <c r="Y793" s="2"/>
      <c r="Z793" s="2"/>
    </row>
    <row r="794" ht="15.75" customHeight="1">
      <c r="A794" s="108"/>
      <c r="B794" s="108"/>
      <c r="C794" s="108"/>
      <c r="D794" s="108"/>
      <c r="E794" s="108"/>
      <c r="F794" s="108"/>
      <c r="G794" s="108"/>
      <c r="H794" s="108"/>
      <c r="I794" s="108"/>
      <c r="J794" s="2"/>
      <c r="K794" s="2"/>
      <c r="L794" s="2"/>
      <c r="M794" s="2"/>
      <c r="N794" s="2"/>
      <c r="O794" s="2"/>
      <c r="P794" s="2"/>
      <c r="Q794" s="2"/>
      <c r="R794" s="2"/>
      <c r="S794" s="2"/>
      <c r="T794" s="2"/>
      <c r="U794" s="2"/>
      <c r="V794" s="2"/>
      <c r="W794" s="2"/>
      <c r="X794" s="2"/>
      <c r="Y794" s="2"/>
      <c r="Z794" s="2"/>
    </row>
    <row r="795" ht="15.75" customHeight="1">
      <c r="A795" s="108"/>
      <c r="B795" s="108"/>
      <c r="C795" s="108"/>
      <c r="D795" s="108"/>
      <c r="E795" s="108"/>
      <c r="F795" s="108"/>
      <c r="G795" s="108"/>
      <c r="H795" s="108"/>
      <c r="I795" s="108"/>
      <c r="J795" s="2"/>
      <c r="K795" s="2"/>
      <c r="L795" s="2"/>
      <c r="M795" s="2"/>
      <c r="N795" s="2"/>
      <c r="O795" s="2"/>
      <c r="P795" s="2"/>
      <c r="Q795" s="2"/>
      <c r="R795" s="2"/>
      <c r="S795" s="2"/>
      <c r="T795" s="2"/>
      <c r="U795" s="2"/>
      <c r="V795" s="2"/>
      <c r="W795" s="2"/>
      <c r="X795" s="2"/>
      <c r="Y795" s="2"/>
      <c r="Z795" s="2"/>
    </row>
    <row r="796" ht="15.75" customHeight="1">
      <c r="A796" s="108"/>
      <c r="B796" s="108"/>
      <c r="C796" s="108"/>
      <c r="D796" s="108"/>
      <c r="E796" s="108"/>
      <c r="F796" s="108"/>
      <c r="G796" s="108"/>
      <c r="H796" s="108"/>
      <c r="I796" s="108"/>
      <c r="J796" s="2"/>
      <c r="K796" s="2"/>
      <c r="L796" s="2"/>
      <c r="M796" s="2"/>
      <c r="N796" s="2"/>
      <c r="O796" s="2"/>
      <c r="P796" s="2"/>
      <c r="Q796" s="2"/>
      <c r="R796" s="2"/>
      <c r="S796" s="2"/>
      <c r="T796" s="2"/>
      <c r="U796" s="2"/>
      <c r="V796" s="2"/>
      <c r="W796" s="2"/>
      <c r="X796" s="2"/>
      <c r="Y796" s="2"/>
      <c r="Z796" s="2"/>
    </row>
    <row r="797" ht="15.75" customHeight="1">
      <c r="A797" s="108"/>
      <c r="B797" s="108"/>
      <c r="C797" s="108"/>
      <c r="D797" s="108"/>
      <c r="E797" s="108"/>
      <c r="F797" s="108"/>
      <c r="G797" s="108"/>
      <c r="H797" s="108"/>
      <c r="I797" s="108"/>
      <c r="J797" s="2"/>
      <c r="K797" s="2"/>
      <c r="L797" s="2"/>
      <c r="M797" s="2"/>
      <c r="N797" s="2"/>
      <c r="O797" s="2"/>
      <c r="P797" s="2"/>
      <c r="Q797" s="2"/>
      <c r="R797" s="2"/>
      <c r="S797" s="2"/>
      <c r="T797" s="2"/>
      <c r="U797" s="2"/>
      <c r="V797" s="2"/>
      <c r="W797" s="2"/>
      <c r="X797" s="2"/>
      <c r="Y797" s="2"/>
      <c r="Z797" s="2"/>
    </row>
    <row r="798" ht="15.75" customHeight="1">
      <c r="A798" s="108"/>
      <c r="B798" s="108"/>
      <c r="C798" s="108"/>
      <c r="D798" s="108"/>
      <c r="E798" s="108"/>
      <c r="F798" s="108"/>
      <c r="G798" s="108"/>
      <c r="H798" s="108"/>
      <c r="I798" s="108"/>
      <c r="J798" s="2"/>
      <c r="K798" s="2"/>
      <c r="L798" s="2"/>
      <c r="M798" s="2"/>
      <c r="N798" s="2"/>
      <c r="O798" s="2"/>
      <c r="P798" s="2"/>
      <c r="Q798" s="2"/>
      <c r="R798" s="2"/>
      <c r="S798" s="2"/>
      <c r="T798" s="2"/>
      <c r="U798" s="2"/>
      <c r="V798" s="2"/>
      <c r="W798" s="2"/>
      <c r="X798" s="2"/>
      <c r="Y798" s="2"/>
      <c r="Z798" s="2"/>
    </row>
    <row r="799" ht="15.75" customHeight="1">
      <c r="A799" s="108"/>
      <c r="B799" s="108"/>
      <c r="C799" s="108"/>
      <c r="D799" s="108"/>
      <c r="E799" s="108"/>
      <c r="F799" s="108"/>
      <c r="G799" s="108"/>
      <c r="H799" s="108"/>
      <c r="I799" s="108"/>
      <c r="J799" s="2"/>
      <c r="K799" s="2"/>
      <c r="L799" s="2"/>
      <c r="M799" s="2"/>
      <c r="N799" s="2"/>
      <c r="O799" s="2"/>
      <c r="P799" s="2"/>
      <c r="Q799" s="2"/>
      <c r="R799" s="2"/>
      <c r="S799" s="2"/>
      <c r="T799" s="2"/>
      <c r="U799" s="2"/>
      <c r="V799" s="2"/>
      <c r="W799" s="2"/>
      <c r="X799" s="2"/>
      <c r="Y799" s="2"/>
      <c r="Z799" s="2"/>
    </row>
    <row r="800" ht="15.75" customHeight="1">
      <c r="A800" s="108"/>
      <c r="B800" s="108"/>
      <c r="C800" s="108"/>
      <c r="D800" s="108"/>
      <c r="E800" s="108"/>
      <c r="F800" s="108"/>
      <c r="G800" s="108"/>
      <c r="H800" s="108"/>
      <c r="I800" s="108"/>
      <c r="J800" s="2"/>
      <c r="K800" s="2"/>
      <c r="L800" s="2"/>
      <c r="M800" s="2"/>
      <c r="N800" s="2"/>
      <c r="O800" s="2"/>
      <c r="P800" s="2"/>
      <c r="Q800" s="2"/>
      <c r="R800" s="2"/>
      <c r="S800" s="2"/>
      <c r="T800" s="2"/>
      <c r="U800" s="2"/>
      <c r="V800" s="2"/>
      <c r="W800" s="2"/>
      <c r="X800" s="2"/>
      <c r="Y800" s="2"/>
      <c r="Z800" s="2"/>
    </row>
    <row r="801" ht="15.75" customHeight="1">
      <c r="A801" s="108"/>
      <c r="B801" s="108"/>
      <c r="C801" s="108"/>
      <c r="D801" s="108"/>
      <c r="E801" s="108"/>
      <c r="F801" s="108"/>
      <c r="G801" s="108"/>
      <c r="H801" s="108"/>
      <c r="I801" s="108"/>
      <c r="J801" s="2"/>
      <c r="K801" s="2"/>
      <c r="L801" s="2"/>
      <c r="M801" s="2"/>
      <c r="N801" s="2"/>
      <c r="O801" s="2"/>
      <c r="P801" s="2"/>
      <c r="Q801" s="2"/>
      <c r="R801" s="2"/>
      <c r="S801" s="2"/>
      <c r="T801" s="2"/>
      <c r="U801" s="2"/>
      <c r="V801" s="2"/>
      <c r="W801" s="2"/>
      <c r="X801" s="2"/>
      <c r="Y801" s="2"/>
      <c r="Z801" s="2"/>
    </row>
    <row r="802" ht="15.75" customHeight="1">
      <c r="A802" s="108"/>
      <c r="B802" s="108"/>
      <c r="C802" s="108"/>
      <c r="D802" s="108"/>
      <c r="E802" s="108"/>
      <c r="F802" s="108"/>
      <c r="G802" s="108"/>
      <c r="H802" s="108"/>
      <c r="I802" s="108"/>
      <c r="J802" s="2"/>
      <c r="K802" s="2"/>
      <c r="L802" s="2"/>
      <c r="M802" s="2"/>
      <c r="N802" s="2"/>
      <c r="O802" s="2"/>
      <c r="P802" s="2"/>
      <c r="Q802" s="2"/>
      <c r="R802" s="2"/>
      <c r="S802" s="2"/>
      <c r="T802" s="2"/>
      <c r="U802" s="2"/>
      <c r="V802" s="2"/>
      <c r="W802" s="2"/>
      <c r="X802" s="2"/>
      <c r="Y802" s="2"/>
      <c r="Z802" s="2"/>
    </row>
    <row r="803" ht="15.75" customHeight="1">
      <c r="A803" s="108"/>
      <c r="B803" s="108"/>
      <c r="C803" s="108"/>
      <c r="D803" s="108"/>
      <c r="E803" s="108"/>
      <c r="F803" s="108"/>
      <c r="G803" s="108"/>
      <c r="H803" s="108"/>
      <c r="I803" s="108"/>
      <c r="J803" s="2"/>
      <c r="K803" s="2"/>
      <c r="L803" s="2"/>
      <c r="M803" s="2"/>
      <c r="N803" s="2"/>
      <c r="O803" s="2"/>
      <c r="P803" s="2"/>
      <c r="Q803" s="2"/>
      <c r="R803" s="2"/>
      <c r="S803" s="2"/>
      <c r="T803" s="2"/>
      <c r="U803" s="2"/>
      <c r="V803" s="2"/>
      <c r="W803" s="2"/>
      <c r="X803" s="2"/>
      <c r="Y803" s="2"/>
      <c r="Z803" s="2"/>
    </row>
    <row r="804" ht="15.75" customHeight="1">
      <c r="A804" s="108"/>
      <c r="B804" s="108"/>
      <c r="C804" s="108"/>
      <c r="D804" s="108"/>
      <c r="E804" s="108"/>
      <c r="F804" s="108"/>
      <c r="G804" s="108"/>
      <c r="H804" s="108"/>
      <c r="I804" s="108"/>
      <c r="J804" s="2"/>
      <c r="K804" s="2"/>
      <c r="L804" s="2"/>
      <c r="M804" s="2"/>
      <c r="N804" s="2"/>
      <c r="O804" s="2"/>
      <c r="P804" s="2"/>
      <c r="Q804" s="2"/>
      <c r="R804" s="2"/>
      <c r="S804" s="2"/>
      <c r="T804" s="2"/>
      <c r="U804" s="2"/>
      <c r="V804" s="2"/>
      <c r="W804" s="2"/>
      <c r="X804" s="2"/>
      <c r="Y804" s="2"/>
      <c r="Z804" s="2"/>
    </row>
    <row r="805" ht="15.75" customHeight="1">
      <c r="A805" s="108"/>
      <c r="B805" s="108"/>
      <c r="C805" s="108"/>
      <c r="D805" s="108"/>
      <c r="E805" s="108"/>
      <c r="F805" s="108"/>
      <c r="G805" s="108"/>
      <c r="H805" s="108"/>
      <c r="I805" s="108"/>
      <c r="J805" s="2"/>
      <c r="K805" s="2"/>
      <c r="L805" s="2"/>
      <c r="M805" s="2"/>
      <c r="N805" s="2"/>
      <c r="O805" s="2"/>
      <c r="P805" s="2"/>
      <c r="Q805" s="2"/>
      <c r="R805" s="2"/>
      <c r="S805" s="2"/>
      <c r="T805" s="2"/>
      <c r="U805" s="2"/>
      <c r="V805" s="2"/>
      <c r="W805" s="2"/>
      <c r="X805" s="2"/>
      <c r="Y805" s="2"/>
      <c r="Z805" s="2"/>
    </row>
    <row r="806" ht="15.75" customHeight="1">
      <c r="A806" s="108"/>
      <c r="B806" s="108"/>
      <c r="C806" s="108"/>
      <c r="D806" s="108"/>
      <c r="E806" s="108"/>
      <c r="F806" s="108"/>
      <c r="G806" s="108"/>
      <c r="H806" s="108"/>
      <c r="I806" s="108"/>
      <c r="J806" s="2"/>
      <c r="K806" s="2"/>
      <c r="L806" s="2"/>
      <c r="M806" s="2"/>
      <c r="N806" s="2"/>
      <c r="O806" s="2"/>
      <c r="P806" s="2"/>
      <c r="Q806" s="2"/>
      <c r="R806" s="2"/>
      <c r="S806" s="2"/>
      <c r="T806" s="2"/>
      <c r="U806" s="2"/>
      <c r="V806" s="2"/>
      <c r="W806" s="2"/>
      <c r="X806" s="2"/>
      <c r="Y806" s="2"/>
      <c r="Z806" s="2"/>
    </row>
    <row r="807" ht="15.75" customHeight="1">
      <c r="A807" s="108"/>
      <c r="B807" s="108"/>
      <c r="C807" s="108"/>
      <c r="D807" s="108"/>
      <c r="E807" s="108"/>
      <c r="F807" s="108"/>
      <c r="G807" s="108"/>
      <c r="H807" s="108"/>
      <c r="I807" s="108"/>
      <c r="J807" s="2"/>
      <c r="K807" s="2"/>
      <c r="L807" s="2"/>
      <c r="M807" s="2"/>
      <c r="N807" s="2"/>
      <c r="O807" s="2"/>
      <c r="P807" s="2"/>
      <c r="Q807" s="2"/>
      <c r="R807" s="2"/>
      <c r="S807" s="2"/>
      <c r="T807" s="2"/>
      <c r="U807" s="2"/>
      <c r="V807" s="2"/>
      <c r="W807" s="2"/>
      <c r="X807" s="2"/>
      <c r="Y807" s="2"/>
      <c r="Z807" s="2"/>
    </row>
    <row r="808" ht="15.75" customHeight="1">
      <c r="A808" s="108"/>
      <c r="B808" s="108"/>
      <c r="C808" s="108"/>
      <c r="D808" s="108"/>
      <c r="E808" s="108"/>
      <c r="F808" s="108"/>
      <c r="G808" s="108"/>
      <c r="H808" s="108"/>
      <c r="I808" s="108"/>
      <c r="J808" s="2"/>
      <c r="K808" s="2"/>
      <c r="L808" s="2"/>
      <c r="M808" s="2"/>
      <c r="N808" s="2"/>
      <c r="O808" s="2"/>
      <c r="P808" s="2"/>
      <c r="Q808" s="2"/>
      <c r="R808" s="2"/>
      <c r="S808" s="2"/>
      <c r="T808" s="2"/>
      <c r="U808" s="2"/>
      <c r="V808" s="2"/>
      <c r="W808" s="2"/>
      <c r="X808" s="2"/>
      <c r="Y808" s="2"/>
      <c r="Z808" s="2"/>
    </row>
    <row r="809" ht="15.75" customHeight="1">
      <c r="A809" s="108"/>
      <c r="B809" s="108"/>
      <c r="C809" s="108"/>
      <c r="D809" s="108"/>
      <c r="E809" s="108"/>
      <c r="F809" s="108"/>
      <c r="G809" s="108"/>
      <c r="H809" s="108"/>
      <c r="I809" s="108"/>
      <c r="J809" s="2"/>
      <c r="K809" s="2"/>
      <c r="L809" s="2"/>
      <c r="M809" s="2"/>
      <c r="N809" s="2"/>
      <c r="O809" s="2"/>
      <c r="P809" s="2"/>
      <c r="Q809" s="2"/>
      <c r="R809" s="2"/>
      <c r="S809" s="2"/>
      <c r="T809" s="2"/>
      <c r="U809" s="2"/>
      <c r="V809" s="2"/>
      <c r="W809" s="2"/>
      <c r="X809" s="2"/>
      <c r="Y809" s="2"/>
      <c r="Z809" s="2"/>
    </row>
    <row r="810" ht="15.75" customHeight="1">
      <c r="A810" s="108"/>
      <c r="B810" s="108"/>
      <c r="C810" s="108"/>
      <c r="D810" s="108"/>
      <c r="E810" s="108"/>
      <c r="F810" s="108"/>
      <c r="G810" s="108"/>
      <c r="H810" s="108"/>
      <c r="I810" s="108"/>
      <c r="J810" s="2"/>
      <c r="K810" s="2"/>
      <c r="L810" s="2"/>
      <c r="M810" s="2"/>
      <c r="N810" s="2"/>
      <c r="O810" s="2"/>
      <c r="P810" s="2"/>
      <c r="Q810" s="2"/>
      <c r="R810" s="2"/>
      <c r="S810" s="2"/>
      <c r="T810" s="2"/>
      <c r="U810" s="2"/>
      <c r="V810" s="2"/>
      <c r="W810" s="2"/>
      <c r="X810" s="2"/>
      <c r="Y810" s="2"/>
      <c r="Z810" s="2"/>
    </row>
    <row r="811" ht="15.75" customHeight="1">
      <c r="A811" s="108"/>
      <c r="B811" s="108"/>
      <c r="C811" s="108"/>
      <c r="D811" s="108"/>
      <c r="E811" s="108"/>
      <c r="F811" s="108"/>
      <c r="G811" s="108"/>
      <c r="H811" s="108"/>
      <c r="I811" s="108"/>
      <c r="J811" s="2"/>
      <c r="K811" s="2"/>
      <c r="L811" s="2"/>
      <c r="M811" s="2"/>
      <c r="N811" s="2"/>
      <c r="O811" s="2"/>
      <c r="P811" s="2"/>
      <c r="Q811" s="2"/>
      <c r="R811" s="2"/>
      <c r="S811" s="2"/>
      <c r="T811" s="2"/>
      <c r="U811" s="2"/>
      <c r="V811" s="2"/>
      <c r="W811" s="2"/>
      <c r="X811" s="2"/>
      <c r="Y811" s="2"/>
      <c r="Z811" s="2"/>
    </row>
    <row r="812" ht="15.75" customHeight="1">
      <c r="A812" s="108"/>
      <c r="B812" s="108"/>
      <c r="C812" s="108"/>
      <c r="D812" s="108"/>
      <c r="E812" s="108"/>
      <c r="F812" s="108"/>
      <c r="G812" s="108"/>
      <c r="H812" s="108"/>
      <c r="I812" s="108"/>
      <c r="J812" s="2"/>
      <c r="K812" s="2"/>
      <c r="L812" s="2"/>
      <c r="M812" s="2"/>
      <c r="N812" s="2"/>
      <c r="O812" s="2"/>
      <c r="P812" s="2"/>
      <c r="Q812" s="2"/>
      <c r="R812" s="2"/>
      <c r="S812" s="2"/>
      <c r="T812" s="2"/>
      <c r="U812" s="2"/>
      <c r="V812" s="2"/>
      <c r="W812" s="2"/>
      <c r="X812" s="2"/>
      <c r="Y812" s="2"/>
      <c r="Z812" s="2"/>
    </row>
    <row r="813" ht="15.75" customHeight="1">
      <c r="A813" s="108"/>
      <c r="B813" s="108"/>
      <c r="C813" s="108"/>
      <c r="D813" s="108"/>
      <c r="E813" s="108"/>
      <c r="F813" s="108"/>
      <c r="G813" s="108"/>
      <c r="H813" s="108"/>
      <c r="I813" s="108"/>
      <c r="J813" s="2"/>
      <c r="K813" s="2"/>
      <c r="L813" s="2"/>
      <c r="M813" s="2"/>
      <c r="N813" s="2"/>
      <c r="O813" s="2"/>
      <c r="P813" s="2"/>
      <c r="Q813" s="2"/>
      <c r="R813" s="2"/>
      <c r="S813" s="2"/>
      <c r="T813" s="2"/>
      <c r="U813" s="2"/>
      <c r="V813" s="2"/>
      <c r="W813" s="2"/>
      <c r="X813" s="2"/>
      <c r="Y813" s="2"/>
      <c r="Z813" s="2"/>
    </row>
    <row r="814" ht="15.75" customHeight="1">
      <c r="A814" s="108"/>
      <c r="B814" s="108"/>
      <c r="C814" s="108"/>
      <c r="D814" s="108"/>
      <c r="E814" s="108"/>
      <c r="F814" s="108"/>
      <c r="G814" s="108"/>
      <c r="H814" s="108"/>
      <c r="I814" s="108"/>
      <c r="J814" s="2"/>
      <c r="K814" s="2"/>
      <c r="L814" s="2"/>
      <c r="M814" s="2"/>
      <c r="N814" s="2"/>
      <c r="O814" s="2"/>
      <c r="P814" s="2"/>
      <c r="Q814" s="2"/>
      <c r="R814" s="2"/>
      <c r="S814" s="2"/>
      <c r="T814" s="2"/>
      <c r="U814" s="2"/>
      <c r="V814" s="2"/>
      <c r="W814" s="2"/>
      <c r="X814" s="2"/>
      <c r="Y814" s="2"/>
      <c r="Z814" s="2"/>
    </row>
    <row r="815" ht="15.75" customHeight="1">
      <c r="A815" s="108"/>
      <c r="B815" s="108"/>
      <c r="C815" s="108"/>
      <c r="D815" s="108"/>
      <c r="E815" s="108"/>
      <c r="F815" s="108"/>
      <c r="G815" s="108"/>
      <c r="H815" s="108"/>
      <c r="I815" s="108"/>
      <c r="J815" s="2"/>
      <c r="K815" s="2"/>
      <c r="L815" s="2"/>
      <c r="M815" s="2"/>
      <c r="N815" s="2"/>
      <c r="O815" s="2"/>
      <c r="P815" s="2"/>
      <c r="Q815" s="2"/>
      <c r="R815" s="2"/>
      <c r="S815" s="2"/>
      <c r="T815" s="2"/>
      <c r="U815" s="2"/>
      <c r="V815" s="2"/>
      <c r="W815" s="2"/>
      <c r="X815" s="2"/>
      <c r="Y815" s="2"/>
      <c r="Z815" s="2"/>
    </row>
    <row r="816" ht="15.75" customHeight="1">
      <c r="A816" s="108"/>
      <c r="B816" s="108"/>
      <c r="C816" s="108"/>
      <c r="D816" s="108"/>
      <c r="E816" s="108"/>
      <c r="F816" s="108"/>
      <c r="G816" s="108"/>
      <c r="H816" s="108"/>
      <c r="I816" s="108"/>
      <c r="J816" s="2"/>
      <c r="K816" s="2"/>
      <c r="L816" s="2"/>
      <c r="M816" s="2"/>
      <c r="N816" s="2"/>
      <c r="O816" s="2"/>
      <c r="P816" s="2"/>
      <c r="Q816" s="2"/>
      <c r="R816" s="2"/>
      <c r="S816" s="2"/>
      <c r="T816" s="2"/>
      <c r="U816" s="2"/>
      <c r="V816" s="2"/>
      <c r="W816" s="2"/>
      <c r="X816" s="2"/>
      <c r="Y816" s="2"/>
      <c r="Z816" s="2"/>
    </row>
    <row r="817" ht="15.75" customHeight="1">
      <c r="A817" s="108"/>
      <c r="B817" s="108"/>
      <c r="C817" s="108"/>
      <c r="D817" s="108"/>
      <c r="E817" s="108"/>
      <c r="F817" s="108"/>
      <c r="G817" s="108"/>
      <c r="H817" s="108"/>
      <c r="I817" s="108"/>
      <c r="J817" s="2"/>
      <c r="K817" s="2"/>
      <c r="L817" s="2"/>
      <c r="M817" s="2"/>
      <c r="N817" s="2"/>
      <c r="O817" s="2"/>
      <c r="P817" s="2"/>
      <c r="Q817" s="2"/>
      <c r="R817" s="2"/>
      <c r="S817" s="2"/>
      <c r="T817" s="2"/>
      <c r="U817" s="2"/>
      <c r="V817" s="2"/>
      <c r="W817" s="2"/>
      <c r="X817" s="2"/>
      <c r="Y817" s="2"/>
      <c r="Z817" s="2"/>
    </row>
    <row r="818" ht="15.75" customHeight="1">
      <c r="A818" s="108"/>
      <c r="B818" s="108"/>
      <c r="C818" s="108"/>
      <c r="D818" s="108"/>
      <c r="E818" s="108"/>
      <c r="F818" s="108"/>
      <c r="G818" s="108"/>
      <c r="H818" s="108"/>
      <c r="I818" s="108"/>
      <c r="J818" s="2"/>
      <c r="K818" s="2"/>
      <c r="L818" s="2"/>
      <c r="M818" s="2"/>
      <c r="N818" s="2"/>
      <c r="O818" s="2"/>
      <c r="P818" s="2"/>
      <c r="Q818" s="2"/>
      <c r="R818" s="2"/>
      <c r="S818" s="2"/>
      <c r="T818" s="2"/>
      <c r="U818" s="2"/>
      <c r="V818" s="2"/>
      <c r="W818" s="2"/>
      <c r="X818" s="2"/>
      <c r="Y818" s="2"/>
      <c r="Z818" s="2"/>
    </row>
    <row r="819" ht="15.75" customHeight="1">
      <c r="A819" s="108"/>
      <c r="B819" s="108"/>
      <c r="C819" s="108"/>
      <c r="D819" s="108"/>
      <c r="E819" s="108"/>
      <c r="F819" s="108"/>
      <c r="G819" s="108"/>
      <c r="H819" s="108"/>
      <c r="I819" s="108"/>
      <c r="J819" s="2"/>
      <c r="K819" s="2"/>
      <c r="L819" s="2"/>
      <c r="M819" s="2"/>
      <c r="N819" s="2"/>
      <c r="O819" s="2"/>
      <c r="P819" s="2"/>
      <c r="Q819" s="2"/>
      <c r="R819" s="2"/>
      <c r="S819" s="2"/>
      <c r="T819" s="2"/>
      <c r="U819" s="2"/>
      <c r="V819" s="2"/>
      <c r="W819" s="2"/>
      <c r="X819" s="2"/>
      <c r="Y819" s="2"/>
      <c r="Z819" s="2"/>
    </row>
    <row r="820" ht="15.75" customHeight="1">
      <c r="A820" s="108"/>
      <c r="B820" s="108"/>
      <c r="C820" s="108"/>
      <c r="D820" s="108"/>
      <c r="E820" s="108"/>
      <c r="F820" s="108"/>
      <c r="G820" s="108"/>
      <c r="H820" s="108"/>
      <c r="I820" s="108"/>
      <c r="J820" s="2"/>
      <c r="K820" s="2"/>
      <c r="L820" s="2"/>
      <c r="M820" s="2"/>
      <c r="N820" s="2"/>
      <c r="O820" s="2"/>
      <c r="P820" s="2"/>
      <c r="Q820" s="2"/>
      <c r="R820" s="2"/>
      <c r="S820" s="2"/>
      <c r="T820" s="2"/>
      <c r="U820" s="2"/>
      <c r="V820" s="2"/>
      <c r="W820" s="2"/>
      <c r="X820" s="2"/>
      <c r="Y820" s="2"/>
      <c r="Z820" s="2"/>
    </row>
    <row r="821" ht="15.75" customHeight="1">
      <c r="A821" s="108"/>
      <c r="B821" s="108"/>
      <c r="C821" s="108"/>
      <c r="D821" s="108"/>
      <c r="E821" s="108"/>
      <c r="F821" s="108"/>
      <c r="G821" s="108"/>
      <c r="H821" s="108"/>
      <c r="I821" s="108"/>
      <c r="J821" s="2"/>
      <c r="K821" s="2"/>
      <c r="L821" s="2"/>
      <c r="M821" s="2"/>
      <c r="N821" s="2"/>
      <c r="O821" s="2"/>
      <c r="P821" s="2"/>
      <c r="Q821" s="2"/>
      <c r="R821" s="2"/>
      <c r="S821" s="2"/>
      <c r="T821" s="2"/>
      <c r="U821" s="2"/>
      <c r="V821" s="2"/>
      <c r="W821" s="2"/>
      <c r="X821" s="2"/>
      <c r="Y821" s="2"/>
      <c r="Z821" s="2"/>
    </row>
    <row r="822" ht="15.75" customHeight="1">
      <c r="A822" s="108"/>
      <c r="B822" s="108"/>
      <c r="C822" s="108"/>
      <c r="D822" s="108"/>
      <c r="E822" s="108"/>
      <c r="F822" s="108"/>
      <c r="G822" s="108"/>
      <c r="H822" s="108"/>
      <c r="I822" s="108"/>
      <c r="J822" s="2"/>
      <c r="K822" s="2"/>
      <c r="L822" s="2"/>
      <c r="M822" s="2"/>
      <c r="N822" s="2"/>
      <c r="O822" s="2"/>
      <c r="P822" s="2"/>
      <c r="Q822" s="2"/>
      <c r="R822" s="2"/>
      <c r="S822" s="2"/>
      <c r="T822" s="2"/>
      <c r="U822" s="2"/>
      <c r="V822" s="2"/>
      <c r="W822" s="2"/>
      <c r="X822" s="2"/>
      <c r="Y822" s="2"/>
      <c r="Z822" s="2"/>
    </row>
    <row r="823" ht="15.75" customHeight="1">
      <c r="A823" s="108"/>
      <c r="B823" s="108"/>
      <c r="C823" s="108"/>
      <c r="D823" s="108"/>
      <c r="E823" s="108"/>
      <c r="F823" s="108"/>
      <c r="G823" s="108"/>
      <c r="H823" s="108"/>
      <c r="I823" s="108"/>
      <c r="J823" s="2"/>
      <c r="K823" s="2"/>
      <c r="L823" s="2"/>
      <c r="M823" s="2"/>
      <c r="N823" s="2"/>
      <c r="O823" s="2"/>
      <c r="P823" s="2"/>
      <c r="Q823" s="2"/>
      <c r="R823" s="2"/>
      <c r="S823" s="2"/>
      <c r="T823" s="2"/>
      <c r="U823" s="2"/>
      <c r="V823" s="2"/>
      <c r="W823" s="2"/>
      <c r="X823" s="2"/>
      <c r="Y823" s="2"/>
      <c r="Z823" s="2"/>
    </row>
    <row r="824" ht="15.75" customHeight="1">
      <c r="A824" s="108"/>
      <c r="B824" s="108"/>
      <c r="C824" s="108"/>
      <c r="D824" s="108"/>
      <c r="E824" s="108"/>
      <c r="F824" s="108"/>
      <c r="G824" s="108"/>
      <c r="H824" s="108"/>
      <c r="I824" s="108"/>
      <c r="J824" s="2"/>
      <c r="K824" s="2"/>
      <c r="L824" s="2"/>
      <c r="M824" s="2"/>
      <c r="N824" s="2"/>
      <c r="O824" s="2"/>
      <c r="P824" s="2"/>
      <c r="Q824" s="2"/>
      <c r="R824" s="2"/>
      <c r="S824" s="2"/>
      <c r="T824" s="2"/>
      <c r="U824" s="2"/>
      <c r="V824" s="2"/>
      <c r="W824" s="2"/>
      <c r="X824" s="2"/>
      <c r="Y824" s="2"/>
      <c r="Z824" s="2"/>
    </row>
    <row r="825" ht="15.75" customHeight="1">
      <c r="A825" s="108"/>
      <c r="B825" s="108"/>
      <c r="C825" s="108"/>
      <c r="D825" s="108"/>
      <c r="E825" s="108"/>
      <c r="F825" s="108"/>
      <c r="G825" s="108"/>
      <c r="H825" s="108"/>
      <c r="I825" s="108"/>
      <c r="J825" s="2"/>
      <c r="K825" s="2"/>
      <c r="L825" s="2"/>
      <c r="M825" s="2"/>
      <c r="N825" s="2"/>
      <c r="O825" s="2"/>
      <c r="P825" s="2"/>
      <c r="Q825" s="2"/>
      <c r="R825" s="2"/>
      <c r="S825" s="2"/>
      <c r="T825" s="2"/>
      <c r="U825" s="2"/>
      <c r="V825" s="2"/>
      <c r="W825" s="2"/>
      <c r="X825" s="2"/>
      <c r="Y825" s="2"/>
      <c r="Z825" s="2"/>
    </row>
    <row r="826" ht="15.75" customHeight="1">
      <c r="A826" s="108"/>
      <c r="B826" s="108"/>
      <c r="C826" s="108"/>
      <c r="D826" s="108"/>
      <c r="E826" s="108"/>
      <c r="F826" s="108"/>
      <c r="G826" s="108"/>
      <c r="H826" s="108"/>
      <c r="I826" s="108"/>
      <c r="J826" s="2"/>
      <c r="K826" s="2"/>
      <c r="L826" s="2"/>
      <c r="M826" s="2"/>
      <c r="N826" s="2"/>
      <c r="O826" s="2"/>
      <c r="P826" s="2"/>
      <c r="Q826" s="2"/>
      <c r="R826" s="2"/>
      <c r="S826" s="2"/>
      <c r="T826" s="2"/>
      <c r="U826" s="2"/>
      <c r="V826" s="2"/>
      <c r="W826" s="2"/>
      <c r="X826" s="2"/>
      <c r="Y826" s="2"/>
      <c r="Z826" s="2"/>
    </row>
    <row r="827" ht="15.75" customHeight="1">
      <c r="A827" s="108"/>
      <c r="B827" s="108"/>
      <c r="C827" s="108"/>
      <c r="D827" s="108"/>
      <c r="E827" s="108"/>
      <c r="F827" s="108"/>
      <c r="G827" s="108"/>
      <c r="H827" s="108"/>
      <c r="I827" s="108"/>
      <c r="J827" s="2"/>
      <c r="K827" s="2"/>
      <c r="L827" s="2"/>
      <c r="M827" s="2"/>
      <c r="N827" s="2"/>
      <c r="O827" s="2"/>
      <c r="P827" s="2"/>
      <c r="Q827" s="2"/>
      <c r="R827" s="2"/>
      <c r="S827" s="2"/>
      <c r="T827" s="2"/>
      <c r="U827" s="2"/>
      <c r="V827" s="2"/>
      <c r="W827" s="2"/>
      <c r="X827" s="2"/>
      <c r="Y827" s="2"/>
      <c r="Z827" s="2"/>
    </row>
    <row r="828" ht="15.75" customHeight="1">
      <c r="A828" s="108"/>
      <c r="B828" s="108"/>
      <c r="C828" s="108"/>
      <c r="D828" s="108"/>
      <c r="E828" s="108"/>
      <c r="F828" s="108"/>
      <c r="G828" s="108"/>
      <c r="H828" s="108"/>
      <c r="I828" s="108"/>
      <c r="J828" s="2"/>
      <c r="K828" s="2"/>
      <c r="L828" s="2"/>
      <c r="M828" s="2"/>
      <c r="N828" s="2"/>
      <c r="O828" s="2"/>
      <c r="P828" s="2"/>
      <c r="Q828" s="2"/>
      <c r="R828" s="2"/>
      <c r="S828" s="2"/>
      <c r="T828" s="2"/>
      <c r="U828" s="2"/>
      <c r="V828" s="2"/>
      <c r="W828" s="2"/>
      <c r="X828" s="2"/>
      <c r="Y828" s="2"/>
      <c r="Z828" s="2"/>
    </row>
    <row r="829" ht="15.75" customHeight="1">
      <c r="A829" s="108"/>
      <c r="B829" s="108"/>
      <c r="C829" s="108"/>
      <c r="D829" s="108"/>
      <c r="E829" s="108"/>
      <c r="F829" s="108"/>
      <c r="G829" s="108"/>
      <c r="H829" s="108"/>
      <c r="I829" s="108"/>
      <c r="J829" s="2"/>
      <c r="K829" s="2"/>
      <c r="L829" s="2"/>
      <c r="M829" s="2"/>
      <c r="N829" s="2"/>
      <c r="O829" s="2"/>
      <c r="P829" s="2"/>
      <c r="Q829" s="2"/>
      <c r="R829" s="2"/>
      <c r="S829" s="2"/>
      <c r="T829" s="2"/>
      <c r="U829" s="2"/>
      <c r="V829" s="2"/>
      <c r="W829" s="2"/>
      <c r="X829" s="2"/>
      <c r="Y829" s="2"/>
      <c r="Z829" s="2"/>
    </row>
    <row r="830" ht="15.75" customHeight="1">
      <c r="A830" s="108"/>
      <c r="B830" s="108"/>
      <c r="C830" s="108"/>
      <c r="D830" s="108"/>
      <c r="E830" s="108"/>
      <c r="F830" s="108"/>
      <c r="G830" s="108"/>
      <c r="H830" s="108"/>
      <c r="I830" s="108"/>
      <c r="J830" s="2"/>
      <c r="K830" s="2"/>
      <c r="L830" s="2"/>
      <c r="M830" s="2"/>
      <c r="N830" s="2"/>
      <c r="O830" s="2"/>
      <c r="P830" s="2"/>
      <c r="Q830" s="2"/>
      <c r="R830" s="2"/>
      <c r="S830" s="2"/>
      <c r="T830" s="2"/>
      <c r="U830" s="2"/>
      <c r="V830" s="2"/>
      <c r="W830" s="2"/>
      <c r="X830" s="2"/>
      <c r="Y830" s="2"/>
      <c r="Z830" s="2"/>
    </row>
    <row r="831" ht="15.75" customHeight="1">
      <c r="A831" s="108"/>
      <c r="B831" s="108"/>
      <c r="C831" s="108"/>
      <c r="D831" s="108"/>
      <c r="E831" s="108"/>
      <c r="F831" s="108"/>
      <c r="G831" s="108"/>
      <c r="H831" s="108"/>
      <c r="I831" s="108"/>
      <c r="J831" s="2"/>
      <c r="K831" s="2"/>
      <c r="L831" s="2"/>
      <c r="M831" s="2"/>
      <c r="N831" s="2"/>
      <c r="O831" s="2"/>
      <c r="P831" s="2"/>
      <c r="Q831" s="2"/>
      <c r="R831" s="2"/>
      <c r="S831" s="2"/>
      <c r="T831" s="2"/>
      <c r="U831" s="2"/>
      <c r="V831" s="2"/>
      <c r="W831" s="2"/>
      <c r="X831" s="2"/>
      <c r="Y831" s="2"/>
      <c r="Z831" s="2"/>
    </row>
    <row r="832" ht="15.75" customHeight="1">
      <c r="A832" s="108"/>
      <c r="B832" s="108"/>
      <c r="C832" s="108"/>
      <c r="D832" s="108"/>
      <c r="E832" s="108"/>
      <c r="F832" s="108"/>
      <c r="G832" s="108"/>
      <c r="H832" s="108"/>
      <c r="I832" s="108"/>
      <c r="J832" s="2"/>
      <c r="K832" s="2"/>
      <c r="L832" s="2"/>
      <c r="M832" s="2"/>
      <c r="N832" s="2"/>
      <c r="O832" s="2"/>
      <c r="P832" s="2"/>
      <c r="Q832" s="2"/>
      <c r="R832" s="2"/>
      <c r="S832" s="2"/>
      <c r="T832" s="2"/>
      <c r="U832" s="2"/>
      <c r="V832" s="2"/>
      <c r="W832" s="2"/>
      <c r="X832" s="2"/>
      <c r="Y832" s="2"/>
      <c r="Z832" s="2"/>
    </row>
    <row r="833" ht="15.75" customHeight="1">
      <c r="A833" s="108"/>
      <c r="B833" s="108"/>
      <c r="C833" s="108"/>
      <c r="D833" s="108"/>
      <c r="E833" s="108"/>
      <c r="F833" s="108"/>
      <c r="G833" s="108"/>
      <c r="H833" s="108"/>
      <c r="I833" s="108"/>
      <c r="J833" s="2"/>
      <c r="K833" s="2"/>
      <c r="L833" s="2"/>
      <c r="M833" s="2"/>
      <c r="N833" s="2"/>
      <c r="O833" s="2"/>
      <c r="P833" s="2"/>
      <c r="Q833" s="2"/>
      <c r="R833" s="2"/>
      <c r="S833" s="2"/>
      <c r="T833" s="2"/>
      <c r="U833" s="2"/>
      <c r="V833" s="2"/>
      <c r="W833" s="2"/>
      <c r="X833" s="2"/>
      <c r="Y833" s="2"/>
      <c r="Z833" s="2"/>
    </row>
    <row r="834" ht="15.75" customHeight="1">
      <c r="A834" s="108"/>
      <c r="B834" s="108"/>
      <c r="C834" s="108"/>
      <c r="D834" s="108"/>
      <c r="E834" s="108"/>
      <c r="F834" s="108"/>
      <c r="G834" s="108"/>
      <c r="H834" s="108"/>
      <c r="I834" s="108"/>
      <c r="J834" s="2"/>
      <c r="K834" s="2"/>
      <c r="L834" s="2"/>
      <c r="M834" s="2"/>
      <c r="N834" s="2"/>
      <c r="O834" s="2"/>
      <c r="P834" s="2"/>
      <c r="Q834" s="2"/>
      <c r="R834" s="2"/>
      <c r="S834" s="2"/>
      <c r="T834" s="2"/>
      <c r="U834" s="2"/>
      <c r="V834" s="2"/>
      <c r="W834" s="2"/>
      <c r="X834" s="2"/>
      <c r="Y834" s="2"/>
      <c r="Z834" s="2"/>
    </row>
    <row r="835" ht="15.75" customHeight="1">
      <c r="A835" s="108"/>
      <c r="B835" s="108"/>
      <c r="C835" s="108"/>
      <c r="D835" s="108"/>
      <c r="E835" s="108"/>
      <c r="F835" s="108"/>
      <c r="G835" s="108"/>
      <c r="H835" s="108"/>
      <c r="I835" s="108"/>
      <c r="J835" s="2"/>
      <c r="K835" s="2"/>
      <c r="L835" s="2"/>
      <c r="M835" s="2"/>
      <c r="N835" s="2"/>
      <c r="O835" s="2"/>
      <c r="P835" s="2"/>
      <c r="Q835" s="2"/>
      <c r="R835" s="2"/>
      <c r="S835" s="2"/>
      <c r="T835" s="2"/>
      <c r="U835" s="2"/>
      <c r="V835" s="2"/>
      <c r="W835" s="2"/>
      <c r="X835" s="2"/>
      <c r="Y835" s="2"/>
      <c r="Z835" s="2"/>
    </row>
    <row r="836" ht="15.75" customHeight="1">
      <c r="A836" s="108"/>
      <c r="B836" s="108"/>
      <c r="C836" s="108"/>
      <c r="D836" s="108"/>
      <c r="E836" s="108"/>
      <c r="F836" s="108"/>
      <c r="G836" s="108"/>
      <c r="H836" s="108"/>
      <c r="I836" s="108"/>
      <c r="J836" s="2"/>
      <c r="K836" s="2"/>
      <c r="L836" s="2"/>
      <c r="M836" s="2"/>
      <c r="N836" s="2"/>
      <c r="O836" s="2"/>
      <c r="P836" s="2"/>
      <c r="Q836" s="2"/>
      <c r="R836" s="2"/>
      <c r="S836" s="2"/>
      <c r="T836" s="2"/>
      <c r="U836" s="2"/>
      <c r="V836" s="2"/>
      <c r="W836" s="2"/>
      <c r="X836" s="2"/>
      <c r="Y836" s="2"/>
      <c r="Z836" s="2"/>
    </row>
    <row r="837" ht="15.75" customHeight="1">
      <c r="A837" s="108"/>
      <c r="B837" s="108"/>
      <c r="C837" s="108"/>
      <c r="D837" s="108"/>
      <c r="E837" s="108"/>
      <c r="F837" s="108"/>
      <c r="G837" s="108"/>
      <c r="H837" s="108"/>
      <c r="I837" s="108"/>
      <c r="J837" s="2"/>
      <c r="K837" s="2"/>
      <c r="L837" s="2"/>
      <c r="M837" s="2"/>
      <c r="N837" s="2"/>
      <c r="O837" s="2"/>
      <c r="P837" s="2"/>
      <c r="Q837" s="2"/>
      <c r="R837" s="2"/>
      <c r="S837" s="2"/>
      <c r="T837" s="2"/>
      <c r="U837" s="2"/>
      <c r="V837" s="2"/>
      <c r="W837" s="2"/>
      <c r="X837" s="2"/>
      <c r="Y837" s="2"/>
      <c r="Z837" s="2"/>
    </row>
    <row r="838" ht="15.75" customHeight="1">
      <c r="A838" s="108"/>
      <c r="B838" s="108"/>
      <c r="C838" s="108"/>
      <c r="D838" s="108"/>
      <c r="E838" s="108"/>
      <c r="F838" s="108"/>
      <c r="G838" s="108"/>
      <c r="H838" s="108"/>
      <c r="I838" s="108"/>
      <c r="J838" s="2"/>
      <c r="K838" s="2"/>
      <c r="L838" s="2"/>
      <c r="M838" s="2"/>
      <c r="N838" s="2"/>
      <c r="O838" s="2"/>
      <c r="P838" s="2"/>
      <c r="Q838" s="2"/>
      <c r="R838" s="2"/>
      <c r="S838" s="2"/>
      <c r="T838" s="2"/>
      <c r="U838" s="2"/>
      <c r="V838" s="2"/>
      <c r="W838" s="2"/>
      <c r="X838" s="2"/>
      <c r="Y838" s="2"/>
      <c r="Z838" s="2"/>
    </row>
    <row r="839" ht="15.75" customHeight="1">
      <c r="A839" s="108"/>
      <c r="B839" s="108"/>
      <c r="C839" s="108"/>
      <c r="D839" s="108"/>
      <c r="E839" s="108"/>
      <c r="F839" s="108"/>
      <c r="G839" s="108"/>
      <c r="H839" s="108"/>
      <c r="I839" s="108"/>
      <c r="J839" s="2"/>
      <c r="K839" s="2"/>
      <c r="L839" s="2"/>
      <c r="M839" s="2"/>
      <c r="N839" s="2"/>
      <c r="O839" s="2"/>
      <c r="P839" s="2"/>
      <c r="Q839" s="2"/>
      <c r="R839" s="2"/>
      <c r="S839" s="2"/>
      <c r="T839" s="2"/>
      <c r="U839" s="2"/>
      <c r="V839" s="2"/>
      <c r="W839" s="2"/>
      <c r="X839" s="2"/>
      <c r="Y839" s="2"/>
      <c r="Z839" s="2"/>
    </row>
    <row r="840" ht="15.75" customHeight="1">
      <c r="A840" s="108"/>
      <c r="B840" s="108"/>
      <c r="C840" s="108"/>
      <c r="D840" s="108"/>
      <c r="E840" s="108"/>
      <c r="F840" s="108"/>
      <c r="G840" s="108"/>
      <c r="H840" s="108"/>
      <c r="I840" s="108"/>
      <c r="J840" s="2"/>
      <c r="K840" s="2"/>
      <c r="L840" s="2"/>
      <c r="M840" s="2"/>
      <c r="N840" s="2"/>
      <c r="O840" s="2"/>
      <c r="P840" s="2"/>
      <c r="Q840" s="2"/>
      <c r="R840" s="2"/>
      <c r="S840" s="2"/>
      <c r="T840" s="2"/>
      <c r="U840" s="2"/>
      <c r="V840" s="2"/>
      <c r="W840" s="2"/>
      <c r="X840" s="2"/>
      <c r="Y840" s="2"/>
      <c r="Z840" s="2"/>
    </row>
    <row r="841" ht="15.75" customHeight="1">
      <c r="A841" s="108"/>
      <c r="B841" s="108"/>
      <c r="C841" s="108"/>
      <c r="D841" s="108"/>
      <c r="E841" s="108"/>
      <c r="F841" s="108"/>
      <c r="G841" s="108"/>
      <c r="H841" s="108"/>
      <c r="I841" s="108"/>
      <c r="J841" s="2"/>
      <c r="K841" s="2"/>
      <c r="L841" s="2"/>
      <c r="M841" s="2"/>
      <c r="N841" s="2"/>
      <c r="O841" s="2"/>
      <c r="P841" s="2"/>
      <c r="Q841" s="2"/>
      <c r="R841" s="2"/>
      <c r="S841" s="2"/>
      <c r="T841" s="2"/>
      <c r="U841" s="2"/>
      <c r="V841" s="2"/>
      <c r="W841" s="2"/>
      <c r="X841" s="2"/>
      <c r="Y841" s="2"/>
      <c r="Z841" s="2"/>
    </row>
    <row r="842" ht="15.75" customHeight="1">
      <c r="A842" s="108"/>
      <c r="B842" s="108"/>
      <c r="C842" s="108"/>
      <c r="D842" s="108"/>
      <c r="E842" s="108"/>
      <c r="F842" s="108"/>
      <c r="G842" s="108"/>
      <c r="H842" s="108"/>
      <c r="I842" s="108"/>
      <c r="J842" s="2"/>
      <c r="K842" s="2"/>
      <c r="L842" s="2"/>
      <c r="M842" s="2"/>
      <c r="N842" s="2"/>
      <c r="O842" s="2"/>
      <c r="P842" s="2"/>
      <c r="Q842" s="2"/>
      <c r="R842" s="2"/>
      <c r="S842" s="2"/>
      <c r="T842" s="2"/>
      <c r="U842" s="2"/>
      <c r="V842" s="2"/>
      <c r="W842" s="2"/>
      <c r="X842" s="2"/>
      <c r="Y842" s="2"/>
      <c r="Z842" s="2"/>
    </row>
    <row r="843" ht="15.75" customHeight="1">
      <c r="A843" s="108"/>
      <c r="B843" s="108"/>
      <c r="C843" s="108"/>
      <c r="D843" s="108"/>
      <c r="E843" s="108"/>
      <c r="F843" s="108"/>
      <c r="G843" s="108"/>
      <c r="H843" s="108"/>
      <c r="I843" s="108"/>
      <c r="J843" s="2"/>
      <c r="K843" s="2"/>
      <c r="L843" s="2"/>
      <c r="M843" s="2"/>
      <c r="N843" s="2"/>
      <c r="O843" s="2"/>
      <c r="P843" s="2"/>
      <c r="Q843" s="2"/>
      <c r="R843" s="2"/>
      <c r="S843" s="2"/>
      <c r="T843" s="2"/>
      <c r="U843" s="2"/>
      <c r="V843" s="2"/>
      <c r="W843" s="2"/>
      <c r="X843" s="2"/>
      <c r="Y843" s="2"/>
      <c r="Z843" s="2"/>
    </row>
    <row r="844" ht="15.75" customHeight="1">
      <c r="A844" s="108"/>
      <c r="B844" s="108"/>
      <c r="C844" s="108"/>
      <c r="D844" s="108"/>
      <c r="E844" s="108"/>
      <c r="F844" s="108"/>
      <c r="G844" s="108"/>
      <c r="H844" s="108"/>
      <c r="I844" s="108"/>
      <c r="J844" s="2"/>
      <c r="K844" s="2"/>
      <c r="L844" s="2"/>
      <c r="M844" s="2"/>
      <c r="N844" s="2"/>
      <c r="O844" s="2"/>
      <c r="P844" s="2"/>
      <c r="Q844" s="2"/>
      <c r="R844" s="2"/>
      <c r="S844" s="2"/>
      <c r="T844" s="2"/>
      <c r="U844" s="2"/>
      <c r="V844" s="2"/>
      <c r="W844" s="2"/>
      <c r="X844" s="2"/>
      <c r="Y844" s="2"/>
      <c r="Z844" s="2"/>
    </row>
    <row r="845" ht="15.75" customHeight="1">
      <c r="A845" s="108"/>
      <c r="B845" s="108"/>
      <c r="C845" s="108"/>
      <c r="D845" s="108"/>
      <c r="E845" s="108"/>
      <c r="F845" s="108"/>
      <c r="G845" s="108"/>
      <c r="H845" s="108"/>
      <c r="I845" s="108"/>
      <c r="J845" s="2"/>
      <c r="K845" s="2"/>
      <c r="L845" s="2"/>
      <c r="M845" s="2"/>
      <c r="N845" s="2"/>
      <c r="O845" s="2"/>
      <c r="P845" s="2"/>
      <c r="Q845" s="2"/>
      <c r="R845" s="2"/>
      <c r="S845" s="2"/>
      <c r="T845" s="2"/>
      <c r="U845" s="2"/>
      <c r="V845" s="2"/>
      <c r="W845" s="2"/>
      <c r="X845" s="2"/>
      <c r="Y845" s="2"/>
      <c r="Z845" s="2"/>
    </row>
    <row r="846" ht="15.75" customHeight="1">
      <c r="A846" s="108"/>
      <c r="B846" s="108"/>
      <c r="C846" s="108"/>
      <c r="D846" s="108"/>
      <c r="E846" s="108"/>
      <c r="F846" s="108"/>
      <c r="G846" s="108"/>
      <c r="H846" s="108"/>
      <c r="I846" s="108"/>
      <c r="J846" s="2"/>
      <c r="K846" s="2"/>
      <c r="L846" s="2"/>
      <c r="M846" s="2"/>
      <c r="N846" s="2"/>
      <c r="O846" s="2"/>
      <c r="P846" s="2"/>
      <c r="Q846" s="2"/>
      <c r="R846" s="2"/>
      <c r="S846" s="2"/>
      <c r="T846" s="2"/>
      <c r="U846" s="2"/>
      <c r="V846" s="2"/>
      <c r="W846" s="2"/>
      <c r="X846" s="2"/>
      <c r="Y846" s="2"/>
      <c r="Z846" s="2"/>
    </row>
    <row r="847" ht="15.75" customHeight="1">
      <c r="A847" s="108"/>
      <c r="B847" s="108"/>
      <c r="C847" s="108"/>
      <c r="D847" s="108"/>
      <c r="E847" s="108"/>
      <c r="F847" s="108"/>
      <c r="G847" s="108"/>
      <c r="H847" s="108"/>
      <c r="I847" s="108"/>
      <c r="J847" s="2"/>
      <c r="K847" s="2"/>
      <c r="L847" s="2"/>
      <c r="M847" s="2"/>
      <c r="N847" s="2"/>
      <c r="O847" s="2"/>
      <c r="P847" s="2"/>
      <c r="Q847" s="2"/>
      <c r="R847" s="2"/>
      <c r="S847" s="2"/>
      <c r="T847" s="2"/>
      <c r="U847" s="2"/>
      <c r="V847" s="2"/>
      <c r="W847" s="2"/>
      <c r="X847" s="2"/>
      <c r="Y847" s="2"/>
      <c r="Z847" s="2"/>
    </row>
    <row r="848" ht="15.75" customHeight="1">
      <c r="A848" s="108"/>
      <c r="B848" s="108"/>
      <c r="C848" s="108"/>
      <c r="D848" s="108"/>
      <c r="E848" s="108"/>
      <c r="F848" s="108"/>
      <c r="G848" s="108"/>
      <c r="H848" s="108"/>
      <c r="I848" s="108"/>
      <c r="J848" s="2"/>
      <c r="K848" s="2"/>
      <c r="L848" s="2"/>
      <c r="M848" s="2"/>
      <c r="N848" s="2"/>
      <c r="O848" s="2"/>
      <c r="P848" s="2"/>
      <c r="Q848" s="2"/>
      <c r="R848" s="2"/>
      <c r="S848" s="2"/>
      <c r="T848" s="2"/>
      <c r="U848" s="2"/>
      <c r="V848" s="2"/>
      <c r="W848" s="2"/>
      <c r="X848" s="2"/>
      <c r="Y848" s="2"/>
      <c r="Z848" s="2"/>
    </row>
    <row r="849" ht="15.75" customHeight="1">
      <c r="A849" s="108"/>
      <c r="B849" s="108"/>
      <c r="C849" s="108"/>
      <c r="D849" s="108"/>
      <c r="E849" s="108"/>
      <c r="F849" s="108"/>
      <c r="G849" s="108"/>
      <c r="H849" s="108"/>
      <c r="I849" s="108"/>
      <c r="J849" s="2"/>
      <c r="K849" s="2"/>
      <c r="L849" s="2"/>
      <c r="M849" s="2"/>
      <c r="N849" s="2"/>
      <c r="O849" s="2"/>
      <c r="P849" s="2"/>
      <c r="Q849" s="2"/>
      <c r="R849" s="2"/>
      <c r="S849" s="2"/>
      <c r="T849" s="2"/>
      <c r="U849" s="2"/>
      <c r="V849" s="2"/>
      <c r="W849" s="2"/>
      <c r="X849" s="2"/>
      <c r="Y849" s="2"/>
      <c r="Z849" s="2"/>
    </row>
    <row r="850" ht="15.75" customHeight="1">
      <c r="A850" s="108"/>
      <c r="B850" s="108"/>
      <c r="C850" s="108"/>
      <c r="D850" s="108"/>
      <c r="E850" s="108"/>
      <c r="F850" s="108"/>
      <c r="G850" s="108"/>
      <c r="H850" s="108"/>
      <c r="I850" s="108"/>
      <c r="J850" s="2"/>
      <c r="K850" s="2"/>
      <c r="L850" s="2"/>
      <c r="M850" s="2"/>
      <c r="N850" s="2"/>
      <c r="O850" s="2"/>
      <c r="P850" s="2"/>
      <c r="Q850" s="2"/>
      <c r="R850" s="2"/>
      <c r="S850" s="2"/>
      <c r="T850" s="2"/>
      <c r="U850" s="2"/>
      <c r="V850" s="2"/>
      <c r="W850" s="2"/>
      <c r="X850" s="2"/>
      <c r="Y850" s="2"/>
      <c r="Z850" s="2"/>
    </row>
    <row r="851" ht="15.75" customHeight="1">
      <c r="A851" s="108"/>
      <c r="B851" s="108"/>
      <c r="C851" s="108"/>
      <c r="D851" s="108"/>
      <c r="E851" s="108"/>
      <c r="F851" s="108"/>
      <c r="G851" s="108"/>
      <c r="H851" s="108"/>
      <c r="I851" s="108"/>
      <c r="J851" s="2"/>
      <c r="K851" s="2"/>
      <c r="L851" s="2"/>
      <c r="M851" s="2"/>
      <c r="N851" s="2"/>
      <c r="O851" s="2"/>
      <c r="P851" s="2"/>
      <c r="Q851" s="2"/>
      <c r="R851" s="2"/>
      <c r="S851" s="2"/>
      <c r="T851" s="2"/>
      <c r="U851" s="2"/>
      <c r="V851" s="2"/>
      <c r="W851" s="2"/>
      <c r="X851" s="2"/>
      <c r="Y851" s="2"/>
      <c r="Z851" s="2"/>
    </row>
    <row r="852" ht="15.75" customHeight="1">
      <c r="A852" s="108"/>
      <c r="B852" s="108"/>
      <c r="C852" s="108"/>
      <c r="D852" s="108"/>
      <c r="E852" s="108"/>
      <c r="F852" s="108"/>
      <c r="G852" s="108"/>
      <c r="H852" s="108"/>
      <c r="I852" s="108"/>
      <c r="J852" s="2"/>
      <c r="K852" s="2"/>
      <c r="L852" s="2"/>
      <c r="M852" s="2"/>
      <c r="N852" s="2"/>
      <c r="O852" s="2"/>
      <c r="P852" s="2"/>
      <c r="Q852" s="2"/>
      <c r="R852" s="2"/>
      <c r="S852" s="2"/>
      <c r="T852" s="2"/>
      <c r="U852" s="2"/>
      <c r="V852" s="2"/>
      <c r="W852" s="2"/>
      <c r="X852" s="2"/>
      <c r="Y852" s="2"/>
      <c r="Z852" s="2"/>
    </row>
    <row r="853" ht="15.75" customHeight="1">
      <c r="A853" s="108"/>
      <c r="B853" s="108"/>
      <c r="C853" s="108"/>
      <c r="D853" s="108"/>
      <c r="E853" s="108"/>
      <c r="F853" s="108"/>
      <c r="G853" s="108"/>
      <c r="H853" s="108"/>
      <c r="I853" s="108"/>
      <c r="J853" s="2"/>
      <c r="K853" s="2"/>
      <c r="L853" s="2"/>
      <c r="M853" s="2"/>
      <c r="N853" s="2"/>
      <c r="O853" s="2"/>
      <c r="P853" s="2"/>
      <c r="Q853" s="2"/>
      <c r="R853" s="2"/>
      <c r="S853" s="2"/>
      <c r="T853" s="2"/>
      <c r="U853" s="2"/>
      <c r="V853" s="2"/>
      <c r="W853" s="2"/>
      <c r="X853" s="2"/>
      <c r="Y853" s="2"/>
      <c r="Z853" s="2"/>
    </row>
    <row r="854" ht="15.75" customHeight="1">
      <c r="A854" s="108"/>
      <c r="B854" s="108"/>
      <c r="C854" s="108"/>
      <c r="D854" s="108"/>
      <c r="E854" s="108"/>
      <c r="F854" s="108"/>
      <c r="G854" s="108"/>
      <c r="H854" s="108"/>
      <c r="I854" s="108"/>
      <c r="J854" s="2"/>
      <c r="K854" s="2"/>
      <c r="L854" s="2"/>
      <c r="M854" s="2"/>
      <c r="N854" s="2"/>
      <c r="O854" s="2"/>
      <c r="P854" s="2"/>
      <c r="Q854" s="2"/>
      <c r="R854" s="2"/>
      <c r="S854" s="2"/>
      <c r="T854" s="2"/>
      <c r="U854" s="2"/>
      <c r="V854" s="2"/>
      <c r="W854" s="2"/>
      <c r="X854" s="2"/>
      <c r="Y854" s="2"/>
      <c r="Z854" s="2"/>
    </row>
    <row r="855" ht="15.75" customHeight="1">
      <c r="A855" s="108"/>
      <c r="B855" s="108"/>
      <c r="C855" s="108"/>
      <c r="D855" s="108"/>
      <c r="E855" s="108"/>
      <c r="F855" s="108"/>
      <c r="G855" s="108"/>
      <c r="H855" s="108"/>
      <c r="I855" s="108"/>
      <c r="J855" s="2"/>
      <c r="K855" s="2"/>
      <c r="L855" s="2"/>
      <c r="M855" s="2"/>
      <c r="N855" s="2"/>
      <c r="O855" s="2"/>
      <c r="P855" s="2"/>
      <c r="Q855" s="2"/>
      <c r="R855" s="2"/>
      <c r="S855" s="2"/>
      <c r="T855" s="2"/>
      <c r="U855" s="2"/>
      <c r="V855" s="2"/>
      <c r="W855" s="2"/>
      <c r="X855" s="2"/>
      <c r="Y855" s="2"/>
      <c r="Z855" s="2"/>
    </row>
    <row r="856" ht="15.75" customHeight="1">
      <c r="A856" s="108"/>
      <c r="B856" s="108"/>
      <c r="C856" s="108"/>
      <c r="D856" s="108"/>
      <c r="E856" s="108"/>
      <c r="F856" s="108"/>
      <c r="G856" s="108"/>
      <c r="H856" s="108"/>
      <c r="I856" s="108"/>
      <c r="J856" s="2"/>
      <c r="K856" s="2"/>
      <c r="L856" s="2"/>
      <c r="M856" s="2"/>
      <c r="N856" s="2"/>
      <c r="O856" s="2"/>
      <c r="P856" s="2"/>
      <c r="Q856" s="2"/>
      <c r="R856" s="2"/>
      <c r="S856" s="2"/>
      <c r="T856" s="2"/>
      <c r="U856" s="2"/>
      <c r="V856" s="2"/>
      <c r="W856" s="2"/>
      <c r="X856" s="2"/>
      <c r="Y856" s="2"/>
      <c r="Z856" s="2"/>
    </row>
    <row r="857" ht="15.75" customHeight="1">
      <c r="A857" s="108"/>
      <c r="B857" s="108"/>
      <c r="C857" s="108"/>
      <c r="D857" s="108"/>
      <c r="E857" s="108"/>
      <c r="F857" s="108"/>
      <c r="G857" s="108"/>
      <c r="H857" s="108"/>
      <c r="I857" s="108"/>
      <c r="J857" s="2"/>
      <c r="K857" s="2"/>
      <c r="L857" s="2"/>
      <c r="M857" s="2"/>
      <c r="N857" s="2"/>
      <c r="O857" s="2"/>
      <c r="P857" s="2"/>
      <c r="Q857" s="2"/>
      <c r="R857" s="2"/>
      <c r="S857" s="2"/>
      <c r="T857" s="2"/>
      <c r="U857" s="2"/>
      <c r="V857" s="2"/>
      <c r="W857" s="2"/>
      <c r="X857" s="2"/>
      <c r="Y857" s="2"/>
      <c r="Z857" s="2"/>
    </row>
    <row r="858" ht="15.75" customHeight="1">
      <c r="A858" s="108"/>
      <c r="B858" s="108"/>
      <c r="C858" s="108"/>
      <c r="D858" s="108"/>
      <c r="E858" s="108"/>
      <c r="F858" s="108"/>
      <c r="G858" s="108"/>
      <c r="H858" s="108"/>
      <c r="I858" s="108"/>
      <c r="J858" s="2"/>
      <c r="K858" s="2"/>
      <c r="L858" s="2"/>
      <c r="M858" s="2"/>
      <c r="N858" s="2"/>
      <c r="O858" s="2"/>
      <c r="P858" s="2"/>
      <c r="Q858" s="2"/>
      <c r="R858" s="2"/>
      <c r="S858" s="2"/>
      <c r="T858" s="2"/>
      <c r="U858" s="2"/>
      <c r="V858" s="2"/>
      <c r="W858" s="2"/>
      <c r="X858" s="2"/>
      <c r="Y858" s="2"/>
      <c r="Z858" s="2"/>
    </row>
    <row r="859" ht="15.75" customHeight="1">
      <c r="A859" s="108"/>
      <c r="B859" s="108"/>
      <c r="C859" s="108"/>
      <c r="D859" s="108"/>
      <c r="E859" s="108"/>
      <c r="F859" s="108"/>
      <c r="G859" s="108"/>
      <c r="H859" s="108"/>
      <c r="I859" s="108"/>
      <c r="J859" s="2"/>
      <c r="K859" s="2"/>
      <c r="L859" s="2"/>
      <c r="M859" s="2"/>
      <c r="N859" s="2"/>
      <c r="O859" s="2"/>
      <c r="P859" s="2"/>
      <c r="Q859" s="2"/>
      <c r="R859" s="2"/>
      <c r="S859" s="2"/>
      <c r="T859" s="2"/>
      <c r="U859" s="2"/>
      <c r="V859" s="2"/>
      <c r="W859" s="2"/>
      <c r="X859" s="2"/>
      <c r="Y859" s="2"/>
      <c r="Z859" s="2"/>
    </row>
    <row r="860" ht="15.75" customHeight="1">
      <c r="A860" s="108"/>
      <c r="B860" s="108"/>
      <c r="C860" s="108"/>
      <c r="D860" s="108"/>
      <c r="E860" s="108"/>
      <c r="F860" s="108"/>
      <c r="G860" s="108"/>
      <c r="H860" s="108"/>
      <c r="I860" s="108"/>
      <c r="J860" s="2"/>
      <c r="K860" s="2"/>
      <c r="L860" s="2"/>
      <c r="M860" s="2"/>
      <c r="N860" s="2"/>
      <c r="O860" s="2"/>
      <c r="P860" s="2"/>
      <c r="Q860" s="2"/>
      <c r="R860" s="2"/>
      <c r="S860" s="2"/>
      <c r="T860" s="2"/>
      <c r="U860" s="2"/>
      <c r="V860" s="2"/>
      <c r="W860" s="2"/>
      <c r="X860" s="2"/>
      <c r="Y860" s="2"/>
      <c r="Z860" s="2"/>
    </row>
    <row r="861" ht="15.75" customHeight="1">
      <c r="A861" s="108"/>
      <c r="B861" s="108"/>
      <c r="C861" s="108"/>
      <c r="D861" s="108"/>
      <c r="E861" s="108"/>
      <c r="F861" s="108"/>
      <c r="G861" s="108"/>
      <c r="H861" s="108"/>
      <c r="I861" s="108"/>
      <c r="J861" s="2"/>
      <c r="K861" s="2"/>
      <c r="L861" s="2"/>
      <c r="M861" s="2"/>
      <c r="N861" s="2"/>
      <c r="O861" s="2"/>
      <c r="P861" s="2"/>
      <c r="Q861" s="2"/>
      <c r="R861" s="2"/>
      <c r="S861" s="2"/>
      <c r="T861" s="2"/>
      <c r="U861" s="2"/>
      <c r="V861" s="2"/>
      <c r="W861" s="2"/>
      <c r="X861" s="2"/>
      <c r="Y861" s="2"/>
      <c r="Z861" s="2"/>
    </row>
    <row r="862" ht="15.75" customHeight="1">
      <c r="A862" s="108"/>
      <c r="B862" s="108"/>
      <c r="C862" s="108"/>
      <c r="D862" s="108"/>
      <c r="E862" s="108"/>
      <c r="F862" s="108"/>
      <c r="G862" s="108"/>
      <c r="H862" s="108"/>
      <c r="I862" s="108"/>
      <c r="J862" s="2"/>
      <c r="K862" s="2"/>
      <c r="L862" s="2"/>
      <c r="M862" s="2"/>
      <c r="N862" s="2"/>
      <c r="O862" s="2"/>
      <c r="P862" s="2"/>
      <c r="Q862" s="2"/>
      <c r="R862" s="2"/>
      <c r="S862" s="2"/>
      <c r="T862" s="2"/>
      <c r="U862" s="2"/>
      <c r="V862" s="2"/>
      <c r="W862" s="2"/>
      <c r="X862" s="2"/>
      <c r="Y862" s="2"/>
      <c r="Z862" s="2"/>
    </row>
    <row r="863" ht="15.75" customHeight="1">
      <c r="A863" s="108"/>
      <c r="B863" s="108"/>
      <c r="C863" s="108"/>
      <c r="D863" s="108"/>
      <c r="E863" s="108"/>
      <c r="F863" s="108"/>
      <c r="G863" s="108"/>
      <c r="H863" s="108"/>
      <c r="I863" s="108"/>
      <c r="J863" s="2"/>
      <c r="K863" s="2"/>
      <c r="L863" s="2"/>
      <c r="M863" s="2"/>
      <c r="N863" s="2"/>
      <c r="O863" s="2"/>
      <c r="P863" s="2"/>
      <c r="Q863" s="2"/>
      <c r="R863" s="2"/>
      <c r="S863" s="2"/>
      <c r="T863" s="2"/>
      <c r="U863" s="2"/>
      <c r="V863" s="2"/>
      <c r="W863" s="2"/>
      <c r="X863" s="2"/>
      <c r="Y863" s="2"/>
      <c r="Z863" s="2"/>
    </row>
    <row r="864" ht="15.75" customHeight="1">
      <c r="A864" s="108"/>
      <c r="B864" s="108"/>
      <c r="C864" s="108"/>
      <c r="D864" s="108"/>
      <c r="E864" s="108"/>
      <c r="F864" s="108"/>
      <c r="G864" s="108"/>
      <c r="H864" s="108"/>
      <c r="I864" s="108"/>
      <c r="J864" s="2"/>
      <c r="K864" s="2"/>
      <c r="L864" s="2"/>
      <c r="M864" s="2"/>
      <c r="N864" s="2"/>
      <c r="O864" s="2"/>
      <c r="P864" s="2"/>
      <c r="Q864" s="2"/>
      <c r="R864" s="2"/>
      <c r="S864" s="2"/>
      <c r="T864" s="2"/>
      <c r="U864" s="2"/>
      <c r="V864" s="2"/>
      <c r="W864" s="2"/>
      <c r="X864" s="2"/>
      <c r="Y864" s="2"/>
      <c r="Z864" s="2"/>
    </row>
    <row r="865" ht="15.75" customHeight="1">
      <c r="A865" s="108"/>
      <c r="B865" s="108"/>
      <c r="C865" s="108"/>
      <c r="D865" s="108"/>
      <c r="E865" s="108"/>
      <c r="F865" s="108"/>
      <c r="G865" s="108"/>
      <c r="H865" s="108"/>
      <c r="I865" s="108"/>
      <c r="J865" s="2"/>
      <c r="K865" s="2"/>
      <c r="L865" s="2"/>
      <c r="M865" s="2"/>
      <c r="N865" s="2"/>
      <c r="O865" s="2"/>
      <c r="P865" s="2"/>
      <c r="Q865" s="2"/>
      <c r="R865" s="2"/>
      <c r="S865" s="2"/>
      <c r="T865" s="2"/>
      <c r="U865" s="2"/>
      <c r="V865" s="2"/>
      <c r="W865" s="2"/>
      <c r="X865" s="2"/>
      <c r="Y865" s="2"/>
      <c r="Z865" s="2"/>
    </row>
    <row r="866" ht="15.75" customHeight="1">
      <c r="A866" s="108"/>
      <c r="B866" s="108"/>
      <c r="C866" s="108"/>
      <c r="D866" s="108"/>
      <c r="E866" s="108"/>
      <c r="F866" s="108"/>
      <c r="G866" s="108"/>
      <c r="H866" s="108"/>
      <c r="I866" s="108"/>
      <c r="J866" s="2"/>
      <c r="K866" s="2"/>
      <c r="L866" s="2"/>
      <c r="M866" s="2"/>
      <c r="N866" s="2"/>
      <c r="O866" s="2"/>
      <c r="P866" s="2"/>
      <c r="Q866" s="2"/>
      <c r="R866" s="2"/>
      <c r="S866" s="2"/>
      <c r="T866" s="2"/>
      <c r="U866" s="2"/>
      <c r="V866" s="2"/>
      <c r="W866" s="2"/>
      <c r="X866" s="2"/>
      <c r="Y866" s="2"/>
      <c r="Z866" s="2"/>
    </row>
    <row r="867" ht="15.75" customHeight="1">
      <c r="A867" s="108"/>
      <c r="B867" s="108"/>
      <c r="C867" s="108"/>
      <c r="D867" s="108"/>
      <c r="E867" s="108"/>
      <c r="F867" s="108"/>
      <c r="G867" s="108"/>
      <c r="H867" s="108"/>
      <c r="I867" s="108"/>
      <c r="J867" s="2"/>
      <c r="K867" s="2"/>
      <c r="L867" s="2"/>
      <c r="M867" s="2"/>
      <c r="N867" s="2"/>
      <c r="O867" s="2"/>
      <c r="P867" s="2"/>
      <c r="Q867" s="2"/>
      <c r="R867" s="2"/>
      <c r="S867" s="2"/>
      <c r="T867" s="2"/>
      <c r="U867" s="2"/>
      <c r="V867" s="2"/>
      <c r="W867" s="2"/>
      <c r="X867" s="2"/>
      <c r="Y867" s="2"/>
      <c r="Z867" s="2"/>
    </row>
    <row r="868" ht="15.75" customHeight="1">
      <c r="A868" s="108"/>
      <c r="B868" s="108"/>
      <c r="C868" s="108"/>
      <c r="D868" s="108"/>
      <c r="E868" s="108"/>
      <c r="F868" s="108"/>
      <c r="G868" s="108"/>
      <c r="H868" s="108"/>
      <c r="I868" s="108"/>
      <c r="J868" s="2"/>
      <c r="K868" s="2"/>
      <c r="L868" s="2"/>
      <c r="M868" s="2"/>
      <c r="N868" s="2"/>
      <c r="O868" s="2"/>
      <c r="P868" s="2"/>
      <c r="Q868" s="2"/>
      <c r="R868" s="2"/>
      <c r="S868" s="2"/>
      <c r="T868" s="2"/>
      <c r="U868" s="2"/>
      <c r="V868" s="2"/>
      <c r="W868" s="2"/>
      <c r="X868" s="2"/>
      <c r="Y868" s="2"/>
      <c r="Z868" s="2"/>
    </row>
    <row r="869" ht="15.75" customHeight="1">
      <c r="A869" s="108"/>
      <c r="B869" s="108"/>
      <c r="C869" s="108"/>
      <c r="D869" s="108"/>
      <c r="E869" s="108"/>
      <c r="F869" s="108"/>
      <c r="G869" s="108"/>
      <c r="H869" s="108"/>
      <c r="I869" s="108"/>
      <c r="J869" s="2"/>
      <c r="K869" s="2"/>
      <c r="L869" s="2"/>
      <c r="M869" s="2"/>
      <c r="N869" s="2"/>
      <c r="O869" s="2"/>
      <c r="P869" s="2"/>
      <c r="Q869" s="2"/>
      <c r="R869" s="2"/>
      <c r="S869" s="2"/>
      <c r="T869" s="2"/>
      <c r="U869" s="2"/>
      <c r="V869" s="2"/>
      <c r="W869" s="2"/>
      <c r="X869" s="2"/>
      <c r="Y869" s="2"/>
      <c r="Z869" s="2"/>
    </row>
    <row r="870" ht="15.75" customHeight="1">
      <c r="A870" s="108"/>
      <c r="B870" s="108"/>
      <c r="C870" s="108"/>
      <c r="D870" s="108"/>
      <c r="E870" s="108"/>
      <c r="F870" s="108"/>
      <c r="G870" s="108"/>
      <c r="H870" s="108"/>
      <c r="I870" s="108"/>
      <c r="J870" s="2"/>
      <c r="K870" s="2"/>
      <c r="L870" s="2"/>
      <c r="M870" s="2"/>
      <c r="N870" s="2"/>
      <c r="O870" s="2"/>
      <c r="P870" s="2"/>
      <c r="Q870" s="2"/>
      <c r="R870" s="2"/>
      <c r="S870" s="2"/>
      <c r="T870" s="2"/>
      <c r="U870" s="2"/>
      <c r="V870" s="2"/>
      <c r="W870" s="2"/>
      <c r="X870" s="2"/>
      <c r="Y870" s="2"/>
      <c r="Z870" s="2"/>
    </row>
    <row r="871" ht="15.75" customHeight="1">
      <c r="A871" s="108"/>
      <c r="B871" s="108"/>
      <c r="C871" s="108"/>
      <c r="D871" s="108"/>
      <c r="E871" s="108"/>
      <c r="F871" s="108"/>
      <c r="G871" s="108"/>
      <c r="H871" s="108"/>
      <c r="I871" s="108"/>
      <c r="J871" s="2"/>
      <c r="K871" s="2"/>
      <c r="L871" s="2"/>
      <c r="M871" s="2"/>
      <c r="N871" s="2"/>
      <c r="O871" s="2"/>
      <c r="P871" s="2"/>
      <c r="Q871" s="2"/>
      <c r="R871" s="2"/>
      <c r="S871" s="2"/>
      <c r="T871" s="2"/>
      <c r="U871" s="2"/>
      <c r="V871" s="2"/>
      <c r="W871" s="2"/>
      <c r="X871" s="2"/>
      <c r="Y871" s="2"/>
      <c r="Z871" s="2"/>
    </row>
    <row r="872" ht="15.75" customHeight="1">
      <c r="A872" s="108"/>
      <c r="B872" s="108"/>
      <c r="C872" s="108"/>
      <c r="D872" s="108"/>
      <c r="E872" s="108"/>
      <c r="F872" s="108"/>
      <c r="G872" s="108"/>
      <c r="H872" s="108"/>
      <c r="I872" s="108"/>
      <c r="J872" s="2"/>
      <c r="K872" s="2"/>
      <c r="L872" s="2"/>
      <c r="M872" s="2"/>
      <c r="N872" s="2"/>
      <c r="O872" s="2"/>
      <c r="P872" s="2"/>
      <c r="Q872" s="2"/>
      <c r="R872" s="2"/>
      <c r="S872" s="2"/>
      <c r="T872" s="2"/>
      <c r="U872" s="2"/>
      <c r="V872" s="2"/>
      <c r="W872" s="2"/>
      <c r="X872" s="2"/>
      <c r="Y872" s="2"/>
      <c r="Z872" s="2"/>
    </row>
    <row r="873" ht="15.75" customHeight="1">
      <c r="A873" s="108"/>
      <c r="B873" s="108"/>
      <c r="C873" s="108"/>
      <c r="D873" s="108"/>
      <c r="E873" s="108"/>
      <c r="F873" s="108"/>
      <c r="G873" s="108"/>
      <c r="H873" s="108"/>
      <c r="I873" s="108"/>
      <c r="J873" s="2"/>
      <c r="K873" s="2"/>
      <c r="L873" s="2"/>
      <c r="M873" s="2"/>
      <c r="N873" s="2"/>
      <c r="O873" s="2"/>
      <c r="P873" s="2"/>
      <c r="Q873" s="2"/>
      <c r="R873" s="2"/>
      <c r="S873" s="2"/>
      <c r="T873" s="2"/>
      <c r="U873" s="2"/>
      <c r="V873" s="2"/>
      <c r="W873" s="2"/>
      <c r="X873" s="2"/>
      <c r="Y873" s="2"/>
      <c r="Z873" s="2"/>
    </row>
    <row r="874" ht="15.75" customHeight="1">
      <c r="A874" s="108"/>
      <c r="B874" s="108"/>
      <c r="C874" s="108"/>
      <c r="D874" s="108"/>
      <c r="E874" s="108"/>
      <c r="F874" s="108"/>
      <c r="G874" s="108"/>
      <c r="H874" s="108"/>
      <c r="I874" s="108"/>
      <c r="J874" s="2"/>
      <c r="K874" s="2"/>
      <c r="L874" s="2"/>
      <c r="M874" s="2"/>
      <c r="N874" s="2"/>
      <c r="O874" s="2"/>
      <c r="P874" s="2"/>
      <c r="Q874" s="2"/>
      <c r="R874" s="2"/>
      <c r="S874" s="2"/>
      <c r="T874" s="2"/>
      <c r="U874" s="2"/>
      <c r="V874" s="2"/>
      <c r="W874" s="2"/>
      <c r="X874" s="2"/>
      <c r="Y874" s="2"/>
      <c r="Z874" s="2"/>
    </row>
    <row r="875" ht="15.75" customHeight="1">
      <c r="A875" s="108"/>
      <c r="B875" s="108"/>
      <c r="C875" s="108"/>
      <c r="D875" s="108"/>
      <c r="E875" s="108"/>
      <c r="F875" s="108"/>
      <c r="G875" s="108"/>
      <c r="H875" s="108"/>
      <c r="I875" s="108"/>
      <c r="J875" s="2"/>
      <c r="K875" s="2"/>
      <c r="L875" s="2"/>
      <c r="M875" s="2"/>
      <c r="N875" s="2"/>
      <c r="O875" s="2"/>
      <c r="P875" s="2"/>
      <c r="Q875" s="2"/>
      <c r="R875" s="2"/>
      <c r="S875" s="2"/>
      <c r="T875" s="2"/>
      <c r="U875" s="2"/>
      <c r="V875" s="2"/>
      <c r="W875" s="2"/>
      <c r="X875" s="2"/>
      <c r="Y875" s="2"/>
      <c r="Z875" s="2"/>
    </row>
    <row r="876" ht="15.75" customHeight="1">
      <c r="A876" s="108"/>
      <c r="B876" s="108"/>
      <c r="C876" s="108"/>
      <c r="D876" s="108"/>
      <c r="E876" s="108"/>
      <c r="F876" s="108"/>
      <c r="G876" s="108"/>
      <c r="H876" s="108"/>
      <c r="I876" s="108"/>
      <c r="J876" s="2"/>
      <c r="K876" s="2"/>
      <c r="L876" s="2"/>
      <c r="M876" s="2"/>
      <c r="N876" s="2"/>
      <c r="O876" s="2"/>
      <c r="P876" s="2"/>
      <c r="Q876" s="2"/>
      <c r="R876" s="2"/>
      <c r="S876" s="2"/>
      <c r="T876" s="2"/>
      <c r="U876" s="2"/>
      <c r="V876" s="2"/>
      <c r="W876" s="2"/>
      <c r="X876" s="2"/>
      <c r="Y876" s="2"/>
      <c r="Z876" s="2"/>
    </row>
    <row r="877" ht="15.75" customHeight="1">
      <c r="A877" s="108"/>
      <c r="B877" s="108"/>
      <c r="C877" s="108"/>
      <c r="D877" s="108"/>
      <c r="E877" s="108"/>
      <c r="F877" s="108"/>
      <c r="G877" s="108"/>
      <c r="H877" s="108"/>
      <c r="I877" s="108"/>
      <c r="J877" s="2"/>
      <c r="K877" s="2"/>
      <c r="L877" s="2"/>
      <c r="M877" s="2"/>
      <c r="N877" s="2"/>
      <c r="O877" s="2"/>
      <c r="P877" s="2"/>
      <c r="Q877" s="2"/>
      <c r="R877" s="2"/>
      <c r="S877" s="2"/>
      <c r="T877" s="2"/>
      <c r="U877" s="2"/>
      <c r="V877" s="2"/>
      <c r="W877" s="2"/>
      <c r="X877" s="2"/>
      <c r="Y877" s="2"/>
      <c r="Z877" s="2"/>
    </row>
    <row r="878" ht="15.75" customHeight="1">
      <c r="A878" s="108"/>
      <c r="B878" s="108"/>
      <c r="C878" s="108"/>
      <c r="D878" s="108"/>
      <c r="E878" s="108"/>
      <c r="F878" s="108"/>
      <c r="G878" s="108"/>
      <c r="H878" s="108"/>
      <c r="I878" s="108"/>
      <c r="J878" s="2"/>
      <c r="K878" s="2"/>
      <c r="L878" s="2"/>
      <c r="M878" s="2"/>
      <c r="N878" s="2"/>
      <c r="O878" s="2"/>
      <c r="P878" s="2"/>
      <c r="Q878" s="2"/>
      <c r="R878" s="2"/>
      <c r="S878" s="2"/>
      <c r="T878" s="2"/>
      <c r="U878" s="2"/>
      <c r="V878" s="2"/>
      <c r="W878" s="2"/>
      <c r="X878" s="2"/>
      <c r="Y878" s="2"/>
      <c r="Z878" s="2"/>
    </row>
    <row r="879" ht="15.75" customHeight="1">
      <c r="A879" s="108"/>
      <c r="B879" s="108"/>
      <c r="C879" s="108"/>
      <c r="D879" s="108"/>
      <c r="E879" s="108"/>
      <c r="F879" s="108"/>
      <c r="G879" s="108"/>
      <c r="H879" s="108"/>
      <c r="I879" s="108"/>
      <c r="J879" s="2"/>
      <c r="K879" s="2"/>
      <c r="L879" s="2"/>
      <c r="M879" s="2"/>
      <c r="N879" s="2"/>
      <c r="O879" s="2"/>
      <c r="P879" s="2"/>
      <c r="Q879" s="2"/>
      <c r="R879" s="2"/>
      <c r="S879" s="2"/>
      <c r="T879" s="2"/>
      <c r="U879" s="2"/>
      <c r="V879" s="2"/>
      <c r="W879" s="2"/>
      <c r="X879" s="2"/>
      <c r="Y879" s="2"/>
      <c r="Z879" s="2"/>
    </row>
    <row r="880" ht="15.75" customHeight="1">
      <c r="A880" s="108"/>
      <c r="B880" s="108"/>
      <c r="C880" s="108"/>
      <c r="D880" s="108"/>
      <c r="E880" s="108"/>
      <c r="F880" s="108"/>
      <c r="G880" s="108"/>
      <c r="H880" s="108"/>
      <c r="I880" s="108"/>
      <c r="J880" s="2"/>
      <c r="K880" s="2"/>
      <c r="L880" s="2"/>
      <c r="M880" s="2"/>
      <c r="N880" s="2"/>
      <c r="O880" s="2"/>
      <c r="P880" s="2"/>
      <c r="Q880" s="2"/>
      <c r="R880" s="2"/>
      <c r="S880" s="2"/>
      <c r="T880" s="2"/>
      <c r="U880" s="2"/>
      <c r="V880" s="2"/>
      <c r="W880" s="2"/>
      <c r="X880" s="2"/>
      <c r="Y880" s="2"/>
      <c r="Z880" s="2"/>
    </row>
    <row r="881" ht="15.75" customHeight="1">
      <c r="A881" s="108"/>
      <c r="B881" s="108"/>
      <c r="C881" s="108"/>
      <c r="D881" s="108"/>
      <c r="E881" s="108"/>
      <c r="F881" s="108"/>
      <c r="G881" s="108"/>
      <c r="H881" s="108"/>
      <c r="I881" s="108"/>
      <c r="J881" s="2"/>
      <c r="K881" s="2"/>
      <c r="L881" s="2"/>
      <c r="M881" s="2"/>
      <c r="N881" s="2"/>
      <c r="O881" s="2"/>
      <c r="P881" s="2"/>
      <c r="Q881" s="2"/>
      <c r="R881" s="2"/>
      <c r="S881" s="2"/>
      <c r="T881" s="2"/>
      <c r="U881" s="2"/>
      <c r="V881" s="2"/>
      <c r="W881" s="2"/>
      <c r="X881" s="2"/>
      <c r="Y881" s="2"/>
      <c r="Z881" s="2"/>
    </row>
    <row r="882" ht="15.75" customHeight="1">
      <c r="A882" s="108"/>
      <c r="B882" s="108"/>
      <c r="C882" s="108"/>
      <c r="D882" s="108"/>
      <c r="E882" s="108"/>
      <c r="F882" s="108"/>
      <c r="G882" s="108"/>
      <c r="H882" s="108"/>
      <c r="I882" s="108"/>
      <c r="J882" s="2"/>
      <c r="K882" s="2"/>
      <c r="L882" s="2"/>
      <c r="M882" s="2"/>
      <c r="N882" s="2"/>
      <c r="O882" s="2"/>
      <c r="P882" s="2"/>
      <c r="Q882" s="2"/>
      <c r="R882" s="2"/>
      <c r="S882" s="2"/>
      <c r="T882" s="2"/>
      <c r="U882" s="2"/>
      <c r="V882" s="2"/>
      <c r="W882" s="2"/>
      <c r="X882" s="2"/>
      <c r="Y882" s="2"/>
      <c r="Z882" s="2"/>
    </row>
    <row r="883" ht="15.75" customHeight="1">
      <c r="A883" s="108"/>
      <c r="B883" s="108"/>
      <c r="C883" s="108"/>
      <c r="D883" s="108"/>
      <c r="E883" s="108"/>
      <c r="F883" s="108"/>
      <c r="G883" s="108"/>
      <c r="H883" s="108"/>
      <c r="I883" s="108"/>
      <c r="J883" s="2"/>
      <c r="K883" s="2"/>
      <c r="L883" s="2"/>
      <c r="M883" s="2"/>
      <c r="N883" s="2"/>
      <c r="O883" s="2"/>
      <c r="P883" s="2"/>
      <c r="Q883" s="2"/>
      <c r="R883" s="2"/>
      <c r="S883" s="2"/>
      <c r="T883" s="2"/>
      <c r="U883" s="2"/>
      <c r="V883" s="2"/>
      <c r="W883" s="2"/>
      <c r="X883" s="2"/>
      <c r="Y883" s="2"/>
      <c r="Z883" s="2"/>
    </row>
    <row r="884" ht="15.75" customHeight="1">
      <c r="A884" s="108"/>
      <c r="B884" s="108"/>
      <c r="C884" s="108"/>
      <c r="D884" s="108"/>
      <c r="E884" s="108"/>
      <c r="F884" s="108"/>
      <c r="G884" s="108"/>
      <c r="H884" s="108"/>
      <c r="I884" s="108"/>
      <c r="J884" s="2"/>
      <c r="K884" s="2"/>
      <c r="L884" s="2"/>
      <c r="M884" s="2"/>
      <c r="N884" s="2"/>
      <c r="O884" s="2"/>
      <c r="P884" s="2"/>
      <c r="Q884" s="2"/>
      <c r="R884" s="2"/>
      <c r="S884" s="2"/>
      <c r="T884" s="2"/>
      <c r="U884" s="2"/>
      <c r="V884" s="2"/>
      <c r="W884" s="2"/>
      <c r="X884" s="2"/>
      <c r="Y884" s="2"/>
      <c r="Z884" s="2"/>
    </row>
    <row r="885" ht="15.75" customHeight="1">
      <c r="A885" s="108"/>
      <c r="B885" s="108"/>
      <c r="C885" s="108"/>
      <c r="D885" s="108"/>
      <c r="E885" s="108"/>
      <c r="F885" s="108"/>
      <c r="G885" s="108"/>
      <c r="H885" s="108"/>
      <c r="I885" s="108"/>
      <c r="J885" s="2"/>
      <c r="K885" s="2"/>
      <c r="L885" s="2"/>
      <c r="M885" s="2"/>
      <c r="N885" s="2"/>
      <c r="O885" s="2"/>
      <c r="P885" s="2"/>
      <c r="Q885" s="2"/>
      <c r="R885" s="2"/>
      <c r="S885" s="2"/>
      <c r="T885" s="2"/>
      <c r="U885" s="2"/>
      <c r="V885" s="2"/>
      <c r="W885" s="2"/>
      <c r="X885" s="2"/>
      <c r="Y885" s="2"/>
      <c r="Z885" s="2"/>
    </row>
    <row r="886" ht="15.75" customHeight="1">
      <c r="A886" s="108"/>
      <c r="B886" s="108"/>
      <c r="C886" s="108"/>
      <c r="D886" s="108"/>
      <c r="E886" s="108"/>
      <c r="F886" s="108"/>
      <c r="G886" s="108"/>
      <c r="H886" s="108"/>
      <c r="I886" s="108"/>
      <c r="J886" s="2"/>
      <c r="K886" s="2"/>
      <c r="L886" s="2"/>
      <c r="M886" s="2"/>
      <c r="N886" s="2"/>
      <c r="O886" s="2"/>
      <c r="P886" s="2"/>
      <c r="Q886" s="2"/>
      <c r="R886" s="2"/>
      <c r="S886" s="2"/>
      <c r="T886" s="2"/>
      <c r="U886" s="2"/>
      <c r="V886" s="2"/>
      <c r="W886" s="2"/>
      <c r="X886" s="2"/>
      <c r="Y886" s="2"/>
      <c r="Z886" s="2"/>
    </row>
    <row r="887" ht="15.75" customHeight="1">
      <c r="A887" s="108"/>
      <c r="B887" s="108"/>
      <c r="C887" s="108"/>
      <c r="D887" s="108"/>
      <c r="E887" s="108"/>
      <c r="F887" s="108"/>
      <c r="G887" s="108"/>
      <c r="H887" s="108"/>
      <c r="I887" s="108"/>
      <c r="J887" s="2"/>
      <c r="K887" s="2"/>
      <c r="L887" s="2"/>
      <c r="M887" s="2"/>
      <c r="N887" s="2"/>
      <c r="O887" s="2"/>
      <c r="P887" s="2"/>
      <c r="Q887" s="2"/>
      <c r="R887" s="2"/>
      <c r="S887" s="2"/>
      <c r="T887" s="2"/>
      <c r="U887" s="2"/>
      <c r="V887" s="2"/>
      <c r="W887" s="2"/>
      <c r="X887" s="2"/>
      <c r="Y887" s="2"/>
      <c r="Z887" s="2"/>
    </row>
    <row r="888" ht="15.75" customHeight="1">
      <c r="A888" s="108"/>
      <c r="B888" s="108"/>
      <c r="C888" s="108"/>
      <c r="D888" s="108"/>
      <c r="E888" s="108"/>
      <c r="F888" s="108"/>
      <c r="G888" s="108"/>
      <c r="H888" s="108"/>
      <c r="I888" s="108"/>
      <c r="J888" s="2"/>
      <c r="K888" s="2"/>
      <c r="L888" s="2"/>
      <c r="M888" s="2"/>
      <c r="N888" s="2"/>
      <c r="O888" s="2"/>
      <c r="P888" s="2"/>
      <c r="Q888" s="2"/>
      <c r="R888" s="2"/>
      <c r="S888" s="2"/>
      <c r="T888" s="2"/>
      <c r="U888" s="2"/>
      <c r="V888" s="2"/>
      <c r="W888" s="2"/>
      <c r="X888" s="2"/>
      <c r="Y888" s="2"/>
      <c r="Z888" s="2"/>
    </row>
    <row r="889" ht="15.75" customHeight="1">
      <c r="A889" s="108"/>
      <c r="B889" s="108"/>
      <c r="C889" s="108"/>
      <c r="D889" s="108"/>
      <c r="E889" s="108"/>
      <c r="F889" s="108"/>
      <c r="G889" s="108"/>
      <c r="H889" s="108"/>
      <c r="I889" s="108"/>
      <c r="J889" s="2"/>
      <c r="K889" s="2"/>
      <c r="L889" s="2"/>
      <c r="M889" s="2"/>
      <c r="N889" s="2"/>
      <c r="O889" s="2"/>
      <c r="P889" s="2"/>
      <c r="Q889" s="2"/>
      <c r="R889" s="2"/>
      <c r="S889" s="2"/>
      <c r="T889" s="2"/>
      <c r="U889" s="2"/>
      <c r="V889" s="2"/>
      <c r="W889" s="2"/>
      <c r="X889" s="2"/>
      <c r="Y889" s="2"/>
      <c r="Z889" s="2"/>
    </row>
    <row r="890" ht="15.75" customHeight="1">
      <c r="A890" s="108"/>
      <c r="B890" s="108"/>
      <c r="C890" s="108"/>
      <c r="D890" s="108"/>
      <c r="E890" s="108"/>
      <c r="F890" s="108"/>
      <c r="G890" s="108"/>
      <c r="H890" s="108"/>
      <c r="I890" s="108"/>
      <c r="J890" s="2"/>
      <c r="K890" s="2"/>
      <c r="L890" s="2"/>
      <c r="M890" s="2"/>
      <c r="N890" s="2"/>
      <c r="O890" s="2"/>
      <c r="P890" s="2"/>
      <c r="Q890" s="2"/>
      <c r="R890" s="2"/>
      <c r="S890" s="2"/>
      <c r="T890" s="2"/>
      <c r="U890" s="2"/>
      <c r="V890" s="2"/>
      <c r="W890" s="2"/>
      <c r="X890" s="2"/>
      <c r="Y890" s="2"/>
      <c r="Z890" s="2"/>
    </row>
    <row r="891" ht="15.75" customHeight="1">
      <c r="A891" s="108"/>
      <c r="B891" s="108"/>
      <c r="C891" s="108"/>
      <c r="D891" s="108"/>
      <c r="E891" s="108"/>
      <c r="F891" s="108"/>
      <c r="G891" s="108"/>
      <c r="H891" s="108"/>
      <c r="I891" s="108"/>
      <c r="J891" s="2"/>
      <c r="K891" s="2"/>
      <c r="L891" s="2"/>
      <c r="M891" s="2"/>
      <c r="N891" s="2"/>
      <c r="O891" s="2"/>
      <c r="P891" s="2"/>
      <c r="Q891" s="2"/>
      <c r="R891" s="2"/>
      <c r="S891" s="2"/>
      <c r="T891" s="2"/>
      <c r="U891" s="2"/>
      <c r="V891" s="2"/>
      <c r="W891" s="2"/>
      <c r="X891" s="2"/>
      <c r="Y891" s="2"/>
      <c r="Z891" s="2"/>
    </row>
    <row r="892" ht="15.75" customHeight="1">
      <c r="A892" s="108"/>
      <c r="B892" s="108"/>
      <c r="C892" s="108"/>
      <c r="D892" s="108"/>
      <c r="E892" s="108"/>
      <c r="F892" s="108"/>
      <c r="G892" s="108"/>
      <c r="H892" s="108"/>
      <c r="I892" s="108"/>
      <c r="J892" s="2"/>
      <c r="K892" s="2"/>
      <c r="L892" s="2"/>
      <c r="M892" s="2"/>
      <c r="N892" s="2"/>
      <c r="O892" s="2"/>
      <c r="P892" s="2"/>
      <c r="Q892" s="2"/>
      <c r="R892" s="2"/>
      <c r="S892" s="2"/>
      <c r="T892" s="2"/>
      <c r="U892" s="2"/>
      <c r="V892" s="2"/>
      <c r="W892" s="2"/>
      <c r="X892" s="2"/>
      <c r="Y892" s="2"/>
      <c r="Z892" s="2"/>
    </row>
    <row r="893" ht="15.75" customHeight="1">
      <c r="A893" s="108"/>
      <c r="B893" s="108"/>
      <c r="C893" s="108"/>
      <c r="D893" s="108"/>
      <c r="E893" s="108"/>
      <c r="F893" s="108"/>
      <c r="G893" s="108"/>
      <c r="H893" s="108"/>
      <c r="I893" s="108"/>
      <c r="J893" s="2"/>
      <c r="K893" s="2"/>
      <c r="L893" s="2"/>
      <c r="M893" s="2"/>
      <c r="N893" s="2"/>
      <c r="O893" s="2"/>
      <c r="P893" s="2"/>
      <c r="Q893" s="2"/>
      <c r="R893" s="2"/>
      <c r="S893" s="2"/>
      <c r="T893" s="2"/>
      <c r="U893" s="2"/>
      <c r="V893" s="2"/>
      <c r="W893" s="2"/>
      <c r="X893" s="2"/>
      <c r="Y893" s="2"/>
      <c r="Z893" s="2"/>
    </row>
    <row r="894" ht="15.75" customHeight="1">
      <c r="A894" s="108"/>
      <c r="B894" s="108"/>
      <c r="C894" s="108"/>
      <c r="D894" s="108"/>
      <c r="E894" s="108"/>
      <c r="F894" s="108"/>
      <c r="G894" s="108"/>
      <c r="H894" s="108"/>
      <c r="I894" s="108"/>
      <c r="J894" s="2"/>
      <c r="K894" s="2"/>
      <c r="L894" s="2"/>
      <c r="M894" s="2"/>
      <c r="N894" s="2"/>
      <c r="O894" s="2"/>
      <c r="P894" s="2"/>
      <c r="Q894" s="2"/>
      <c r="R894" s="2"/>
      <c r="S894" s="2"/>
      <c r="T894" s="2"/>
      <c r="U894" s="2"/>
      <c r="V894" s="2"/>
      <c r="W894" s="2"/>
      <c r="X894" s="2"/>
      <c r="Y894" s="2"/>
      <c r="Z894" s="2"/>
    </row>
    <row r="895" ht="15.75" customHeight="1">
      <c r="A895" s="108"/>
      <c r="B895" s="108"/>
      <c r="C895" s="108"/>
      <c r="D895" s="108"/>
      <c r="E895" s="108"/>
      <c r="F895" s="108"/>
      <c r="G895" s="108"/>
      <c r="H895" s="108"/>
      <c r="I895" s="108"/>
      <c r="J895" s="2"/>
      <c r="K895" s="2"/>
      <c r="L895" s="2"/>
      <c r="M895" s="2"/>
      <c r="N895" s="2"/>
      <c r="O895" s="2"/>
      <c r="P895" s="2"/>
      <c r="Q895" s="2"/>
      <c r="R895" s="2"/>
      <c r="S895" s="2"/>
      <c r="T895" s="2"/>
      <c r="U895" s="2"/>
      <c r="V895" s="2"/>
      <c r="W895" s="2"/>
      <c r="X895" s="2"/>
      <c r="Y895" s="2"/>
      <c r="Z895" s="2"/>
    </row>
    <row r="896" ht="15.75" customHeight="1">
      <c r="A896" s="108"/>
      <c r="B896" s="108"/>
      <c r="C896" s="108"/>
      <c r="D896" s="108"/>
      <c r="E896" s="108"/>
      <c r="F896" s="108"/>
      <c r="G896" s="108"/>
      <c r="H896" s="108"/>
      <c r="I896" s="108"/>
      <c r="J896" s="2"/>
      <c r="K896" s="2"/>
      <c r="L896" s="2"/>
      <c r="M896" s="2"/>
      <c r="N896" s="2"/>
      <c r="O896" s="2"/>
      <c r="P896" s="2"/>
      <c r="Q896" s="2"/>
      <c r="R896" s="2"/>
      <c r="S896" s="2"/>
      <c r="T896" s="2"/>
      <c r="U896" s="2"/>
      <c r="V896" s="2"/>
      <c r="W896" s="2"/>
      <c r="X896" s="2"/>
      <c r="Y896" s="2"/>
      <c r="Z896" s="2"/>
    </row>
    <row r="897" ht="15.75" customHeight="1">
      <c r="A897" s="108"/>
      <c r="B897" s="108"/>
      <c r="C897" s="108"/>
      <c r="D897" s="108"/>
      <c r="E897" s="108"/>
      <c r="F897" s="108"/>
      <c r="G897" s="108"/>
      <c r="H897" s="108"/>
      <c r="I897" s="108"/>
      <c r="J897" s="2"/>
      <c r="K897" s="2"/>
      <c r="L897" s="2"/>
      <c r="M897" s="2"/>
      <c r="N897" s="2"/>
      <c r="O897" s="2"/>
      <c r="P897" s="2"/>
      <c r="Q897" s="2"/>
      <c r="R897" s="2"/>
      <c r="S897" s="2"/>
      <c r="T897" s="2"/>
      <c r="U897" s="2"/>
      <c r="V897" s="2"/>
      <c r="W897" s="2"/>
      <c r="X897" s="2"/>
      <c r="Y897" s="2"/>
      <c r="Z897" s="2"/>
    </row>
    <row r="898" ht="15.75" customHeight="1">
      <c r="A898" s="108"/>
      <c r="B898" s="108"/>
      <c r="C898" s="108"/>
      <c r="D898" s="108"/>
      <c r="E898" s="108"/>
      <c r="F898" s="108"/>
      <c r="G898" s="108"/>
      <c r="H898" s="108"/>
      <c r="I898" s="108"/>
      <c r="J898" s="2"/>
      <c r="K898" s="2"/>
      <c r="L898" s="2"/>
      <c r="M898" s="2"/>
      <c r="N898" s="2"/>
      <c r="O898" s="2"/>
      <c r="P898" s="2"/>
      <c r="Q898" s="2"/>
      <c r="R898" s="2"/>
      <c r="S898" s="2"/>
      <c r="T898" s="2"/>
      <c r="U898" s="2"/>
      <c r="V898" s="2"/>
      <c r="W898" s="2"/>
      <c r="X898" s="2"/>
      <c r="Y898" s="2"/>
      <c r="Z898" s="2"/>
    </row>
    <row r="899" ht="15.75" customHeight="1">
      <c r="A899" s="108"/>
      <c r="B899" s="108"/>
      <c r="C899" s="108"/>
      <c r="D899" s="108"/>
      <c r="E899" s="108"/>
      <c r="F899" s="108"/>
      <c r="G899" s="108"/>
      <c r="H899" s="108"/>
      <c r="I899" s="108"/>
      <c r="J899" s="2"/>
      <c r="K899" s="2"/>
      <c r="L899" s="2"/>
      <c r="M899" s="2"/>
      <c r="N899" s="2"/>
      <c r="O899" s="2"/>
      <c r="P899" s="2"/>
      <c r="Q899" s="2"/>
      <c r="R899" s="2"/>
      <c r="S899" s="2"/>
      <c r="T899" s="2"/>
      <c r="U899" s="2"/>
      <c r="V899" s="2"/>
      <c r="W899" s="2"/>
      <c r="X899" s="2"/>
      <c r="Y899" s="2"/>
      <c r="Z899" s="2"/>
    </row>
    <row r="900" ht="15.75" customHeight="1">
      <c r="A900" s="108"/>
      <c r="B900" s="108"/>
      <c r="C900" s="108"/>
      <c r="D900" s="108"/>
      <c r="E900" s="108"/>
      <c r="F900" s="108"/>
      <c r="G900" s="108"/>
      <c r="H900" s="108"/>
      <c r="I900" s="108"/>
      <c r="J900" s="2"/>
      <c r="K900" s="2"/>
      <c r="L900" s="2"/>
      <c r="M900" s="2"/>
      <c r="N900" s="2"/>
      <c r="O900" s="2"/>
      <c r="P900" s="2"/>
      <c r="Q900" s="2"/>
      <c r="R900" s="2"/>
      <c r="S900" s="2"/>
      <c r="T900" s="2"/>
      <c r="U900" s="2"/>
      <c r="V900" s="2"/>
      <c r="W900" s="2"/>
      <c r="X900" s="2"/>
      <c r="Y900" s="2"/>
      <c r="Z900" s="2"/>
    </row>
    <row r="901" ht="15.75" customHeight="1">
      <c r="A901" s="108"/>
      <c r="B901" s="108"/>
      <c r="C901" s="108"/>
      <c r="D901" s="108"/>
      <c r="E901" s="108"/>
      <c r="F901" s="108"/>
      <c r="G901" s="108"/>
      <c r="H901" s="108"/>
      <c r="I901" s="108"/>
      <c r="J901" s="2"/>
      <c r="K901" s="2"/>
      <c r="L901" s="2"/>
      <c r="M901" s="2"/>
      <c r="N901" s="2"/>
      <c r="O901" s="2"/>
      <c r="P901" s="2"/>
      <c r="Q901" s="2"/>
      <c r="R901" s="2"/>
      <c r="S901" s="2"/>
      <c r="T901" s="2"/>
      <c r="U901" s="2"/>
      <c r="V901" s="2"/>
      <c r="W901" s="2"/>
      <c r="X901" s="2"/>
      <c r="Y901" s="2"/>
      <c r="Z901" s="2"/>
    </row>
    <row r="902" ht="15.75" customHeight="1">
      <c r="A902" s="108"/>
      <c r="B902" s="108"/>
      <c r="C902" s="108"/>
      <c r="D902" s="108"/>
      <c r="E902" s="108"/>
      <c r="F902" s="108"/>
      <c r="G902" s="108"/>
      <c r="H902" s="108"/>
      <c r="I902" s="108"/>
      <c r="J902" s="2"/>
      <c r="K902" s="2"/>
      <c r="L902" s="2"/>
      <c r="M902" s="2"/>
      <c r="N902" s="2"/>
      <c r="O902" s="2"/>
      <c r="P902" s="2"/>
      <c r="Q902" s="2"/>
      <c r="R902" s="2"/>
      <c r="S902" s="2"/>
      <c r="T902" s="2"/>
      <c r="U902" s="2"/>
      <c r="V902" s="2"/>
      <c r="W902" s="2"/>
      <c r="X902" s="2"/>
      <c r="Y902" s="2"/>
      <c r="Z902" s="2"/>
    </row>
    <row r="903" ht="15.75" customHeight="1">
      <c r="A903" s="108"/>
      <c r="B903" s="108"/>
      <c r="C903" s="108"/>
      <c r="D903" s="108"/>
      <c r="E903" s="108"/>
      <c r="F903" s="108"/>
      <c r="G903" s="108"/>
      <c r="H903" s="108"/>
      <c r="I903" s="108"/>
      <c r="J903" s="2"/>
      <c r="K903" s="2"/>
      <c r="L903" s="2"/>
      <c r="M903" s="2"/>
      <c r="N903" s="2"/>
      <c r="O903" s="2"/>
      <c r="P903" s="2"/>
      <c r="Q903" s="2"/>
      <c r="R903" s="2"/>
      <c r="S903" s="2"/>
      <c r="T903" s="2"/>
      <c r="U903" s="2"/>
      <c r="V903" s="2"/>
      <c r="W903" s="2"/>
      <c r="X903" s="2"/>
      <c r="Y903" s="2"/>
      <c r="Z903" s="2"/>
    </row>
    <row r="904" ht="15.75" customHeight="1">
      <c r="A904" s="108"/>
      <c r="B904" s="108"/>
      <c r="C904" s="108"/>
      <c r="D904" s="108"/>
      <c r="E904" s="108"/>
      <c r="F904" s="108"/>
      <c r="G904" s="108"/>
      <c r="H904" s="108"/>
      <c r="I904" s="108"/>
      <c r="J904" s="2"/>
      <c r="K904" s="2"/>
      <c r="L904" s="2"/>
      <c r="M904" s="2"/>
      <c r="N904" s="2"/>
      <c r="O904" s="2"/>
      <c r="P904" s="2"/>
      <c r="Q904" s="2"/>
      <c r="R904" s="2"/>
      <c r="S904" s="2"/>
      <c r="T904" s="2"/>
      <c r="U904" s="2"/>
      <c r="V904" s="2"/>
      <c r="W904" s="2"/>
      <c r="X904" s="2"/>
      <c r="Y904" s="2"/>
      <c r="Z904" s="2"/>
    </row>
    <row r="905" ht="15.75" customHeight="1">
      <c r="A905" s="108"/>
      <c r="B905" s="108"/>
      <c r="C905" s="108"/>
      <c r="D905" s="108"/>
      <c r="E905" s="108"/>
      <c r="F905" s="108"/>
      <c r="G905" s="108"/>
      <c r="H905" s="108"/>
      <c r="I905" s="108"/>
      <c r="J905" s="2"/>
      <c r="K905" s="2"/>
      <c r="L905" s="2"/>
      <c r="M905" s="2"/>
      <c r="N905" s="2"/>
      <c r="O905" s="2"/>
      <c r="P905" s="2"/>
      <c r="Q905" s="2"/>
      <c r="R905" s="2"/>
      <c r="S905" s="2"/>
      <c r="T905" s="2"/>
      <c r="U905" s="2"/>
      <c r="V905" s="2"/>
      <c r="W905" s="2"/>
      <c r="X905" s="2"/>
      <c r="Y905" s="2"/>
      <c r="Z905" s="2"/>
    </row>
    <row r="906" ht="15.75" customHeight="1">
      <c r="A906" s="108"/>
      <c r="B906" s="108"/>
      <c r="C906" s="108"/>
      <c r="D906" s="108"/>
      <c r="E906" s="108"/>
      <c r="F906" s="108"/>
      <c r="G906" s="108"/>
      <c r="H906" s="108"/>
      <c r="I906" s="108"/>
      <c r="J906" s="2"/>
      <c r="K906" s="2"/>
      <c r="L906" s="2"/>
      <c r="M906" s="2"/>
      <c r="N906" s="2"/>
      <c r="O906" s="2"/>
      <c r="P906" s="2"/>
      <c r="Q906" s="2"/>
      <c r="R906" s="2"/>
      <c r="S906" s="2"/>
      <c r="T906" s="2"/>
      <c r="U906" s="2"/>
      <c r="V906" s="2"/>
      <c r="W906" s="2"/>
      <c r="X906" s="2"/>
      <c r="Y906" s="2"/>
      <c r="Z906" s="2"/>
    </row>
    <row r="907" ht="15.75" customHeight="1">
      <c r="A907" s="108"/>
      <c r="B907" s="108"/>
      <c r="C907" s="108"/>
      <c r="D907" s="108"/>
      <c r="E907" s="108"/>
      <c r="F907" s="108"/>
      <c r="G907" s="108"/>
      <c r="H907" s="108"/>
      <c r="I907" s="108"/>
      <c r="J907" s="2"/>
      <c r="K907" s="2"/>
      <c r="L907" s="2"/>
      <c r="M907" s="2"/>
      <c r="N907" s="2"/>
      <c r="O907" s="2"/>
      <c r="P907" s="2"/>
      <c r="Q907" s="2"/>
      <c r="R907" s="2"/>
      <c r="S907" s="2"/>
      <c r="T907" s="2"/>
      <c r="U907" s="2"/>
      <c r="V907" s="2"/>
      <c r="W907" s="2"/>
      <c r="X907" s="2"/>
      <c r="Y907" s="2"/>
      <c r="Z907" s="2"/>
    </row>
    <row r="908" ht="15.75" customHeight="1">
      <c r="A908" s="108"/>
      <c r="B908" s="108"/>
      <c r="C908" s="108"/>
      <c r="D908" s="108"/>
      <c r="E908" s="108"/>
      <c r="F908" s="108"/>
      <c r="G908" s="108"/>
      <c r="H908" s="108"/>
      <c r="I908" s="108"/>
      <c r="J908" s="2"/>
      <c r="K908" s="2"/>
      <c r="L908" s="2"/>
      <c r="M908" s="2"/>
      <c r="N908" s="2"/>
      <c r="O908" s="2"/>
      <c r="P908" s="2"/>
      <c r="Q908" s="2"/>
      <c r="R908" s="2"/>
      <c r="S908" s="2"/>
      <c r="T908" s="2"/>
      <c r="U908" s="2"/>
      <c r="V908" s="2"/>
      <c r="W908" s="2"/>
      <c r="X908" s="2"/>
      <c r="Y908" s="2"/>
      <c r="Z908" s="2"/>
    </row>
    <row r="909" ht="15.75" customHeight="1">
      <c r="A909" s="108"/>
      <c r="B909" s="108"/>
      <c r="C909" s="108"/>
      <c r="D909" s="108"/>
      <c r="E909" s="108"/>
      <c r="F909" s="108"/>
      <c r="G909" s="108"/>
      <c r="H909" s="108"/>
      <c r="I909" s="108"/>
      <c r="J909" s="2"/>
      <c r="K909" s="2"/>
      <c r="L909" s="2"/>
      <c r="M909" s="2"/>
      <c r="N909" s="2"/>
      <c r="O909" s="2"/>
      <c r="P909" s="2"/>
      <c r="Q909" s="2"/>
      <c r="R909" s="2"/>
      <c r="S909" s="2"/>
      <c r="T909" s="2"/>
      <c r="U909" s="2"/>
      <c r="V909" s="2"/>
      <c r="W909" s="2"/>
      <c r="X909" s="2"/>
      <c r="Y909" s="2"/>
      <c r="Z909" s="2"/>
    </row>
    <row r="910" ht="15.75" customHeight="1">
      <c r="A910" s="108"/>
      <c r="B910" s="108"/>
      <c r="C910" s="108"/>
      <c r="D910" s="108"/>
      <c r="E910" s="108"/>
      <c r="F910" s="108"/>
      <c r="G910" s="108"/>
      <c r="H910" s="108"/>
      <c r="I910" s="108"/>
      <c r="J910" s="2"/>
      <c r="K910" s="2"/>
      <c r="L910" s="2"/>
      <c r="M910" s="2"/>
      <c r="N910" s="2"/>
      <c r="O910" s="2"/>
      <c r="P910" s="2"/>
      <c r="Q910" s="2"/>
      <c r="R910" s="2"/>
      <c r="S910" s="2"/>
      <c r="T910" s="2"/>
      <c r="U910" s="2"/>
      <c r="V910" s="2"/>
      <c r="W910" s="2"/>
      <c r="X910" s="2"/>
      <c r="Y910" s="2"/>
      <c r="Z910" s="2"/>
    </row>
    <row r="911" ht="15.75" customHeight="1">
      <c r="A911" s="108"/>
      <c r="B911" s="108"/>
      <c r="C911" s="108"/>
      <c r="D911" s="108"/>
      <c r="E911" s="108"/>
      <c r="F911" s="108"/>
      <c r="G911" s="108"/>
      <c r="H911" s="108"/>
      <c r="I911" s="108"/>
      <c r="J911" s="2"/>
      <c r="K911" s="2"/>
      <c r="L911" s="2"/>
      <c r="M911" s="2"/>
      <c r="N911" s="2"/>
      <c r="O911" s="2"/>
      <c r="P911" s="2"/>
      <c r="Q911" s="2"/>
      <c r="R911" s="2"/>
      <c r="S911" s="2"/>
      <c r="T911" s="2"/>
      <c r="U911" s="2"/>
      <c r="V911" s="2"/>
      <c r="W911" s="2"/>
      <c r="X911" s="2"/>
      <c r="Y911" s="2"/>
      <c r="Z911" s="2"/>
    </row>
    <row r="912" ht="15.75" customHeight="1">
      <c r="A912" s="108"/>
      <c r="B912" s="108"/>
      <c r="C912" s="108"/>
      <c r="D912" s="108"/>
      <c r="E912" s="108"/>
      <c r="F912" s="108"/>
      <c r="G912" s="108"/>
      <c r="H912" s="108"/>
      <c r="I912" s="108"/>
      <c r="J912" s="2"/>
      <c r="K912" s="2"/>
      <c r="L912" s="2"/>
      <c r="M912" s="2"/>
      <c r="N912" s="2"/>
      <c r="O912" s="2"/>
      <c r="P912" s="2"/>
      <c r="Q912" s="2"/>
      <c r="R912" s="2"/>
      <c r="S912" s="2"/>
      <c r="T912" s="2"/>
      <c r="U912" s="2"/>
      <c r="V912" s="2"/>
      <c r="W912" s="2"/>
      <c r="X912" s="2"/>
      <c r="Y912" s="2"/>
      <c r="Z912" s="2"/>
    </row>
    <row r="913" ht="15.75" customHeight="1">
      <c r="A913" s="108"/>
      <c r="B913" s="108"/>
      <c r="C913" s="108"/>
      <c r="D913" s="108"/>
      <c r="E913" s="108"/>
      <c r="F913" s="108"/>
      <c r="G913" s="108"/>
      <c r="H913" s="108"/>
      <c r="I913" s="108"/>
      <c r="J913" s="2"/>
      <c r="K913" s="2"/>
      <c r="L913" s="2"/>
      <c r="M913" s="2"/>
      <c r="N913" s="2"/>
      <c r="O913" s="2"/>
      <c r="P913" s="2"/>
      <c r="Q913" s="2"/>
      <c r="R913" s="2"/>
      <c r="S913" s="2"/>
      <c r="T913" s="2"/>
      <c r="U913" s="2"/>
      <c r="V913" s="2"/>
      <c r="W913" s="2"/>
      <c r="X913" s="2"/>
      <c r="Y913" s="2"/>
      <c r="Z913" s="2"/>
    </row>
    <row r="914" ht="15.75" customHeight="1">
      <c r="A914" s="108"/>
      <c r="B914" s="108"/>
      <c r="C914" s="108"/>
      <c r="D914" s="108"/>
      <c r="E914" s="108"/>
      <c r="F914" s="108"/>
      <c r="G914" s="108"/>
      <c r="H914" s="108"/>
      <c r="I914" s="108"/>
      <c r="J914" s="2"/>
      <c r="K914" s="2"/>
      <c r="L914" s="2"/>
      <c r="M914" s="2"/>
      <c r="N914" s="2"/>
      <c r="O914" s="2"/>
      <c r="P914" s="2"/>
      <c r="Q914" s="2"/>
      <c r="R914" s="2"/>
      <c r="S914" s="2"/>
      <c r="T914" s="2"/>
      <c r="U914" s="2"/>
      <c r="V914" s="2"/>
      <c r="W914" s="2"/>
      <c r="X914" s="2"/>
      <c r="Y914" s="2"/>
      <c r="Z914" s="2"/>
    </row>
    <row r="915" ht="15.75" customHeight="1">
      <c r="A915" s="108"/>
      <c r="B915" s="108"/>
      <c r="C915" s="108"/>
      <c r="D915" s="108"/>
      <c r="E915" s="108"/>
      <c r="F915" s="108"/>
      <c r="G915" s="108"/>
      <c r="H915" s="108"/>
      <c r="I915" s="108"/>
      <c r="J915" s="2"/>
      <c r="K915" s="2"/>
      <c r="L915" s="2"/>
      <c r="M915" s="2"/>
      <c r="N915" s="2"/>
      <c r="O915" s="2"/>
      <c r="P915" s="2"/>
      <c r="Q915" s="2"/>
      <c r="R915" s="2"/>
      <c r="S915" s="2"/>
      <c r="T915" s="2"/>
      <c r="U915" s="2"/>
      <c r="V915" s="2"/>
      <c r="W915" s="2"/>
      <c r="X915" s="2"/>
      <c r="Y915" s="2"/>
      <c r="Z915" s="2"/>
    </row>
    <row r="916" ht="15.75" customHeight="1">
      <c r="A916" s="108"/>
      <c r="B916" s="108"/>
      <c r="C916" s="108"/>
      <c r="D916" s="108"/>
      <c r="E916" s="108"/>
      <c r="F916" s="108"/>
      <c r="G916" s="108"/>
      <c r="H916" s="108"/>
      <c r="I916" s="108"/>
      <c r="J916" s="2"/>
      <c r="K916" s="2"/>
      <c r="L916" s="2"/>
      <c r="M916" s="2"/>
      <c r="N916" s="2"/>
      <c r="O916" s="2"/>
      <c r="P916" s="2"/>
      <c r="Q916" s="2"/>
      <c r="R916" s="2"/>
      <c r="S916" s="2"/>
      <c r="T916" s="2"/>
      <c r="U916" s="2"/>
      <c r="V916" s="2"/>
      <c r="W916" s="2"/>
      <c r="X916" s="2"/>
      <c r="Y916" s="2"/>
      <c r="Z916" s="2"/>
    </row>
    <row r="917" ht="15.75" customHeight="1">
      <c r="A917" s="108"/>
      <c r="B917" s="108"/>
      <c r="C917" s="108"/>
      <c r="D917" s="108"/>
      <c r="E917" s="108"/>
      <c r="F917" s="108"/>
      <c r="G917" s="108"/>
      <c r="H917" s="108"/>
      <c r="I917" s="108"/>
      <c r="J917" s="2"/>
      <c r="K917" s="2"/>
      <c r="L917" s="2"/>
      <c r="M917" s="2"/>
      <c r="N917" s="2"/>
      <c r="O917" s="2"/>
      <c r="P917" s="2"/>
      <c r="Q917" s="2"/>
      <c r="R917" s="2"/>
      <c r="S917" s="2"/>
      <c r="T917" s="2"/>
      <c r="U917" s="2"/>
      <c r="V917" s="2"/>
      <c r="W917" s="2"/>
      <c r="X917" s="2"/>
      <c r="Y917" s="2"/>
      <c r="Z917" s="2"/>
    </row>
    <row r="918" ht="15.75" customHeight="1">
      <c r="A918" s="108"/>
      <c r="B918" s="108"/>
      <c r="C918" s="108"/>
      <c r="D918" s="108"/>
      <c r="E918" s="108"/>
      <c r="F918" s="108"/>
      <c r="G918" s="108"/>
      <c r="H918" s="108"/>
      <c r="I918" s="108"/>
      <c r="J918" s="2"/>
      <c r="K918" s="2"/>
      <c r="L918" s="2"/>
      <c r="M918" s="2"/>
      <c r="N918" s="2"/>
      <c r="O918" s="2"/>
      <c r="P918" s="2"/>
      <c r="Q918" s="2"/>
      <c r="R918" s="2"/>
      <c r="S918" s="2"/>
      <c r="T918" s="2"/>
      <c r="U918" s="2"/>
      <c r="V918" s="2"/>
      <c r="W918" s="2"/>
      <c r="X918" s="2"/>
      <c r="Y918" s="2"/>
      <c r="Z918" s="2"/>
    </row>
    <row r="919" ht="15.75" customHeight="1">
      <c r="A919" s="108"/>
      <c r="B919" s="108"/>
      <c r="C919" s="108"/>
      <c r="D919" s="108"/>
      <c r="E919" s="108"/>
      <c r="F919" s="108"/>
      <c r="G919" s="108"/>
      <c r="H919" s="108"/>
      <c r="I919" s="108"/>
      <c r="J919" s="2"/>
      <c r="K919" s="2"/>
      <c r="L919" s="2"/>
      <c r="M919" s="2"/>
      <c r="N919" s="2"/>
      <c r="O919" s="2"/>
      <c r="P919" s="2"/>
      <c r="Q919" s="2"/>
      <c r="R919" s="2"/>
      <c r="S919" s="2"/>
      <c r="T919" s="2"/>
      <c r="U919" s="2"/>
      <c r="V919" s="2"/>
      <c r="W919" s="2"/>
      <c r="X919" s="2"/>
      <c r="Y919" s="2"/>
      <c r="Z919" s="2"/>
    </row>
    <row r="920" ht="15.75" customHeight="1">
      <c r="A920" s="108"/>
      <c r="B920" s="108"/>
      <c r="C920" s="108"/>
      <c r="D920" s="108"/>
      <c r="E920" s="108"/>
      <c r="F920" s="108"/>
      <c r="G920" s="108"/>
      <c r="H920" s="108"/>
      <c r="I920" s="108"/>
      <c r="J920" s="2"/>
      <c r="K920" s="2"/>
      <c r="L920" s="2"/>
      <c r="M920" s="2"/>
      <c r="N920" s="2"/>
      <c r="O920" s="2"/>
      <c r="P920" s="2"/>
      <c r="Q920" s="2"/>
      <c r="R920" s="2"/>
      <c r="S920" s="2"/>
      <c r="T920" s="2"/>
      <c r="U920" s="2"/>
      <c r="V920" s="2"/>
      <c r="W920" s="2"/>
      <c r="X920" s="2"/>
      <c r="Y920" s="2"/>
      <c r="Z920" s="2"/>
    </row>
    <row r="921" ht="15.75" customHeight="1">
      <c r="A921" s="108"/>
      <c r="B921" s="108"/>
      <c r="C921" s="108"/>
      <c r="D921" s="108"/>
      <c r="E921" s="108"/>
      <c r="F921" s="108"/>
      <c r="G921" s="108"/>
      <c r="H921" s="108"/>
      <c r="I921" s="108"/>
      <c r="J921" s="2"/>
      <c r="K921" s="2"/>
      <c r="L921" s="2"/>
      <c r="M921" s="2"/>
      <c r="N921" s="2"/>
      <c r="O921" s="2"/>
      <c r="P921" s="2"/>
      <c r="Q921" s="2"/>
      <c r="R921" s="2"/>
      <c r="S921" s="2"/>
      <c r="T921" s="2"/>
      <c r="U921" s="2"/>
      <c r="V921" s="2"/>
      <c r="W921" s="2"/>
      <c r="X921" s="2"/>
      <c r="Y921" s="2"/>
      <c r="Z921" s="2"/>
    </row>
    <row r="922" ht="15.75" customHeight="1">
      <c r="A922" s="108"/>
      <c r="B922" s="108"/>
      <c r="C922" s="108"/>
      <c r="D922" s="108"/>
      <c r="E922" s="108"/>
      <c r="F922" s="108"/>
      <c r="G922" s="108"/>
      <c r="H922" s="108"/>
      <c r="I922" s="108"/>
      <c r="J922" s="2"/>
      <c r="K922" s="2"/>
      <c r="L922" s="2"/>
      <c r="M922" s="2"/>
      <c r="N922" s="2"/>
      <c r="O922" s="2"/>
      <c r="P922" s="2"/>
      <c r="Q922" s="2"/>
      <c r="R922" s="2"/>
      <c r="S922" s="2"/>
      <c r="T922" s="2"/>
      <c r="U922" s="2"/>
      <c r="V922" s="2"/>
      <c r="W922" s="2"/>
      <c r="X922" s="2"/>
      <c r="Y922" s="2"/>
      <c r="Z922" s="2"/>
    </row>
    <row r="923" ht="15.75" customHeight="1">
      <c r="A923" s="108"/>
      <c r="B923" s="108"/>
      <c r="C923" s="108"/>
      <c r="D923" s="108"/>
      <c r="E923" s="108"/>
      <c r="F923" s="108"/>
      <c r="G923" s="108"/>
      <c r="H923" s="108"/>
      <c r="I923" s="108"/>
      <c r="J923" s="2"/>
      <c r="K923" s="2"/>
      <c r="L923" s="2"/>
      <c r="M923" s="2"/>
      <c r="N923" s="2"/>
      <c r="O923" s="2"/>
      <c r="P923" s="2"/>
      <c r="Q923" s="2"/>
      <c r="R923" s="2"/>
      <c r="S923" s="2"/>
      <c r="T923" s="2"/>
      <c r="U923" s="2"/>
      <c r="V923" s="2"/>
      <c r="W923" s="2"/>
      <c r="X923" s="2"/>
      <c r="Y923" s="2"/>
      <c r="Z923" s="2"/>
    </row>
    <row r="924" ht="15.75" customHeight="1">
      <c r="A924" s="108"/>
      <c r="B924" s="108"/>
      <c r="C924" s="108"/>
      <c r="D924" s="108"/>
      <c r="E924" s="108"/>
      <c r="F924" s="108"/>
      <c r="G924" s="108"/>
      <c r="H924" s="108"/>
      <c r="I924" s="108"/>
      <c r="J924" s="2"/>
      <c r="K924" s="2"/>
      <c r="L924" s="2"/>
      <c r="M924" s="2"/>
      <c r="N924" s="2"/>
      <c r="O924" s="2"/>
      <c r="P924" s="2"/>
      <c r="Q924" s="2"/>
      <c r="R924" s="2"/>
      <c r="S924" s="2"/>
      <c r="T924" s="2"/>
      <c r="U924" s="2"/>
      <c r="V924" s="2"/>
      <c r="W924" s="2"/>
      <c r="X924" s="2"/>
      <c r="Y924" s="2"/>
      <c r="Z924" s="2"/>
    </row>
    <row r="925" ht="15.75" customHeight="1">
      <c r="A925" s="108"/>
      <c r="B925" s="108"/>
      <c r="C925" s="108"/>
      <c r="D925" s="108"/>
      <c r="E925" s="108"/>
      <c r="F925" s="108"/>
      <c r="G925" s="108"/>
      <c r="H925" s="108"/>
      <c r="I925" s="108"/>
      <c r="J925" s="2"/>
      <c r="K925" s="2"/>
      <c r="L925" s="2"/>
      <c r="M925" s="2"/>
      <c r="N925" s="2"/>
      <c r="O925" s="2"/>
      <c r="P925" s="2"/>
      <c r="Q925" s="2"/>
      <c r="R925" s="2"/>
      <c r="S925" s="2"/>
      <c r="T925" s="2"/>
      <c r="U925" s="2"/>
      <c r="V925" s="2"/>
      <c r="W925" s="2"/>
      <c r="X925" s="2"/>
      <c r="Y925" s="2"/>
      <c r="Z925" s="2"/>
    </row>
    <row r="926" ht="15.75" customHeight="1">
      <c r="A926" s="108"/>
      <c r="B926" s="108"/>
      <c r="C926" s="108"/>
      <c r="D926" s="108"/>
      <c r="E926" s="108"/>
      <c r="F926" s="108"/>
      <c r="G926" s="108"/>
      <c r="H926" s="108"/>
      <c r="I926" s="108"/>
      <c r="J926" s="2"/>
      <c r="K926" s="2"/>
      <c r="L926" s="2"/>
      <c r="M926" s="2"/>
      <c r="N926" s="2"/>
      <c r="O926" s="2"/>
      <c r="P926" s="2"/>
      <c r="Q926" s="2"/>
      <c r="R926" s="2"/>
      <c r="S926" s="2"/>
      <c r="T926" s="2"/>
      <c r="U926" s="2"/>
      <c r="V926" s="2"/>
      <c r="W926" s="2"/>
      <c r="X926" s="2"/>
      <c r="Y926" s="2"/>
      <c r="Z926" s="2"/>
    </row>
    <row r="927" ht="15.75" customHeight="1">
      <c r="A927" s="108"/>
      <c r="B927" s="108"/>
      <c r="C927" s="108"/>
      <c r="D927" s="108"/>
      <c r="E927" s="108"/>
      <c r="F927" s="108"/>
      <c r="G927" s="108"/>
      <c r="H927" s="108"/>
      <c r="I927" s="108"/>
      <c r="J927" s="2"/>
      <c r="K927" s="2"/>
      <c r="L927" s="2"/>
      <c r="M927" s="2"/>
      <c r="N927" s="2"/>
      <c r="O927" s="2"/>
      <c r="P927" s="2"/>
      <c r="Q927" s="2"/>
      <c r="R927" s="2"/>
      <c r="S927" s="2"/>
      <c r="T927" s="2"/>
      <c r="U927" s="2"/>
      <c r="V927" s="2"/>
      <c r="W927" s="2"/>
      <c r="X927" s="2"/>
      <c r="Y927" s="2"/>
      <c r="Z927" s="2"/>
    </row>
    <row r="928" ht="15.75" customHeight="1">
      <c r="A928" s="108"/>
      <c r="B928" s="108"/>
      <c r="C928" s="108"/>
      <c r="D928" s="108"/>
      <c r="E928" s="108"/>
      <c r="F928" s="108"/>
      <c r="G928" s="108"/>
      <c r="H928" s="108"/>
      <c r="I928" s="108"/>
      <c r="J928" s="2"/>
      <c r="K928" s="2"/>
      <c r="L928" s="2"/>
      <c r="M928" s="2"/>
      <c r="N928" s="2"/>
      <c r="O928" s="2"/>
      <c r="P928" s="2"/>
      <c r="Q928" s="2"/>
      <c r="R928" s="2"/>
      <c r="S928" s="2"/>
      <c r="T928" s="2"/>
      <c r="U928" s="2"/>
      <c r="V928" s="2"/>
      <c r="W928" s="2"/>
      <c r="X928" s="2"/>
      <c r="Y928" s="2"/>
      <c r="Z928" s="2"/>
    </row>
    <row r="929" ht="15.75" customHeight="1">
      <c r="A929" s="108"/>
      <c r="B929" s="108"/>
      <c r="C929" s="108"/>
      <c r="D929" s="108"/>
      <c r="E929" s="108"/>
      <c r="F929" s="108"/>
      <c r="G929" s="108"/>
      <c r="H929" s="108"/>
      <c r="I929" s="108"/>
      <c r="J929" s="2"/>
      <c r="K929" s="2"/>
      <c r="L929" s="2"/>
      <c r="M929" s="2"/>
      <c r="N929" s="2"/>
      <c r="O929" s="2"/>
      <c r="P929" s="2"/>
      <c r="Q929" s="2"/>
      <c r="R929" s="2"/>
      <c r="S929" s="2"/>
      <c r="T929" s="2"/>
      <c r="U929" s="2"/>
      <c r="V929" s="2"/>
      <c r="W929" s="2"/>
      <c r="X929" s="2"/>
      <c r="Y929" s="2"/>
      <c r="Z929" s="2"/>
    </row>
    <row r="930" ht="15.75" customHeight="1">
      <c r="A930" s="108"/>
      <c r="B930" s="108"/>
      <c r="C930" s="108"/>
      <c r="D930" s="108"/>
      <c r="E930" s="108"/>
      <c r="F930" s="108"/>
      <c r="G930" s="108"/>
      <c r="H930" s="108"/>
      <c r="I930" s="108"/>
      <c r="J930" s="2"/>
      <c r="K930" s="2"/>
      <c r="L930" s="2"/>
      <c r="M930" s="2"/>
      <c r="N930" s="2"/>
      <c r="O930" s="2"/>
      <c r="P930" s="2"/>
      <c r="Q930" s="2"/>
      <c r="R930" s="2"/>
      <c r="S930" s="2"/>
      <c r="T930" s="2"/>
      <c r="U930" s="2"/>
      <c r="V930" s="2"/>
      <c r="W930" s="2"/>
      <c r="X930" s="2"/>
      <c r="Y930" s="2"/>
      <c r="Z930" s="2"/>
    </row>
    <row r="931" ht="15.75" customHeight="1">
      <c r="A931" s="108"/>
      <c r="B931" s="108"/>
      <c r="C931" s="108"/>
      <c r="D931" s="108"/>
      <c r="E931" s="108"/>
      <c r="F931" s="108"/>
      <c r="G931" s="108"/>
      <c r="H931" s="108"/>
      <c r="I931" s="108"/>
      <c r="J931" s="2"/>
      <c r="K931" s="2"/>
      <c r="L931" s="2"/>
      <c r="M931" s="2"/>
      <c r="N931" s="2"/>
      <c r="O931" s="2"/>
      <c r="P931" s="2"/>
      <c r="Q931" s="2"/>
      <c r="R931" s="2"/>
      <c r="S931" s="2"/>
      <c r="T931" s="2"/>
      <c r="U931" s="2"/>
      <c r="V931" s="2"/>
      <c r="W931" s="2"/>
      <c r="X931" s="2"/>
      <c r="Y931" s="2"/>
      <c r="Z931" s="2"/>
    </row>
    <row r="932" ht="15.75" customHeight="1">
      <c r="A932" s="108"/>
      <c r="B932" s="108"/>
      <c r="C932" s="108"/>
      <c r="D932" s="108"/>
      <c r="E932" s="108"/>
      <c r="F932" s="108"/>
      <c r="G932" s="108"/>
      <c r="H932" s="108"/>
      <c r="I932" s="108"/>
      <c r="J932" s="2"/>
      <c r="K932" s="2"/>
      <c r="L932" s="2"/>
      <c r="M932" s="2"/>
      <c r="N932" s="2"/>
      <c r="O932" s="2"/>
      <c r="P932" s="2"/>
      <c r="Q932" s="2"/>
      <c r="R932" s="2"/>
      <c r="S932" s="2"/>
      <c r="T932" s="2"/>
      <c r="U932" s="2"/>
      <c r="V932" s="2"/>
      <c r="W932" s="2"/>
      <c r="X932" s="2"/>
      <c r="Y932" s="2"/>
      <c r="Z932" s="2"/>
    </row>
    <row r="933" ht="15.75" customHeight="1">
      <c r="A933" s="108"/>
      <c r="B933" s="108"/>
      <c r="C933" s="108"/>
      <c r="D933" s="108"/>
      <c r="E933" s="108"/>
      <c r="F933" s="108"/>
      <c r="G933" s="108"/>
      <c r="H933" s="108"/>
      <c r="I933" s="108"/>
      <c r="J933" s="2"/>
      <c r="K933" s="2"/>
      <c r="L933" s="2"/>
      <c r="M933" s="2"/>
      <c r="N933" s="2"/>
      <c r="O933" s="2"/>
      <c r="P933" s="2"/>
      <c r="Q933" s="2"/>
      <c r="R933" s="2"/>
      <c r="S933" s="2"/>
      <c r="T933" s="2"/>
      <c r="U933" s="2"/>
      <c r="V933" s="2"/>
      <c r="W933" s="2"/>
      <c r="X933" s="2"/>
      <c r="Y933" s="2"/>
      <c r="Z933" s="2"/>
    </row>
    <row r="934" ht="15.75" customHeight="1">
      <c r="A934" s="108"/>
      <c r="B934" s="108"/>
      <c r="C934" s="108"/>
      <c r="D934" s="108"/>
      <c r="E934" s="108"/>
      <c r="F934" s="108"/>
      <c r="G934" s="108"/>
      <c r="H934" s="108"/>
      <c r="I934" s="108"/>
      <c r="J934" s="2"/>
      <c r="K934" s="2"/>
      <c r="L934" s="2"/>
      <c r="M934" s="2"/>
      <c r="N934" s="2"/>
      <c r="O934" s="2"/>
      <c r="P934" s="2"/>
      <c r="Q934" s="2"/>
      <c r="R934" s="2"/>
      <c r="S934" s="2"/>
      <c r="T934" s="2"/>
      <c r="U934" s="2"/>
      <c r="V934" s="2"/>
      <c r="W934" s="2"/>
      <c r="X934" s="2"/>
      <c r="Y934" s="2"/>
      <c r="Z934" s="2"/>
    </row>
    <row r="935" ht="15.75" customHeight="1">
      <c r="A935" s="108"/>
      <c r="B935" s="108"/>
      <c r="C935" s="108"/>
      <c r="D935" s="108"/>
      <c r="E935" s="108"/>
      <c r="F935" s="108"/>
      <c r="G935" s="108"/>
      <c r="H935" s="108"/>
      <c r="I935" s="108"/>
      <c r="J935" s="2"/>
      <c r="K935" s="2"/>
      <c r="L935" s="2"/>
      <c r="M935" s="2"/>
      <c r="N935" s="2"/>
      <c r="O935" s="2"/>
      <c r="P935" s="2"/>
      <c r="Q935" s="2"/>
      <c r="R935" s="2"/>
      <c r="S935" s="2"/>
      <c r="T935" s="2"/>
      <c r="U935" s="2"/>
      <c r="V935" s="2"/>
      <c r="W935" s="2"/>
      <c r="X935" s="2"/>
      <c r="Y935" s="2"/>
      <c r="Z935" s="2"/>
    </row>
    <row r="936" ht="15.75" customHeight="1">
      <c r="A936" s="108"/>
      <c r="B936" s="108"/>
      <c r="C936" s="108"/>
      <c r="D936" s="108"/>
      <c r="E936" s="108"/>
      <c r="F936" s="108"/>
      <c r="G936" s="108"/>
      <c r="H936" s="108"/>
      <c r="I936" s="108"/>
      <c r="J936" s="2"/>
      <c r="K936" s="2"/>
      <c r="L936" s="2"/>
      <c r="M936" s="2"/>
      <c r="N936" s="2"/>
      <c r="O936" s="2"/>
      <c r="P936" s="2"/>
      <c r="Q936" s="2"/>
      <c r="R936" s="2"/>
      <c r="S936" s="2"/>
      <c r="T936" s="2"/>
      <c r="U936" s="2"/>
      <c r="V936" s="2"/>
      <c r="W936" s="2"/>
      <c r="X936" s="2"/>
      <c r="Y936" s="2"/>
      <c r="Z936" s="2"/>
    </row>
    <row r="937" ht="15.75" customHeight="1">
      <c r="A937" s="108"/>
      <c r="B937" s="108"/>
      <c r="C937" s="108"/>
      <c r="D937" s="108"/>
      <c r="E937" s="108"/>
      <c r="F937" s="108"/>
      <c r="G937" s="108"/>
      <c r="H937" s="108"/>
      <c r="I937" s="108"/>
      <c r="J937" s="2"/>
      <c r="K937" s="2"/>
      <c r="L937" s="2"/>
      <c r="M937" s="2"/>
      <c r="N937" s="2"/>
      <c r="O937" s="2"/>
      <c r="P937" s="2"/>
      <c r="Q937" s="2"/>
      <c r="R937" s="2"/>
      <c r="S937" s="2"/>
      <c r="T937" s="2"/>
      <c r="U937" s="2"/>
      <c r="V937" s="2"/>
      <c r="W937" s="2"/>
      <c r="X937" s="2"/>
      <c r="Y937" s="2"/>
      <c r="Z937" s="2"/>
    </row>
    <row r="938" ht="15.75" customHeight="1">
      <c r="A938" s="108"/>
      <c r="B938" s="108"/>
      <c r="C938" s="108"/>
      <c r="D938" s="108"/>
      <c r="E938" s="108"/>
      <c r="F938" s="108"/>
      <c r="G938" s="108"/>
      <c r="H938" s="108"/>
      <c r="I938" s="108"/>
      <c r="J938" s="2"/>
      <c r="K938" s="2"/>
      <c r="L938" s="2"/>
      <c r="M938" s="2"/>
      <c r="N938" s="2"/>
      <c r="O938" s="2"/>
      <c r="P938" s="2"/>
      <c r="Q938" s="2"/>
      <c r="R938" s="2"/>
      <c r="S938" s="2"/>
      <c r="T938" s="2"/>
      <c r="U938" s="2"/>
      <c r="V938" s="2"/>
      <c r="W938" s="2"/>
      <c r="X938" s="2"/>
      <c r="Y938" s="2"/>
      <c r="Z938" s="2"/>
    </row>
    <row r="939" ht="15.75" customHeight="1">
      <c r="A939" s="108"/>
      <c r="B939" s="108"/>
      <c r="C939" s="108"/>
      <c r="D939" s="108"/>
      <c r="E939" s="108"/>
      <c r="F939" s="108"/>
      <c r="G939" s="108"/>
      <c r="H939" s="108"/>
      <c r="I939" s="108"/>
      <c r="J939" s="2"/>
      <c r="K939" s="2"/>
      <c r="L939" s="2"/>
      <c r="M939" s="2"/>
      <c r="N939" s="2"/>
      <c r="O939" s="2"/>
      <c r="P939" s="2"/>
      <c r="Q939" s="2"/>
      <c r="R939" s="2"/>
      <c r="S939" s="2"/>
      <c r="T939" s="2"/>
      <c r="U939" s="2"/>
      <c r="V939" s="2"/>
      <c r="W939" s="2"/>
      <c r="X939" s="2"/>
      <c r="Y939" s="2"/>
      <c r="Z939" s="2"/>
    </row>
    <row r="940" ht="15.75" customHeight="1">
      <c r="A940" s="108"/>
      <c r="B940" s="108"/>
      <c r="C940" s="108"/>
      <c r="D940" s="108"/>
      <c r="E940" s="108"/>
      <c r="F940" s="108"/>
      <c r="G940" s="108"/>
      <c r="H940" s="108"/>
      <c r="I940" s="108"/>
      <c r="J940" s="2"/>
      <c r="K940" s="2"/>
      <c r="L940" s="2"/>
      <c r="M940" s="2"/>
      <c r="N940" s="2"/>
      <c r="O940" s="2"/>
      <c r="P940" s="2"/>
      <c r="Q940" s="2"/>
      <c r="R940" s="2"/>
      <c r="S940" s="2"/>
      <c r="T940" s="2"/>
      <c r="U940" s="2"/>
      <c r="V940" s="2"/>
      <c r="W940" s="2"/>
      <c r="X940" s="2"/>
      <c r="Y940" s="2"/>
      <c r="Z940" s="2"/>
    </row>
    <row r="941" ht="15.75" customHeight="1">
      <c r="A941" s="108"/>
      <c r="B941" s="108"/>
      <c r="C941" s="108"/>
      <c r="D941" s="108"/>
      <c r="E941" s="108"/>
      <c r="F941" s="108"/>
      <c r="G941" s="108"/>
      <c r="H941" s="108"/>
      <c r="I941" s="108"/>
      <c r="J941" s="2"/>
      <c r="K941" s="2"/>
      <c r="L941" s="2"/>
      <c r="M941" s="2"/>
      <c r="N941" s="2"/>
      <c r="O941" s="2"/>
      <c r="P941" s="2"/>
      <c r="Q941" s="2"/>
      <c r="R941" s="2"/>
      <c r="S941" s="2"/>
      <c r="T941" s="2"/>
      <c r="U941" s="2"/>
      <c r="V941" s="2"/>
      <c r="W941" s="2"/>
      <c r="X941" s="2"/>
      <c r="Y941" s="2"/>
      <c r="Z941" s="2"/>
    </row>
    <row r="942" ht="15.75" customHeight="1">
      <c r="A942" s="108"/>
      <c r="B942" s="108"/>
      <c r="C942" s="108"/>
      <c r="D942" s="108"/>
      <c r="E942" s="108"/>
      <c r="F942" s="108"/>
      <c r="G942" s="108"/>
      <c r="H942" s="108"/>
      <c r="I942" s="108"/>
      <c r="J942" s="2"/>
      <c r="K942" s="2"/>
      <c r="L942" s="2"/>
      <c r="M942" s="2"/>
      <c r="N942" s="2"/>
      <c r="O942" s="2"/>
      <c r="P942" s="2"/>
      <c r="Q942" s="2"/>
      <c r="R942" s="2"/>
      <c r="S942" s="2"/>
      <c r="T942" s="2"/>
      <c r="U942" s="2"/>
      <c r="V942" s="2"/>
      <c r="W942" s="2"/>
      <c r="X942" s="2"/>
      <c r="Y942" s="2"/>
      <c r="Z942" s="2"/>
    </row>
    <row r="943" ht="15.75" customHeight="1">
      <c r="A943" s="108"/>
      <c r="B943" s="108"/>
      <c r="C943" s="108"/>
      <c r="D943" s="108"/>
      <c r="E943" s="108"/>
      <c r="F943" s="108"/>
      <c r="G943" s="108"/>
      <c r="H943" s="108"/>
      <c r="I943" s="108"/>
      <c r="J943" s="2"/>
      <c r="K943" s="2"/>
      <c r="L943" s="2"/>
      <c r="M943" s="2"/>
      <c r="N943" s="2"/>
      <c r="O943" s="2"/>
      <c r="P943" s="2"/>
      <c r="Q943" s="2"/>
      <c r="R943" s="2"/>
      <c r="S943" s="2"/>
      <c r="T943" s="2"/>
      <c r="U943" s="2"/>
      <c r="V943" s="2"/>
      <c r="W943" s="2"/>
      <c r="X943" s="2"/>
      <c r="Y943" s="2"/>
      <c r="Z943" s="2"/>
    </row>
    <row r="944" ht="15.75" customHeight="1">
      <c r="A944" s="108"/>
      <c r="B944" s="108"/>
      <c r="C944" s="108"/>
      <c r="D944" s="108"/>
      <c r="E944" s="108"/>
      <c r="F944" s="108"/>
      <c r="G944" s="108"/>
      <c r="H944" s="108"/>
      <c r="I944" s="108"/>
      <c r="J944" s="2"/>
      <c r="K944" s="2"/>
      <c r="L944" s="2"/>
      <c r="M944" s="2"/>
      <c r="N944" s="2"/>
      <c r="O944" s="2"/>
      <c r="P944" s="2"/>
      <c r="Q944" s="2"/>
      <c r="R944" s="2"/>
      <c r="S944" s="2"/>
      <c r="T944" s="2"/>
      <c r="U944" s="2"/>
      <c r="V944" s="2"/>
      <c r="W944" s="2"/>
      <c r="X944" s="2"/>
      <c r="Y944" s="2"/>
      <c r="Z944" s="2"/>
    </row>
    <row r="945" ht="15.75" customHeight="1">
      <c r="A945" s="108"/>
      <c r="B945" s="108"/>
      <c r="C945" s="108"/>
      <c r="D945" s="108"/>
      <c r="E945" s="108"/>
      <c r="F945" s="108"/>
      <c r="G945" s="108"/>
      <c r="H945" s="108"/>
      <c r="I945" s="108"/>
      <c r="J945" s="2"/>
      <c r="K945" s="2"/>
      <c r="L945" s="2"/>
      <c r="M945" s="2"/>
      <c r="N945" s="2"/>
      <c r="O945" s="2"/>
      <c r="P945" s="2"/>
      <c r="Q945" s="2"/>
      <c r="R945" s="2"/>
      <c r="S945" s="2"/>
      <c r="T945" s="2"/>
      <c r="U945" s="2"/>
      <c r="V945" s="2"/>
      <c r="W945" s="2"/>
      <c r="X945" s="2"/>
      <c r="Y945" s="2"/>
      <c r="Z945" s="2"/>
    </row>
    <row r="946" ht="15.75" customHeight="1">
      <c r="A946" s="108"/>
      <c r="B946" s="108"/>
      <c r="C946" s="108"/>
      <c r="D946" s="108"/>
      <c r="E946" s="108"/>
      <c r="F946" s="108"/>
      <c r="G946" s="108"/>
      <c r="H946" s="108"/>
      <c r="I946" s="108"/>
      <c r="J946" s="2"/>
      <c r="K946" s="2"/>
      <c r="L946" s="2"/>
      <c r="M946" s="2"/>
      <c r="N946" s="2"/>
      <c r="O946" s="2"/>
      <c r="P946" s="2"/>
      <c r="Q946" s="2"/>
      <c r="R946" s="2"/>
      <c r="S946" s="2"/>
      <c r="T946" s="2"/>
      <c r="U946" s="2"/>
      <c r="V946" s="2"/>
      <c r="W946" s="2"/>
      <c r="X946" s="2"/>
      <c r="Y946" s="2"/>
      <c r="Z946" s="2"/>
    </row>
    <row r="947" ht="15.75" customHeight="1">
      <c r="A947" s="108"/>
      <c r="B947" s="108"/>
      <c r="C947" s="108"/>
      <c r="D947" s="108"/>
      <c r="E947" s="108"/>
      <c r="F947" s="108"/>
      <c r="G947" s="108"/>
      <c r="H947" s="108"/>
      <c r="I947" s="108"/>
      <c r="J947" s="2"/>
      <c r="K947" s="2"/>
      <c r="L947" s="2"/>
      <c r="M947" s="2"/>
      <c r="N947" s="2"/>
      <c r="O947" s="2"/>
      <c r="P947" s="2"/>
      <c r="Q947" s="2"/>
      <c r="R947" s="2"/>
      <c r="S947" s="2"/>
      <c r="T947" s="2"/>
      <c r="U947" s="2"/>
      <c r="V947" s="2"/>
      <c r="W947" s="2"/>
      <c r="X947" s="2"/>
      <c r="Y947" s="2"/>
      <c r="Z947" s="2"/>
    </row>
    <row r="948" ht="15.75" customHeight="1">
      <c r="A948" s="108"/>
      <c r="B948" s="108"/>
      <c r="C948" s="108"/>
      <c r="D948" s="108"/>
      <c r="E948" s="108"/>
      <c r="F948" s="108"/>
      <c r="G948" s="108"/>
      <c r="H948" s="108"/>
      <c r="I948" s="108"/>
      <c r="J948" s="2"/>
      <c r="K948" s="2"/>
      <c r="L948" s="2"/>
      <c r="M948" s="2"/>
      <c r="N948" s="2"/>
      <c r="O948" s="2"/>
      <c r="P948" s="2"/>
      <c r="Q948" s="2"/>
      <c r="R948" s="2"/>
      <c r="S948" s="2"/>
      <c r="T948" s="2"/>
      <c r="U948" s="2"/>
      <c r="V948" s="2"/>
      <c r="W948" s="2"/>
      <c r="X948" s="2"/>
      <c r="Y948" s="2"/>
      <c r="Z948" s="2"/>
    </row>
    <row r="949" ht="15.75" customHeight="1">
      <c r="A949" s="108"/>
      <c r="B949" s="108"/>
      <c r="C949" s="108"/>
      <c r="D949" s="108"/>
      <c r="E949" s="108"/>
      <c r="F949" s="108"/>
      <c r="G949" s="108"/>
      <c r="H949" s="108"/>
      <c r="I949" s="108"/>
      <c r="J949" s="2"/>
      <c r="K949" s="2"/>
      <c r="L949" s="2"/>
      <c r="M949" s="2"/>
      <c r="N949" s="2"/>
      <c r="O949" s="2"/>
      <c r="P949" s="2"/>
      <c r="Q949" s="2"/>
      <c r="R949" s="2"/>
      <c r="S949" s="2"/>
      <c r="T949" s="2"/>
      <c r="U949" s="2"/>
      <c r="V949" s="2"/>
      <c r="W949" s="2"/>
      <c r="X949" s="2"/>
      <c r="Y949" s="2"/>
      <c r="Z949" s="2"/>
    </row>
    <row r="950" ht="15.75" customHeight="1">
      <c r="A950" s="108"/>
      <c r="B950" s="108"/>
      <c r="C950" s="108"/>
      <c r="D950" s="108"/>
      <c r="E950" s="108"/>
      <c r="F950" s="108"/>
      <c r="G950" s="108"/>
      <c r="H950" s="108"/>
      <c r="I950" s="108"/>
      <c r="J950" s="2"/>
      <c r="K950" s="2"/>
      <c r="L950" s="2"/>
      <c r="M950" s="2"/>
      <c r="N950" s="2"/>
      <c r="O950" s="2"/>
      <c r="P950" s="2"/>
      <c r="Q950" s="2"/>
      <c r="R950" s="2"/>
      <c r="S950" s="2"/>
      <c r="T950" s="2"/>
      <c r="U950" s="2"/>
      <c r="V950" s="2"/>
      <c r="W950" s="2"/>
      <c r="X950" s="2"/>
      <c r="Y950" s="2"/>
      <c r="Z950" s="2"/>
    </row>
    <row r="951" ht="15.75" customHeight="1">
      <c r="A951" s="108"/>
      <c r="B951" s="108"/>
      <c r="C951" s="108"/>
      <c r="D951" s="108"/>
      <c r="E951" s="108"/>
      <c r="F951" s="108"/>
      <c r="G951" s="108"/>
      <c r="H951" s="108"/>
      <c r="I951" s="108"/>
      <c r="J951" s="2"/>
      <c r="K951" s="2"/>
      <c r="L951" s="2"/>
      <c r="M951" s="2"/>
      <c r="N951" s="2"/>
      <c r="O951" s="2"/>
      <c r="P951" s="2"/>
      <c r="Q951" s="2"/>
      <c r="R951" s="2"/>
      <c r="S951" s="2"/>
      <c r="T951" s="2"/>
      <c r="U951" s="2"/>
      <c r="V951" s="2"/>
      <c r="W951" s="2"/>
      <c r="X951" s="2"/>
      <c r="Y951" s="2"/>
      <c r="Z951" s="2"/>
    </row>
    <row r="952" ht="15.75" customHeight="1">
      <c r="A952" s="108"/>
      <c r="B952" s="108"/>
      <c r="C952" s="108"/>
      <c r="D952" s="108"/>
      <c r="E952" s="108"/>
      <c r="F952" s="108"/>
      <c r="G952" s="108"/>
      <c r="H952" s="108"/>
      <c r="I952" s="108"/>
      <c r="J952" s="2"/>
      <c r="K952" s="2"/>
      <c r="L952" s="2"/>
      <c r="M952" s="2"/>
      <c r="N952" s="2"/>
      <c r="O952" s="2"/>
      <c r="P952" s="2"/>
      <c r="Q952" s="2"/>
      <c r="R952" s="2"/>
      <c r="S952" s="2"/>
      <c r="T952" s="2"/>
      <c r="U952" s="2"/>
      <c r="V952" s="2"/>
      <c r="W952" s="2"/>
      <c r="X952" s="2"/>
      <c r="Y952" s="2"/>
      <c r="Z952" s="2"/>
    </row>
    <row r="953" ht="15.75" customHeight="1">
      <c r="A953" s="108"/>
      <c r="B953" s="108"/>
      <c r="C953" s="108"/>
      <c r="D953" s="108"/>
      <c r="E953" s="108"/>
      <c r="F953" s="108"/>
      <c r="G953" s="108"/>
      <c r="H953" s="108"/>
      <c r="I953" s="108"/>
      <c r="J953" s="2"/>
      <c r="K953" s="2"/>
      <c r="L953" s="2"/>
      <c r="M953" s="2"/>
      <c r="N953" s="2"/>
      <c r="O953" s="2"/>
      <c r="P953" s="2"/>
      <c r="Q953" s="2"/>
      <c r="R953" s="2"/>
      <c r="S953" s="2"/>
      <c r="T953" s="2"/>
      <c r="U953" s="2"/>
      <c r="V953" s="2"/>
      <c r="W953" s="2"/>
      <c r="X953" s="2"/>
      <c r="Y953" s="2"/>
      <c r="Z953" s="2"/>
    </row>
    <row r="954" ht="15.75" customHeight="1">
      <c r="A954" s="108"/>
      <c r="B954" s="108"/>
      <c r="C954" s="108"/>
      <c r="D954" s="108"/>
      <c r="E954" s="108"/>
      <c r="F954" s="108"/>
      <c r="G954" s="108"/>
      <c r="H954" s="108"/>
      <c r="I954" s="108"/>
      <c r="J954" s="2"/>
      <c r="K954" s="2"/>
      <c r="L954" s="2"/>
      <c r="M954" s="2"/>
      <c r="N954" s="2"/>
      <c r="O954" s="2"/>
      <c r="P954" s="2"/>
      <c r="Q954" s="2"/>
      <c r="R954" s="2"/>
      <c r="S954" s="2"/>
      <c r="T954" s="2"/>
      <c r="U954" s="2"/>
      <c r="V954" s="2"/>
      <c r="W954" s="2"/>
      <c r="X954" s="2"/>
      <c r="Y954" s="2"/>
      <c r="Z954" s="2"/>
    </row>
    <row r="955" ht="15.75" customHeight="1">
      <c r="A955" s="108"/>
      <c r="B955" s="108"/>
      <c r="C955" s="108"/>
      <c r="D955" s="108"/>
      <c r="E955" s="108"/>
      <c r="F955" s="108"/>
      <c r="G955" s="108"/>
      <c r="H955" s="108"/>
      <c r="I955" s="108"/>
      <c r="J955" s="2"/>
      <c r="K955" s="2"/>
      <c r="L955" s="2"/>
      <c r="M955" s="2"/>
      <c r="N955" s="2"/>
      <c r="O955" s="2"/>
      <c r="P955" s="2"/>
      <c r="Q955" s="2"/>
      <c r="R955" s="2"/>
      <c r="S955" s="2"/>
      <c r="T955" s="2"/>
      <c r="U955" s="2"/>
      <c r="V955" s="2"/>
      <c r="W955" s="2"/>
      <c r="X955" s="2"/>
      <c r="Y955" s="2"/>
      <c r="Z955" s="2"/>
    </row>
    <row r="956" ht="15.75" customHeight="1">
      <c r="A956" s="108"/>
      <c r="B956" s="108"/>
      <c r="C956" s="108"/>
      <c r="D956" s="108"/>
      <c r="E956" s="108"/>
      <c r="F956" s="108"/>
      <c r="G956" s="108"/>
      <c r="H956" s="108"/>
      <c r="I956" s="108"/>
      <c r="J956" s="2"/>
      <c r="K956" s="2"/>
      <c r="L956" s="2"/>
      <c r="M956" s="2"/>
      <c r="N956" s="2"/>
      <c r="O956" s="2"/>
      <c r="P956" s="2"/>
      <c r="Q956" s="2"/>
      <c r="R956" s="2"/>
      <c r="S956" s="2"/>
      <c r="T956" s="2"/>
      <c r="U956" s="2"/>
      <c r="V956" s="2"/>
      <c r="W956" s="2"/>
      <c r="X956" s="2"/>
      <c r="Y956" s="2"/>
      <c r="Z956" s="2"/>
    </row>
    <row r="957" ht="15.75" customHeight="1">
      <c r="A957" s="108"/>
      <c r="B957" s="108"/>
      <c r="C957" s="108"/>
      <c r="D957" s="108"/>
      <c r="E957" s="108"/>
      <c r="F957" s="108"/>
      <c r="G957" s="108"/>
      <c r="H957" s="108"/>
      <c r="I957" s="108"/>
      <c r="J957" s="2"/>
      <c r="K957" s="2"/>
      <c r="L957" s="2"/>
      <c r="M957" s="2"/>
      <c r="N957" s="2"/>
      <c r="O957" s="2"/>
      <c r="P957" s="2"/>
      <c r="Q957" s="2"/>
      <c r="R957" s="2"/>
      <c r="S957" s="2"/>
      <c r="T957" s="2"/>
      <c r="U957" s="2"/>
      <c r="V957" s="2"/>
      <c r="W957" s="2"/>
      <c r="X957" s="2"/>
      <c r="Y957" s="2"/>
      <c r="Z957" s="2"/>
    </row>
    <row r="958" ht="15.75" customHeight="1">
      <c r="A958" s="108"/>
      <c r="B958" s="108"/>
      <c r="C958" s="108"/>
      <c r="D958" s="108"/>
      <c r="E958" s="108"/>
      <c r="F958" s="108"/>
      <c r="G958" s="108"/>
      <c r="H958" s="108"/>
      <c r="I958" s="108"/>
      <c r="J958" s="2"/>
      <c r="K958" s="2"/>
      <c r="L958" s="2"/>
      <c r="M958" s="2"/>
      <c r="N958" s="2"/>
      <c r="O958" s="2"/>
      <c r="P958" s="2"/>
      <c r="Q958" s="2"/>
      <c r="R958" s="2"/>
      <c r="S958" s="2"/>
      <c r="T958" s="2"/>
      <c r="U958" s="2"/>
      <c r="V958" s="2"/>
      <c r="W958" s="2"/>
      <c r="X958" s="2"/>
      <c r="Y958" s="2"/>
      <c r="Z958" s="2"/>
    </row>
    <row r="959" ht="15.75" customHeight="1">
      <c r="A959" s="108"/>
      <c r="B959" s="108"/>
      <c r="C959" s="108"/>
      <c r="D959" s="108"/>
      <c r="E959" s="108"/>
      <c r="F959" s="108"/>
      <c r="G959" s="108"/>
      <c r="H959" s="108"/>
      <c r="I959" s="108"/>
      <c r="J959" s="2"/>
      <c r="K959" s="2"/>
      <c r="L959" s="2"/>
      <c r="M959" s="2"/>
      <c r="N959" s="2"/>
      <c r="O959" s="2"/>
      <c r="P959" s="2"/>
      <c r="Q959" s="2"/>
      <c r="R959" s="2"/>
      <c r="S959" s="2"/>
      <c r="T959" s="2"/>
      <c r="U959" s="2"/>
      <c r="V959" s="2"/>
      <c r="W959" s="2"/>
      <c r="X959" s="2"/>
      <c r="Y959" s="2"/>
      <c r="Z959" s="2"/>
    </row>
    <row r="960" ht="15.75" customHeight="1">
      <c r="A960" s="108"/>
      <c r="B960" s="108"/>
      <c r="C960" s="108"/>
      <c r="D960" s="108"/>
      <c r="E960" s="108"/>
      <c r="F960" s="108"/>
      <c r="G960" s="108"/>
      <c r="H960" s="108"/>
      <c r="I960" s="108"/>
      <c r="J960" s="2"/>
      <c r="K960" s="2"/>
      <c r="L960" s="2"/>
      <c r="M960" s="2"/>
      <c r="N960" s="2"/>
      <c r="O960" s="2"/>
      <c r="P960" s="2"/>
      <c r="Q960" s="2"/>
      <c r="R960" s="2"/>
      <c r="S960" s="2"/>
      <c r="T960" s="2"/>
      <c r="U960" s="2"/>
      <c r="V960" s="2"/>
      <c r="W960" s="2"/>
      <c r="X960" s="2"/>
      <c r="Y960" s="2"/>
      <c r="Z960" s="2"/>
    </row>
    <row r="961" ht="15.75" customHeight="1">
      <c r="A961" s="108"/>
      <c r="B961" s="108"/>
      <c r="C961" s="108"/>
      <c r="D961" s="108"/>
      <c r="E961" s="108"/>
      <c r="F961" s="108"/>
      <c r="G961" s="108"/>
      <c r="H961" s="108"/>
      <c r="I961" s="108"/>
      <c r="J961" s="2"/>
      <c r="K961" s="2"/>
      <c r="L961" s="2"/>
      <c r="M961" s="2"/>
      <c r="N961" s="2"/>
      <c r="O961" s="2"/>
      <c r="P961" s="2"/>
      <c r="Q961" s="2"/>
      <c r="R961" s="2"/>
      <c r="S961" s="2"/>
      <c r="T961" s="2"/>
      <c r="U961" s="2"/>
      <c r="V961" s="2"/>
      <c r="W961" s="2"/>
      <c r="X961" s="2"/>
      <c r="Y961" s="2"/>
      <c r="Z961" s="2"/>
    </row>
    <row r="962" ht="15.75" customHeight="1">
      <c r="A962" s="108"/>
      <c r="B962" s="108"/>
      <c r="C962" s="108"/>
      <c r="D962" s="108"/>
      <c r="E962" s="108"/>
      <c r="F962" s="108"/>
      <c r="G962" s="108"/>
      <c r="H962" s="108"/>
      <c r="I962" s="108"/>
      <c r="J962" s="2"/>
      <c r="K962" s="2"/>
      <c r="L962" s="2"/>
      <c r="M962" s="2"/>
      <c r="N962" s="2"/>
      <c r="O962" s="2"/>
      <c r="P962" s="2"/>
      <c r="Q962" s="2"/>
      <c r="R962" s="2"/>
      <c r="S962" s="2"/>
      <c r="T962" s="2"/>
      <c r="U962" s="2"/>
      <c r="V962" s="2"/>
      <c r="W962" s="2"/>
      <c r="X962" s="2"/>
      <c r="Y962" s="2"/>
      <c r="Z962" s="2"/>
    </row>
    <row r="963" ht="15.75" customHeight="1">
      <c r="A963" s="108"/>
      <c r="B963" s="108"/>
      <c r="C963" s="108"/>
      <c r="D963" s="108"/>
      <c r="E963" s="108"/>
      <c r="F963" s="108"/>
      <c r="G963" s="108"/>
      <c r="H963" s="108"/>
      <c r="I963" s="108"/>
      <c r="J963" s="2"/>
      <c r="K963" s="2"/>
      <c r="L963" s="2"/>
      <c r="M963" s="2"/>
      <c r="N963" s="2"/>
      <c r="O963" s="2"/>
      <c r="P963" s="2"/>
      <c r="Q963" s="2"/>
      <c r="R963" s="2"/>
      <c r="S963" s="2"/>
      <c r="T963" s="2"/>
      <c r="U963" s="2"/>
      <c r="V963" s="2"/>
      <c r="W963" s="2"/>
      <c r="X963" s="2"/>
      <c r="Y963" s="2"/>
      <c r="Z963" s="2"/>
    </row>
    <row r="964" ht="15.75" customHeight="1">
      <c r="A964" s="108"/>
      <c r="B964" s="108"/>
      <c r="C964" s="108"/>
      <c r="D964" s="108"/>
      <c r="E964" s="108"/>
      <c r="F964" s="108"/>
      <c r="G964" s="108"/>
      <c r="H964" s="108"/>
      <c r="I964" s="108"/>
      <c r="J964" s="2"/>
      <c r="K964" s="2"/>
      <c r="L964" s="2"/>
      <c r="M964" s="2"/>
      <c r="N964" s="2"/>
      <c r="O964" s="2"/>
      <c r="P964" s="2"/>
      <c r="Q964" s="2"/>
      <c r="R964" s="2"/>
      <c r="S964" s="2"/>
      <c r="T964" s="2"/>
      <c r="U964" s="2"/>
      <c r="V964" s="2"/>
      <c r="W964" s="2"/>
      <c r="X964" s="2"/>
      <c r="Y964" s="2"/>
      <c r="Z964" s="2"/>
    </row>
    <row r="965" ht="15.75" customHeight="1">
      <c r="A965" s="108"/>
      <c r="B965" s="108"/>
      <c r="C965" s="108"/>
      <c r="D965" s="108"/>
      <c r="E965" s="108"/>
      <c r="F965" s="108"/>
      <c r="G965" s="108"/>
      <c r="H965" s="108"/>
      <c r="I965" s="108"/>
      <c r="J965" s="2"/>
      <c r="K965" s="2"/>
      <c r="L965" s="2"/>
      <c r="M965" s="2"/>
      <c r="N965" s="2"/>
      <c r="O965" s="2"/>
      <c r="P965" s="2"/>
      <c r="Q965" s="2"/>
      <c r="R965" s="2"/>
      <c r="S965" s="2"/>
      <c r="T965" s="2"/>
      <c r="U965" s="2"/>
      <c r="V965" s="2"/>
      <c r="W965" s="2"/>
      <c r="X965" s="2"/>
      <c r="Y965" s="2"/>
      <c r="Z965" s="2"/>
    </row>
    <row r="966" ht="15.75" customHeight="1">
      <c r="A966" s="108"/>
      <c r="B966" s="108"/>
      <c r="C966" s="108"/>
      <c r="D966" s="108"/>
      <c r="E966" s="108"/>
      <c r="F966" s="108"/>
      <c r="G966" s="108"/>
      <c r="H966" s="108"/>
      <c r="I966" s="108"/>
      <c r="J966" s="2"/>
      <c r="K966" s="2"/>
      <c r="L966" s="2"/>
      <c r="M966" s="2"/>
      <c r="N966" s="2"/>
      <c r="O966" s="2"/>
      <c r="P966" s="2"/>
      <c r="Q966" s="2"/>
      <c r="R966" s="2"/>
      <c r="S966" s="2"/>
      <c r="T966" s="2"/>
      <c r="U966" s="2"/>
      <c r="V966" s="2"/>
      <c r="W966" s="2"/>
      <c r="X966" s="2"/>
      <c r="Y966" s="2"/>
      <c r="Z966" s="2"/>
    </row>
    <row r="967" ht="15.75" customHeight="1">
      <c r="A967" s="108"/>
      <c r="B967" s="108"/>
      <c r="C967" s="108"/>
      <c r="D967" s="108"/>
      <c r="E967" s="108"/>
      <c r="F967" s="108"/>
      <c r="G967" s="108"/>
      <c r="H967" s="108"/>
      <c r="I967" s="108"/>
      <c r="J967" s="2"/>
      <c r="K967" s="2"/>
      <c r="L967" s="2"/>
      <c r="M967" s="2"/>
      <c r="N967" s="2"/>
      <c r="O967" s="2"/>
      <c r="P967" s="2"/>
      <c r="Q967" s="2"/>
      <c r="R967" s="2"/>
      <c r="S967" s="2"/>
      <c r="T967" s="2"/>
      <c r="U967" s="2"/>
      <c r="V967" s="2"/>
      <c r="W967" s="2"/>
      <c r="X967" s="2"/>
      <c r="Y967" s="2"/>
      <c r="Z967" s="2"/>
    </row>
    <row r="968" ht="15.75" customHeight="1">
      <c r="A968" s="108"/>
      <c r="B968" s="108"/>
      <c r="C968" s="108"/>
      <c r="D968" s="108"/>
      <c r="E968" s="108"/>
      <c r="F968" s="108"/>
      <c r="G968" s="108"/>
      <c r="H968" s="108"/>
      <c r="I968" s="108"/>
      <c r="J968" s="2"/>
      <c r="K968" s="2"/>
      <c r="L968" s="2"/>
      <c r="M968" s="2"/>
      <c r="N968" s="2"/>
      <c r="O968" s="2"/>
      <c r="P968" s="2"/>
      <c r="Q968" s="2"/>
      <c r="R968" s="2"/>
      <c r="S968" s="2"/>
      <c r="T968" s="2"/>
      <c r="U968" s="2"/>
      <c r="V968" s="2"/>
      <c r="W968" s="2"/>
      <c r="X968" s="2"/>
      <c r="Y968" s="2"/>
      <c r="Z968" s="2"/>
    </row>
    <row r="969" ht="15.75" customHeight="1">
      <c r="A969" s="108"/>
      <c r="B969" s="108"/>
      <c r="C969" s="108"/>
      <c r="D969" s="108"/>
      <c r="E969" s="108"/>
      <c r="F969" s="108"/>
      <c r="G969" s="108"/>
      <c r="H969" s="108"/>
      <c r="I969" s="108"/>
      <c r="J969" s="2"/>
      <c r="K969" s="2"/>
      <c r="L969" s="2"/>
      <c r="M969" s="2"/>
      <c r="N969" s="2"/>
      <c r="O969" s="2"/>
      <c r="P969" s="2"/>
      <c r="Q969" s="2"/>
      <c r="R969" s="2"/>
      <c r="S969" s="2"/>
      <c r="T969" s="2"/>
      <c r="U969" s="2"/>
      <c r="V969" s="2"/>
      <c r="W969" s="2"/>
      <c r="X969" s="2"/>
      <c r="Y969" s="2"/>
      <c r="Z969" s="2"/>
    </row>
    <row r="970" ht="15.75" customHeight="1">
      <c r="A970" s="108"/>
      <c r="B970" s="108"/>
      <c r="C970" s="108"/>
      <c r="D970" s="108"/>
      <c r="E970" s="108"/>
      <c r="F970" s="108"/>
      <c r="G970" s="108"/>
      <c r="H970" s="108"/>
      <c r="I970" s="108"/>
      <c r="J970" s="2"/>
      <c r="K970" s="2"/>
      <c r="L970" s="2"/>
      <c r="M970" s="2"/>
      <c r="N970" s="2"/>
      <c r="O970" s="2"/>
      <c r="P970" s="2"/>
      <c r="Q970" s="2"/>
      <c r="R970" s="2"/>
      <c r="S970" s="2"/>
      <c r="T970" s="2"/>
      <c r="U970" s="2"/>
      <c r="V970" s="2"/>
      <c r="W970" s="2"/>
      <c r="X970" s="2"/>
      <c r="Y970" s="2"/>
      <c r="Z970" s="2"/>
    </row>
    <row r="971" ht="15.75" customHeight="1">
      <c r="A971" s="108"/>
      <c r="B971" s="108"/>
      <c r="C971" s="108"/>
      <c r="D971" s="108"/>
      <c r="E971" s="108"/>
      <c r="F971" s="108"/>
      <c r="G971" s="108"/>
      <c r="H971" s="108"/>
      <c r="I971" s="108"/>
      <c r="J971" s="2"/>
      <c r="K971" s="2"/>
      <c r="L971" s="2"/>
      <c r="M971" s="2"/>
      <c r="N971" s="2"/>
      <c r="O971" s="2"/>
      <c r="P971" s="2"/>
      <c r="Q971" s="2"/>
      <c r="R971" s="2"/>
      <c r="S971" s="2"/>
      <c r="T971" s="2"/>
      <c r="U971" s="2"/>
      <c r="V971" s="2"/>
      <c r="W971" s="2"/>
      <c r="X971" s="2"/>
      <c r="Y971" s="2"/>
      <c r="Z971" s="2"/>
    </row>
    <row r="972" ht="15.75" customHeight="1">
      <c r="A972" s="108"/>
      <c r="B972" s="108"/>
      <c r="C972" s="108"/>
      <c r="D972" s="108"/>
      <c r="E972" s="108"/>
      <c r="F972" s="108"/>
      <c r="G972" s="108"/>
      <c r="H972" s="108"/>
      <c r="I972" s="108"/>
      <c r="J972" s="2"/>
      <c r="K972" s="2"/>
      <c r="L972" s="2"/>
      <c r="M972" s="2"/>
      <c r="N972" s="2"/>
      <c r="O972" s="2"/>
      <c r="P972" s="2"/>
      <c r="Q972" s="2"/>
      <c r="R972" s="2"/>
      <c r="S972" s="2"/>
      <c r="T972" s="2"/>
      <c r="U972" s="2"/>
      <c r="V972" s="2"/>
      <c r="W972" s="2"/>
      <c r="X972" s="2"/>
      <c r="Y972" s="2"/>
      <c r="Z972" s="2"/>
    </row>
    <row r="973" ht="15.75" customHeight="1">
      <c r="A973" s="108"/>
      <c r="B973" s="108"/>
      <c r="C973" s="108"/>
      <c r="D973" s="108"/>
      <c r="E973" s="108"/>
      <c r="F973" s="108"/>
      <c r="G973" s="108"/>
      <c r="H973" s="108"/>
      <c r="I973" s="108"/>
      <c r="J973" s="2"/>
      <c r="K973" s="2"/>
      <c r="L973" s="2"/>
      <c r="M973" s="2"/>
      <c r="N973" s="2"/>
      <c r="O973" s="2"/>
      <c r="P973" s="2"/>
      <c r="Q973" s="2"/>
      <c r="R973" s="2"/>
      <c r="S973" s="2"/>
      <c r="T973" s="2"/>
      <c r="U973" s="2"/>
      <c r="V973" s="2"/>
      <c r="W973" s="2"/>
      <c r="X973" s="2"/>
      <c r="Y973" s="2"/>
      <c r="Z973" s="2"/>
    </row>
    <row r="974" ht="15.75" customHeight="1">
      <c r="A974" s="108"/>
      <c r="B974" s="108"/>
      <c r="C974" s="108"/>
      <c r="D974" s="108"/>
      <c r="E974" s="108"/>
      <c r="F974" s="108"/>
      <c r="G974" s="108"/>
      <c r="H974" s="108"/>
      <c r="I974" s="108"/>
      <c r="J974" s="2"/>
      <c r="K974" s="2"/>
      <c r="L974" s="2"/>
      <c r="M974" s="2"/>
      <c r="N974" s="2"/>
      <c r="O974" s="2"/>
      <c r="P974" s="2"/>
      <c r="Q974" s="2"/>
      <c r="R974" s="2"/>
      <c r="S974" s="2"/>
      <c r="T974" s="2"/>
      <c r="U974" s="2"/>
      <c r="V974" s="2"/>
      <c r="W974" s="2"/>
      <c r="X974" s="2"/>
      <c r="Y974" s="2"/>
      <c r="Z974" s="2"/>
    </row>
    <row r="975" ht="15.75" customHeight="1">
      <c r="A975" s="108"/>
      <c r="B975" s="108"/>
      <c r="C975" s="108"/>
      <c r="D975" s="108"/>
      <c r="E975" s="108"/>
      <c r="F975" s="108"/>
      <c r="G975" s="108"/>
      <c r="H975" s="108"/>
      <c r="I975" s="108"/>
      <c r="J975" s="2"/>
      <c r="K975" s="2"/>
      <c r="L975" s="2"/>
      <c r="M975" s="2"/>
      <c r="N975" s="2"/>
      <c r="O975" s="2"/>
      <c r="P975" s="2"/>
      <c r="Q975" s="2"/>
      <c r="R975" s="2"/>
      <c r="S975" s="2"/>
      <c r="T975" s="2"/>
      <c r="U975" s="2"/>
      <c r="V975" s="2"/>
      <c r="W975" s="2"/>
      <c r="X975" s="2"/>
      <c r="Y975" s="2"/>
      <c r="Z975" s="2"/>
    </row>
    <row r="976" ht="15.75" customHeight="1">
      <c r="A976" s="108"/>
      <c r="B976" s="108"/>
      <c r="C976" s="108"/>
      <c r="D976" s="108"/>
      <c r="E976" s="108"/>
      <c r="F976" s="108"/>
      <c r="G976" s="108"/>
      <c r="H976" s="108"/>
      <c r="I976" s="108"/>
      <c r="J976" s="2"/>
      <c r="K976" s="2"/>
      <c r="L976" s="2"/>
      <c r="M976" s="2"/>
      <c r="N976" s="2"/>
      <c r="O976" s="2"/>
      <c r="P976" s="2"/>
      <c r="Q976" s="2"/>
      <c r="R976" s="2"/>
      <c r="S976" s="2"/>
      <c r="T976" s="2"/>
      <c r="U976" s="2"/>
      <c r="V976" s="2"/>
      <c r="W976" s="2"/>
      <c r="X976" s="2"/>
      <c r="Y976" s="2"/>
      <c r="Z976" s="2"/>
    </row>
    <row r="977" ht="15.75" customHeight="1">
      <c r="A977" s="108"/>
      <c r="B977" s="108"/>
      <c r="C977" s="108"/>
      <c r="D977" s="108"/>
      <c r="E977" s="108"/>
      <c r="F977" s="108"/>
      <c r="G977" s="108"/>
      <c r="H977" s="108"/>
      <c r="I977" s="108"/>
      <c r="J977" s="2"/>
      <c r="K977" s="2"/>
      <c r="L977" s="2"/>
      <c r="M977" s="2"/>
      <c r="N977" s="2"/>
      <c r="O977" s="2"/>
      <c r="P977" s="2"/>
      <c r="Q977" s="2"/>
      <c r="R977" s="2"/>
      <c r="S977" s="2"/>
      <c r="T977" s="2"/>
      <c r="U977" s="2"/>
      <c r="V977" s="2"/>
      <c r="W977" s="2"/>
      <c r="X977" s="2"/>
      <c r="Y977" s="2"/>
      <c r="Z977" s="2"/>
    </row>
    <row r="978" ht="15.75" customHeight="1">
      <c r="A978" s="108"/>
      <c r="B978" s="108"/>
      <c r="C978" s="108"/>
      <c r="D978" s="108"/>
      <c r="E978" s="108"/>
      <c r="F978" s="108"/>
      <c r="G978" s="108"/>
      <c r="H978" s="108"/>
      <c r="I978" s="108"/>
      <c r="J978" s="2"/>
      <c r="K978" s="2"/>
      <c r="L978" s="2"/>
      <c r="M978" s="2"/>
      <c r="N978" s="2"/>
      <c r="O978" s="2"/>
      <c r="P978" s="2"/>
      <c r="Q978" s="2"/>
      <c r="R978" s="2"/>
      <c r="S978" s="2"/>
      <c r="T978" s="2"/>
      <c r="U978" s="2"/>
      <c r="V978" s="2"/>
      <c r="W978" s="2"/>
      <c r="X978" s="2"/>
      <c r="Y978" s="2"/>
      <c r="Z978" s="2"/>
    </row>
    <row r="979" ht="15.75" customHeight="1">
      <c r="A979" s="108"/>
      <c r="B979" s="108"/>
      <c r="C979" s="108"/>
      <c r="D979" s="108"/>
      <c r="E979" s="108"/>
      <c r="F979" s="108"/>
      <c r="G979" s="108"/>
      <c r="H979" s="108"/>
      <c r="I979" s="108"/>
      <c r="J979" s="2"/>
      <c r="K979" s="2"/>
      <c r="L979" s="2"/>
      <c r="M979" s="2"/>
      <c r="N979" s="2"/>
      <c r="O979" s="2"/>
      <c r="P979" s="2"/>
      <c r="Q979" s="2"/>
      <c r="R979" s="2"/>
      <c r="S979" s="2"/>
      <c r="T979" s="2"/>
      <c r="U979" s="2"/>
      <c r="V979" s="2"/>
      <c r="W979" s="2"/>
      <c r="X979" s="2"/>
      <c r="Y979" s="2"/>
      <c r="Z979" s="2"/>
    </row>
    <row r="980" ht="15.75" customHeight="1">
      <c r="A980" s="108"/>
      <c r="B980" s="108"/>
      <c r="C980" s="108"/>
      <c r="D980" s="108"/>
      <c r="E980" s="108"/>
      <c r="F980" s="108"/>
      <c r="G980" s="108"/>
      <c r="H980" s="108"/>
      <c r="I980" s="108"/>
      <c r="J980" s="2"/>
      <c r="K980" s="2"/>
      <c r="L980" s="2"/>
      <c r="M980" s="2"/>
      <c r="N980" s="2"/>
      <c r="O980" s="2"/>
      <c r="P980" s="2"/>
      <c r="Q980" s="2"/>
      <c r="R980" s="2"/>
      <c r="S980" s="2"/>
      <c r="T980" s="2"/>
      <c r="U980" s="2"/>
      <c r="V980" s="2"/>
      <c r="W980" s="2"/>
      <c r="X980" s="2"/>
      <c r="Y980" s="2"/>
      <c r="Z980" s="2"/>
    </row>
    <row r="981" ht="15.75" customHeight="1">
      <c r="A981" s="108"/>
      <c r="B981" s="108"/>
      <c r="C981" s="108"/>
      <c r="D981" s="108"/>
      <c r="E981" s="108"/>
      <c r="F981" s="108"/>
      <c r="G981" s="108"/>
      <c r="H981" s="108"/>
      <c r="I981" s="108"/>
      <c r="J981" s="2"/>
      <c r="K981" s="2"/>
      <c r="L981" s="2"/>
      <c r="M981" s="2"/>
      <c r="N981" s="2"/>
      <c r="O981" s="2"/>
      <c r="P981" s="2"/>
      <c r="Q981" s="2"/>
      <c r="R981" s="2"/>
      <c r="S981" s="2"/>
      <c r="T981" s="2"/>
      <c r="U981" s="2"/>
      <c r="V981" s="2"/>
      <c r="W981" s="2"/>
      <c r="X981" s="2"/>
      <c r="Y981" s="2"/>
      <c r="Z981" s="2"/>
    </row>
    <row r="982" ht="15.75" customHeight="1">
      <c r="A982" s="108"/>
      <c r="B982" s="108"/>
      <c r="C982" s="108"/>
      <c r="D982" s="108"/>
      <c r="E982" s="108"/>
      <c r="F982" s="108"/>
      <c r="G982" s="108"/>
      <c r="H982" s="108"/>
      <c r="I982" s="108"/>
      <c r="J982" s="2"/>
      <c r="K982" s="2"/>
      <c r="L982" s="2"/>
      <c r="M982" s="2"/>
      <c r="N982" s="2"/>
      <c r="O982" s="2"/>
      <c r="P982" s="2"/>
      <c r="Q982" s="2"/>
      <c r="R982" s="2"/>
      <c r="S982" s="2"/>
      <c r="T982" s="2"/>
      <c r="U982" s="2"/>
      <c r="V982" s="2"/>
      <c r="W982" s="2"/>
      <c r="X982" s="2"/>
      <c r="Y982" s="2"/>
      <c r="Z982" s="2"/>
    </row>
    <row r="983" ht="15.75" customHeight="1">
      <c r="A983" s="108"/>
      <c r="B983" s="108"/>
      <c r="C983" s="108"/>
      <c r="D983" s="108"/>
      <c r="E983" s="108"/>
      <c r="F983" s="108"/>
      <c r="G983" s="108"/>
      <c r="H983" s="108"/>
      <c r="I983" s="108"/>
      <c r="J983" s="2"/>
      <c r="K983" s="2"/>
      <c r="L983" s="2"/>
      <c r="M983" s="2"/>
      <c r="N983" s="2"/>
      <c r="O983" s="2"/>
      <c r="P983" s="2"/>
      <c r="Q983" s="2"/>
      <c r="R983" s="2"/>
      <c r="S983" s="2"/>
      <c r="T983" s="2"/>
      <c r="U983" s="2"/>
      <c r="V983" s="2"/>
      <c r="W983" s="2"/>
      <c r="X983" s="2"/>
      <c r="Y983" s="2"/>
      <c r="Z983" s="2"/>
    </row>
    <row r="984" ht="15.75" customHeight="1">
      <c r="A984" s="108"/>
      <c r="B984" s="108"/>
      <c r="C984" s="108"/>
      <c r="D984" s="108"/>
      <c r="E984" s="108"/>
      <c r="F984" s="108"/>
      <c r="G984" s="108"/>
      <c r="H984" s="108"/>
      <c r="I984" s="108"/>
      <c r="J984" s="2"/>
      <c r="K984" s="2"/>
      <c r="L984" s="2"/>
      <c r="M984" s="2"/>
      <c r="N984" s="2"/>
      <c r="O984" s="2"/>
      <c r="P984" s="2"/>
      <c r="Q984" s="2"/>
      <c r="R984" s="2"/>
      <c r="S984" s="2"/>
      <c r="T984" s="2"/>
      <c r="U984" s="2"/>
      <c r="V984" s="2"/>
      <c r="W984" s="2"/>
      <c r="X984" s="2"/>
      <c r="Y984" s="2"/>
      <c r="Z984" s="2"/>
    </row>
    <row r="985" ht="15.75" customHeight="1">
      <c r="A985" s="108"/>
      <c r="B985" s="108"/>
      <c r="C985" s="108"/>
      <c r="D985" s="108"/>
      <c r="E985" s="108"/>
      <c r="F985" s="108"/>
      <c r="G985" s="108"/>
      <c r="H985" s="108"/>
      <c r="I985" s="108"/>
      <c r="J985" s="2"/>
      <c r="K985" s="2"/>
      <c r="L985" s="2"/>
      <c r="M985" s="2"/>
      <c r="N985" s="2"/>
      <c r="O985" s="2"/>
      <c r="P985" s="2"/>
      <c r="Q985" s="2"/>
      <c r="R985" s="2"/>
      <c r="S985" s="2"/>
      <c r="T985" s="2"/>
      <c r="U985" s="2"/>
      <c r="V985" s="2"/>
      <c r="W985" s="2"/>
      <c r="X985" s="2"/>
      <c r="Y985" s="2"/>
      <c r="Z985" s="2"/>
    </row>
    <row r="986" ht="15.75" customHeight="1">
      <c r="A986" s="108"/>
      <c r="B986" s="108"/>
      <c r="C986" s="108"/>
      <c r="D986" s="108"/>
      <c r="E986" s="108"/>
      <c r="F986" s="108"/>
      <c r="G986" s="108"/>
      <c r="H986" s="108"/>
      <c r="I986" s="108"/>
      <c r="J986" s="2"/>
      <c r="K986" s="2"/>
      <c r="L986" s="2"/>
      <c r="M986" s="2"/>
      <c r="N986" s="2"/>
      <c r="O986" s="2"/>
      <c r="P986" s="2"/>
      <c r="Q986" s="2"/>
      <c r="R986" s="2"/>
      <c r="S986" s="2"/>
      <c r="T986" s="2"/>
      <c r="U986" s="2"/>
      <c r="V986" s="2"/>
      <c r="W986" s="2"/>
      <c r="X986" s="2"/>
      <c r="Y986" s="2"/>
      <c r="Z986" s="2"/>
    </row>
    <row r="987" ht="15.75" customHeight="1">
      <c r="A987" s="108"/>
      <c r="B987" s="108"/>
      <c r="C987" s="108"/>
      <c r="D987" s="108"/>
      <c r="E987" s="108"/>
      <c r="F987" s="108"/>
      <c r="G987" s="108"/>
      <c r="H987" s="108"/>
      <c r="I987" s="108"/>
      <c r="J987" s="2"/>
      <c r="K987" s="2"/>
      <c r="L987" s="2"/>
      <c r="M987" s="2"/>
      <c r="N987" s="2"/>
      <c r="O987" s="2"/>
      <c r="P987" s="2"/>
      <c r="Q987" s="2"/>
      <c r="R987" s="2"/>
      <c r="S987" s="2"/>
      <c r="T987" s="2"/>
      <c r="U987" s="2"/>
      <c r="V987" s="2"/>
      <c r="W987" s="2"/>
      <c r="X987" s="2"/>
      <c r="Y987" s="2"/>
      <c r="Z987" s="2"/>
    </row>
    <row r="988" ht="15.75" customHeight="1">
      <c r="A988" s="108"/>
      <c r="B988" s="108"/>
      <c r="C988" s="108"/>
      <c r="D988" s="108"/>
      <c r="E988" s="108"/>
      <c r="F988" s="108"/>
      <c r="G988" s="108"/>
      <c r="H988" s="108"/>
      <c r="I988" s="108"/>
      <c r="J988" s="2"/>
      <c r="K988" s="2"/>
      <c r="L988" s="2"/>
      <c r="M988" s="2"/>
      <c r="N988" s="2"/>
      <c r="O988" s="2"/>
      <c r="P988" s="2"/>
      <c r="Q988" s="2"/>
      <c r="R988" s="2"/>
      <c r="S988" s="2"/>
      <c r="T988" s="2"/>
      <c r="U988" s="2"/>
      <c r="V988" s="2"/>
      <c r="W988" s="2"/>
      <c r="X988" s="2"/>
      <c r="Y988" s="2"/>
      <c r="Z988" s="2"/>
    </row>
    <row r="989" ht="15.75" customHeight="1">
      <c r="A989" s="108"/>
      <c r="B989" s="108"/>
      <c r="C989" s="108"/>
      <c r="D989" s="108"/>
      <c r="E989" s="108"/>
      <c r="F989" s="108"/>
      <c r="G989" s="108"/>
      <c r="H989" s="108"/>
      <c r="I989" s="108"/>
      <c r="J989" s="2"/>
      <c r="K989" s="2"/>
      <c r="L989" s="2"/>
      <c r="M989" s="2"/>
      <c r="N989" s="2"/>
      <c r="O989" s="2"/>
      <c r="P989" s="2"/>
      <c r="Q989" s="2"/>
      <c r="R989" s="2"/>
      <c r="S989" s="2"/>
      <c r="T989" s="2"/>
      <c r="U989" s="2"/>
      <c r="V989" s="2"/>
      <c r="W989" s="2"/>
      <c r="X989" s="2"/>
      <c r="Y989" s="2"/>
      <c r="Z989" s="2"/>
    </row>
    <row r="990" ht="15.75" customHeight="1">
      <c r="A990" s="108"/>
      <c r="B990" s="108"/>
      <c r="C990" s="108"/>
      <c r="D990" s="108"/>
      <c r="E990" s="108"/>
      <c r="F990" s="108"/>
      <c r="G990" s="108"/>
      <c r="H990" s="108"/>
      <c r="I990" s="108"/>
      <c r="J990" s="2"/>
      <c r="K990" s="2"/>
      <c r="L990" s="2"/>
      <c r="M990" s="2"/>
      <c r="N990" s="2"/>
      <c r="O990" s="2"/>
      <c r="P990" s="2"/>
      <c r="Q990" s="2"/>
      <c r="R990" s="2"/>
      <c r="S990" s="2"/>
      <c r="T990" s="2"/>
      <c r="U990" s="2"/>
      <c r="V990" s="2"/>
      <c r="W990" s="2"/>
      <c r="X990" s="2"/>
      <c r="Y990" s="2"/>
      <c r="Z990" s="2"/>
    </row>
    <row r="991" ht="15.75" customHeight="1">
      <c r="A991" s="108"/>
      <c r="B991" s="108"/>
      <c r="C991" s="108"/>
      <c r="D991" s="108"/>
      <c r="E991" s="108"/>
      <c r="F991" s="108"/>
      <c r="G991" s="108"/>
      <c r="H991" s="108"/>
      <c r="I991" s="108"/>
      <c r="J991" s="2"/>
      <c r="K991" s="2"/>
      <c r="L991" s="2"/>
      <c r="M991" s="2"/>
      <c r="N991" s="2"/>
      <c r="O991" s="2"/>
      <c r="P991" s="2"/>
      <c r="Q991" s="2"/>
      <c r="R991" s="2"/>
      <c r="S991" s="2"/>
      <c r="T991" s="2"/>
      <c r="U991" s="2"/>
      <c r="V991" s="2"/>
      <c r="W991" s="2"/>
      <c r="X991" s="2"/>
      <c r="Y991" s="2"/>
      <c r="Z991" s="2"/>
    </row>
    <row r="992" ht="15.75" customHeight="1">
      <c r="A992" s="108"/>
      <c r="B992" s="108"/>
      <c r="C992" s="108"/>
      <c r="D992" s="108"/>
      <c r="E992" s="108"/>
      <c r="F992" s="108"/>
      <c r="G992" s="108"/>
      <c r="H992" s="108"/>
      <c r="I992" s="108"/>
      <c r="J992" s="2"/>
      <c r="K992" s="2"/>
      <c r="L992" s="2"/>
      <c r="M992" s="2"/>
      <c r="N992" s="2"/>
      <c r="O992" s="2"/>
      <c r="P992" s="2"/>
      <c r="Q992" s="2"/>
      <c r="R992" s="2"/>
      <c r="S992" s="2"/>
      <c r="T992" s="2"/>
      <c r="U992" s="2"/>
      <c r="V992" s="2"/>
      <c r="W992" s="2"/>
      <c r="X992" s="2"/>
      <c r="Y992" s="2"/>
      <c r="Z992" s="2"/>
    </row>
    <row r="993" ht="15.75" customHeight="1">
      <c r="A993" s="108"/>
      <c r="B993" s="108"/>
      <c r="C993" s="108"/>
      <c r="D993" s="108"/>
      <c r="E993" s="108"/>
      <c r="F993" s="108"/>
      <c r="G993" s="108"/>
      <c r="H993" s="108"/>
      <c r="I993" s="108"/>
      <c r="J993" s="2"/>
      <c r="K993" s="2"/>
      <c r="L993" s="2"/>
      <c r="M993" s="2"/>
      <c r="N993" s="2"/>
      <c r="O993" s="2"/>
      <c r="P993" s="2"/>
      <c r="Q993" s="2"/>
      <c r="R993" s="2"/>
      <c r="S993" s="2"/>
      <c r="T993" s="2"/>
      <c r="U993" s="2"/>
      <c r="V993" s="2"/>
      <c r="W993" s="2"/>
      <c r="X993" s="2"/>
      <c r="Y993" s="2"/>
      <c r="Z993" s="2"/>
    </row>
    <row r="994" ht="15.75" customHeight="1">
      <c r="A994" s="108"/>
      <c r="B994" s="108"/>
      <c r="C994" s="108"/>
      <c r="D994" s="108"/>
      <c r="E994" s="108"/>
      <c r="F994" s="108"/>
      <c r="G994" s="108"/>
      <c r="H994" s="108"/>
      <c r="I994" s="108"/>
      <c r="J994" s="2"/>
      <c r="K994" s="2"/>
      <c r="L994" s="2"/>
      <c r="M994" s="2"/>
      <c r="N994" s="2"/>
      <c r="O994" s="2"/>
      <c r="P994" s="2"/>
      <c r="Q994" s="2"/>
      <c r="R994" s="2"/>
      <c r="S994" s="2"/>
      <c r="T994" s="2"/>
      <c r="U994" s="2"/>
      <c r="V994" s="2"/>
      <c r="W994" s="2"/>
      <c r="X994" s="2"/>
      <c r="Y994" s="2"/>
      <c r="Z994" s="2"/>
    </row>
    <row r="995" ht="15.75" customHeight="1">
      <c r="A995" s="108"/>
      <c r="B995" s="108"/>
      <c r="C995" s="108"/>
      <c r="D995" s="108"/>
      <c r="E995" s="108"/>
      <c r="F995" s="108"/>
      <c r="G995" s="108"/>
      <c r="H995" s="108"/>
      <c r="I995" s="108"/>
      <c r="J995" s="2"/>
      <c r="K995" s="2"/>
      <c r="L995" s="2"/>
      <c r="M995" s="2"/>
      <c r="N995" s="2"/>
      <c r="O995" s="2"/>
      <c r="P995" s="2"/>
      <c r="Q995" s="2"/>
      <c r="R995" s="2"/>
      <c r="S995" s="2"/>
      <c r="T995" s="2"/>
      <c r="U995" s="2"/>
      <c r="V995" s="2"/>
      <c r="W995" s="2"/>
      <c r="X995" s="2"/>
      <c r="Y995" s="2"/>
      <c r="Z995" s="2"/>
    </row>
    <row r="996" ht="15.75" customHeight="1">
      <c r="A996" s="108"/>
      <c r="B996" s="108"/>
      <c r="C996" s="108"/>
      <c r="D996" s="108"/>
      <c r="E996" s="108"/>
      <c r="F996" s="108"/>
      <c r="G996" s="108"/>
      <c r="H996" s="108"/>
      <c r="I996" s="108"/>
      <c r="J996" s="2"/>
      <c r="K996" s="2"/>
      <c r="L996" s="2"/>
      <c r="M996" s="2"/>
      <c r="N996" s="2"/>
      <c r="O996" s="2"/>
      <c r="P996" s="2"/>
      <c r="Q996" s="2"/>
      <c r="R996" s="2"/>
      <c r="S996" s="2"/>
      <c r="T996" s="2"/>
      <c r="U996" s="2"/>
      <c r="V996" s="2"/>
      <c r="W996" s="2"/>
      <c r="X996" s="2"/>
      <c r="Y996" s="2"/>
      <c r="Z996" s="2"/>
    </row>
    <row r="997" ht="15.75" customHeight="1">
      <c r="A997" s="108"/>
      <c r="B997" s="108"/>
      <c r="C997" s="108"/>
      <c r="D997" s="108"/>
      <c r="E997" s="108"/>
      <c r="F997" s="108"/>
      <c r="G997" s="108"/>
      <c r="H997" s="108"/>
      <c r="I997" s="108"/>
      <c r="J997" s="2"/>
      <c r="K997" s="2"/>
      <c r="L997" s="2"/>
      <c r="M997" s="2"/>
      <c r="N997" s="2"/>
      <c r="O997" s="2"/>
      <c r="P997" s="2"/>
      <c r="Q997" s="2"/>
      <c r="R997" s="2"/>
      <c r="S997" s="2"/>
      <c r="T997" s="2"/>
      <c r="U997" s="2"/>
      <c r="V997" s="2"/>
      <c r="W997" s="2"/>
      <c r="X997" s="2"/>
      <c r="Y997" s="2"/>
      <c r="Z997" s="2"/>
    </row>
    <row r="998" ht="15.75" customHeight="1">
      <c r="A998" s="108"/>
      <c r="B998" s="108"/>
      <c r="C998" s="108"/>
      <c r="D998" s="108"/>
      <c r="E998" s="108"/>
      <c r="F998" s="108"/>
      <c r="G998" s="108"/>
      <c r="H998" s="108"/>
      <c r="I998" s="108"/>
      <c r="J998" s="2"/>
      <c r="K998" s="2"/>
      <c r="L998" s="2"/>
      <c r="M998" s="2"/>
      <c r="N998" s="2"/>
      <c r="O998" s="2"/>
      <c r="P998" s="2"/>
      <c r="Q998" s="2"/>
      <c r="R998" s="2"/>
      <c r="S998" s="2"/>
      <c r="T998" s="2"/>
      <c r="U998" s="2"/>
      <c r="V998" s="2"/>
      <c r="W998" s="2"/>
      <c r="X998" s="2"/>
      <c r="Y998" s="2"/>
      <c r="Z998" s="2"/>
    </row>
    <row r="999" ht="15.75" customHeight="1">
      <c r="A999" s="108"/>
      <c r="B999" s="108"/>
      <c r="C999" s="108"/>
      <c r="D999" s="108"/>
      <c r="E999" s="108"/>
      <c r="F999" s="108"/>
      <c r="G999" s="108"/>
      <c r="H999" s="108"/>
      <c r="I999" s="108"/>
      <c r="J999" s="2"/>
      <c r="K999" s="2"/>
      <c r="L999" s="2"/>
      <c r="M999" s="2"/>
      <c r="N999" s="2"/>
      <c r="O999" s="2"/>
      <c r="P999" s="2"/>
      <c r="Q999" s="2"/>
      <c r="R999" s="2"/>
      <c r="S999" s="2"/>
      <c r="T999" s="2"/>
      <c r="U999" s="2"/>
      <c r="V999" s="2"/>
      <c r="W999" s="2"/>
      <c r="X999" s="2"/>
      <c r="Y999" s="2"/>
      <c r="Z999" s="2"/>
    </row>
    <row r="1000" ht="15.75" customHeight="1">
      <c r="A1000" s="108"/>
      <c r="B1000" s="108"/>
      <c r="C1000" s="108"/>
      <c r="D1000" s="108"/>
      <c r="E1000" s="108"/>
      <c r="F1000" s="108"/>
      <c r="G1000" s="108"/>
      <c r="H1000" s="108"/>
      <c r="I1000" s="108"/>
      <c r="J1000" s="2"/>
      <c r="K1000" s="2"/>
      <c r="L1000" s="2"/>
      <c r="M1000" s="2"/>
      <c r="N1000" s="2"/>
      <c r="O1000" s="2"/>
      <c r="P1000" s="2"/>
      <c r="Q1000" s="2"/>
      <c r="R1000" s="2"/>
      <c r="S1000" s="2"/>
      <c r="T1000" s="2"/>
      <c r="U1000" s="2"/>
      <c r="V1000" s="2"/>
      <c r="W1000" s="2"/>
      <c r="X1000" s="2"/>
      <c r="Y1000" s="2"/>
      <c r="Z1000" s="2"/>
    </row>
  </sheetData>
  <mergeCells count="305">
    <mergeCell ref="A214:A216"/>
    <mergeCell ref="A217:A219"/>
    <mergeCell ref="H217:H219"/>
    <mergeCell ref="I217:I219"/>
    <mergeCell ref="I248:I253"/>
    <mergeCell ref="I260:I265"/>
    <mergeCell ref="I271:I276"/>
    <mergeCell ref="I282:I295"/>
    <mergeCell ref="I301:I306"/>
    <mergeCell ref="I316:I321"/>
    <mergeCell ref="H214:H216"/>
    <mergeCell ref="H220:H222"/>
    <mergeCell ref="A220:A222"/>
    <mergeCell ref="A223:A224"/>
    <mergeCell ref="B280:B295"/>
    <mergeCell ref="C280:C295"/>
    <mergeCell ref="B299:C306"/>
    <mergeCell ref="B314:B321"/>
    <mergeCell ref="C314:C321"/>
    <mergeCell ref="B257:C257"/>
    <mergeCell ref="B258:C265"/>
    <mergeCell ref="A267:I267"/>
    <mergeCell ref="E286:E295"/>
    <mergeCell ref="E299:E306"/>
    <mergeCell ref="E314:E321"/>
    <mergeCell ref="E194:E198"/>
    <mergeCell ref="E203:E210"/>
    <mergeCell ref="E214:E241"/>
    <mergeCell ref="E246:E253"/>
    <mergeCell ref="E258:E265"/>
    <mergeCell ref="E269:E276"/>
    <mergeCell ref="E280:E285"/>
    <mergeCell ref="B269:B276"/>
    <mergeCell ref="C269:C276"/>
    <mergeCell ref="A278:I278"/>
    <mergeCell ref="A297:I297"/>
    <mergeCell ref="B298:C298"/>
    <mergeCell ref="A307:I308"/>
    <mergeCell ref="A309:I310"/>
    <mergeCell ref="A312:I312"/>
    <mergeCell ref="A323:I323"/>
    <mergeCell ref="A324:I324"/>
    <mergeCell ref="B326:B333"/>
    <mergeCell ref="C326:C333"/>
    <mergeCell ref="E326:E333"/>
    <mergeCell ref="I328:I333"/>
    <mergeCell ref="E350:E365"/>
    <mergeCell ref="E369:E402"/>
    <mergeCell ref="B370:B371"/>
    <mergeCell ref="D370:D371"/>
    <mergeCell ref="A372:A374"/>
    <mergeCell ref="B373:B374"/>
    <mergeCell ref="D373:D374"/>
    <mergeCell ref="H373:H374"/>
    <mergeCell ref="A375:A377"/>
    <mergeCell ref="B376:B377"/>
    <mergeCell ref="B384:B402"/>
    <mergeCell ref="C398:C402"/>
    <mergeCell ref="I398:I402"/>
    <mergeCell ref="A403:I405"/>
    <mergeCell ref="A335:I335"/>
    <mergeCell ref="A336:I336"/>
    <mergeCell ref="B337:C337"/>
    <mergeCell ref="E338:E345"/>
    <mergeCell ref="I340:I345"/>
    <mergeCell ref="A346:I346"/>
    <mergeCell ref="A348:I348"/>
    <mergeCell ref="B338:C345"/>
    <mergeCell ref="B349:C349"/>
    <mergeCell ref="B350:C365"/>
    <mergeCell ref="I352:I365"/>
    <mergeCell ref="A367:I367"/>
    <mergeCell ref="I378:I383"/>
    <mergeCell ref="I384:I397"/>
    <mergeCell ref="J423:J424"/>
    <mergeCell ref="H425:H426"/>
    <mergeCell ref="I425:I426"/>
    <mergeCell ref="J425:J426"/>
    <mergeCell ref="I443:I448"/>
    <mergeCell ref="I455:I460"/>
    <mergeCell ref="H411:H412"/>
    <mergeCell ref="I413:I414"/>
    <mergeCell ref="J413:J414"/>
    <mergeCell ref="K413:K435"/>
    <mergeCell ref="I415:I416"/>
    <mergeCell ref="J415:J416"/>
    <mergeCell ref="J419:J420"/>
    <mergeCell ref="H415:H416"/>
    <mergeCell ref="H417:H418"/>
    <mergeCell ref="I417:I418"/>
    <mergeCell ref="J417:J418"/>
    <mergeCell ref="H419:H420"/>
    <mergeCell ref="I419:I420"/>
    <mergeCell ref="H413:H414"/>
    <mergeCell ref="H421:H422"/>
    <mergeCell ref="I421:I422"/>
    <mergeCell ref="J421:J422"/>
    <mergeCell ref="H423:H424"/>
    <mergeCell ref="I423:I424"/>
    <mergeCell ref="H427:H428"/>
    <mergeCell ref="I427:I428"/>
    <mergeCell ref="I429:I430"/>
    <mergeCell ref="J429:J430"/>
    <mergeCell ref="A419:A420"/>
    <mergeCell ref="A421:A422"/>
    <mergeCell ref="A423:A424"/>
    <mergeCell ref="A425:A426"/>
    <mergeCell ref="A427:A428"/>
    <mergeCell ref="J427:J428"/>
    <mergeCell ref="H429:H430"/>
    <mergeCell ref="B431:B435"/>
    <mergeCell ref="B441:C448"/>
    <mergeCell ref="E441:E448"/>
    <mergeCell ref="B452:C455"/>
    <mergeCell ref="E452:E460"/>
    <mergeCell ref="B456:C460"/>
    <mergeCell ref="D386:D387"/>
    <mergeCell ref="D388:D389"/>
    <mergeCell ref="C409:C422"/>
    <mergeCell ref="C423:C435"/>
    <mergeCell ref="D431:D435"/>
    <mergeCell ref="E431:E435"/>
    <mergeCell ref="F431:F435"/>
    <mergeCell ref="D376:D377"/>
    <mergeCell ref="B379:B380"/>
    <mergeCell ref="D379:D380"/>
    <mergeCell ref="A381:A383"/>
    <mergeCell ref="B382:B383"/>
    <mergeCell ref="D382:D383"/>
    <mergeCell ref="A384:A385"/>
    <mergeCell ref="D384:D385"/>
    <mergeCell ref="C369:C397"/>
    <mergeCell ref="A386:A387"/>
    <mergeCell ref="A388:A389"/>
    <mergeCell ref="A390:A391"/>
    <mergeCell ref="A369:A371"/>
    <mergeCell ref="A378:A380"/>
    <mergeCell ref="A409:A410"/>
    <mergeCell ref="A411:A412"/>
    <mergeCell ref="A413:A414"/>
    <mergeCell ref="A415:A416"/>
    <mergeCell ref="A417:A418"/>
    <mergeCell ref="A436:K436"/>
    <mergeCell ref="A439:I439"/>
    <mergeCell ref="B440:C440"/>
    <mergeCell ref="A450:I450"/>
    <mergeCell ref="B451:C451"/>
    <mergeCell ref="A461:I462"/>
    <mergeCell ref="D390:D391"/>
    <mergeCell ref="A407:K407"/>
    <mergeCell ref="H409:H410"/>
    <mergeCell ref="I409:I410"/>
    <mergeCell ref="J409:J410"/>
    <mergeCell ref="I411:I412"/>
    <mergeCell ref="J411:J412"/>
    <mergeCell ref="A64:I64"/>
    <mergeCell ref="A66:I66"/>
    <mergeCell ref="A67:I67"/>
    <mergeCell ref="B68:C68"/>
    <mergeCell ref="B69:C76"/>
    <mergeCell ref="E69:E76"/>
    <mergeCell ref="I71:I76"/>
    <mergeCell ref="A77:I77"/>
    <mergeCell ref="A78:I78"/>
    <mergeCell ref="A80:I80"/>
    <mergeCell ref="B81:C81"/>
    <mergeCell ref="E82:E89"/>
    <mergeCell ref="I84:I89"/>
    <mergeCell ref="A91:I91"/>
    <mergeCell ref="E9:E16"/>
    <mergeCell ref="I11:I16"/>
    <mergeCell ref="I22:I27"/>
    <mergeCell ref="A29:I29"/>
    <mergeCell ref="I33:I38"/>
    <mergeCell ref="A40:I40"/>
    <mergeCell ref="B41:C41"/>
    <mergeCell ref="A1:I1"/>
    <mergeCell ref="A2:I2"/>
    <mergeCell ref="A3:I4"/>
    <mergeCell ref="A5:I5"/>
    <mergeCell ref="A7:I7"/>
    <mergeCell ref="B8:C8"/>
    <mergeCell ref="A18:I18"/>
    <mergeCell ref="E31:E38"/>
    <mergeCell ref="E42:E48"/>
    <mergeCell ref="I44:I54"/>
    <mergeCell ref="E49:E54"/>
    <mergeCell ref="B9:C16"/>
    <mergeCell ref="B19:C19"/>
    <mergeCell ref="B20:C27"/>
    <mergeCell ref="E20:E27"/>
    <mergeCell ref="B31:B38"/>
    <mergeCell ref="C31:C38"/>
    <mergeCell ref="B42:C46"/>
    <mergeCell ref="E58:E63"/>
    <mergeCell ref="I60:I63"/>
    <mergeCell ref="B47:C47"/>
    <mergeCell ref="B48:C48"/>
    <mergeCell ref="B49:C49"/>
    <mergeCell ref="B50:C54"/>
    <mergeCell ref="A56:I56"/>
    <mergeCell ref="B57:C57"/>
    <mergeCell ref="B58:C63"/>
    <mergeCell ref="B82:C89"/>
    <mergeCell ref="B93:B103"/>
    <mergeCell ref="C93:C103"/>
    <mergeCell ref="E93:E103"/>
    <mergeCell ref="I95:I103"/>
    <mergeCell ref="A105:I105"/>
    <mergeCell ref="B106:C106"/>
    <mergeCell ref="A115:A116"/>
    <mergeCell ref="A117:A118"/>
    <mergeCell ref="A119:A120"/>
    <mergeCell ref="A121:A122"/>
    <mergeCell ref="A136:A137"/>
    <mergeCell ref="A138:A139"/>
    <mergeCell ref="A140:A141"/>
    <mergeCell ref="A142:A143"/>
    <mergeCell ref="B154:B159"/>
    <mergeCell ref="C136:C148"/>
    <mergeCell ref="C154:C166"/>
    <mergeCell ref="E154:E159"/>
    <mergeCell ref="B160:B166"/>
    <mergeCell ref="E160:E161"/>
    <mergeCell ref="E162:E166"/>
    <mergeCell ref="A168:I168"/>
    <mergeCell ref="A169:I169"/>
    <mergeCell ref="B170:C170"/>
    <mergeCell ref="B171:C178"/>
    <mergeCell ref="E171:E178"/>
    <mergeCell ref="I173:I178"/>
    <mergeCell ref="A180:I180"/>
    <mergeCell ref="B181:C181"/>
    <mergeCell ref="B107:C107"/>
    <mergeCell ref="A109:I109"/>
    <mergeCell ref="A111:A112"/>
    <mergeCell ref="C111:C132"/>
    <mergeCell ref="E111:E132"/>
    <mergeCell ref="A113:A114"/>
    <mergeCell ref="I115:I132"/>
    <mergeCell ref="B123:B132"/>
    <mergeCell ref="A134:K134"/>
    <mergeCell ref="H136:H137"/>
    <mergeCell ref="I136:I137"/>
    <mergeCell ref="J136:J137"/>
    <mergeCell ref="I138:I139"/>
    <mergeCell ref="J138:J139"/>
    <mergeCell ref="H142:H143"/>
    <mergeCell ref="H144:H145"/>
    <mergeCell ref="I144:I145"/>
    <mergeCell ref="J144:J145"/>
    <mergeCell ref="I157:I166"/>
    <mergeCell ref="H138:H139"/>
    <mergeCell ref="H140:H141"/>
    <mergeCell ref="I140:I141"/>
    <mergeCell ref="J140:J141"/>
    <mergeCell ref="K140:K148"/>
    <mergeCell ref="I142:I143"/>
    <mergeCell ref="J142:J143"/>
    <mergeCell ref="A144:A145"/>
    <mergeCell ref="B146:B148"/>
    <mergeCell ref="A149:K149"/>
    <mergeCell ref="A152:I152"/>
    <mergeCell ref="B182:C184"/>
    <mergeCell ref="E182:E184"/>
    <mergeCell ref="A186:I186"/>
    <mergeCell ref="B187:C187"/>
    <mergeCell ref="B188:C190"/>
    <mergeCell ref="E188:E190"/>
    <mergeCell ref="A192:I192"/>
    <mergeCell ref="B193:C193"/>
    <mergeCell ref="B194:C198"/>
    <mergeCell ref="I194:I198"/>
    <mergeCell ref="A200:I200"/>
    <mergeCell ref="A201:I201"/>
    <mergeCell ref="B202:C202"/>
    <mergeCell ref="B203:C210"/>
    <mergeCell ref="H223:H224"/>
    <mergeCell ref="I223:I224"/>
    <mergeCell ref="B221:B222"/>
    <mergeCell ref="A225:A226"/>
    <mergeCell ref="H225:H226"/>
    <mergeCell ref="I225:I226"/>
    <mergeCell ref="I205:I210"/>
    <mergeCell ref="A212:L212"/>
    <mergeCell ref="I214:I216"/>
    <mergeCell ref="J214:J216"/>
    <mergeCell ref="L214:L226"/>
    <mergeCell ref="J217:J219"/>
    <mergeCell ref="J223:J224"/>
    <mergeCell ref="J225:J226"/>
    <mergeCell ref="I220:I222"/>
    <mergeCell ref="J220:J222"/>
    <mergeCell ref="L227:L241"/>
    <mergeCell ref="A242:L242"/>
    <mergeCell ref="A244:I244"/>
    <mergeCell ref="A255:I255"/>
    <mergeCell ref="A256:I256"/>
    <mergeCell ref="B215:B216"/>
    <mergeCell ref="B218:B219"/>
    <mergeCell ref="C223:C236"/>
    <mergeCell ref="B227:B241"/>
    <mergeCell ref="C237:C241"/>
    <mergeCell ref="B245:C245"/>
    <mergeCell ref="B246:C253"/>
  </mergeCells>
  <printOptions/>
  <pageMargins bottom="0.75" footer="0.0" header="0.0" left="0.7" right="0.7" top="0.75"/>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2.0" ySplit="2.0" topLeftCell="C3" activePane="bottomRight" state="frozen"/>
      <selection activeCell="C1" sqref="C1" pane="topRight"/>
      <selection activeCell="A3" sqref="A3" pane="bottomLeft"/>
      <selection activeCell="C3" sqref="C3" pane="bottomRight"/>
    </sheetView>
  </sheetViews>
  <sheetFormatPr customHeight="1" defaultColWidth="12.63" defaultRowHeight="15.0"/>
  <cols>
    <col customWidth="1" min="1" max="1" width="9.5"/>
    <col customWidth="1" min="2" max="2" width="18.25"/>
    <col customWidth="1" min="3" max="6" width="7.63"/>
    <col customWidth="1" min="7" max="10" width="9.25"/>
    <col customWidth="1" min="11" max="11" width="7.63"/>
    <col customWidth="1" min="12" max="12" width="9.25"/>
    <col customWidth="1" min="13" max="14" width="8.38"/>
    <col customWidth="1" min="15" max="15" width="9.25"/>
    <col customWidth="1" min="16" max="19" width="7.63"/>
    <col customWidth="1" min="20" max="20" width="8.0"/>
    <col customWidth="1" min="21" max="21" width="11.5"/>
    <col customWidth="1" min="22" max="27" width="7.63"/>
  </cols>
  <sheetData>
    <row r="1">
      <c r="A1" s="4" t="s">
        <v>1</v>
      </c>
      <c r="B1" s="4" t="s">
        <v>0</v>
      </c>
      <c r="C1" s="5" t="s">
        <v>44</v>
      </c>
      <c r="D1" s="6"/>
      <c r="E1" s="5" t="s">
        <v>45</v>
      </c>
      <c r="F1" s="6"/>
      <c r="G1" s="5" t="s">
        <v>46</v>
      </c>
      <c r="H1" s="7"/>
      <c r="I1" s="6"/>
      <c r="J1" s="5" t="s">
        <v>47</v>
      </c>
      <c r="K1" s="7"/>
      <c r="L1" s="6"/>
      <c r="M1" s="5" t="s">
        <v>48</v>
      </c>
      <c r="N1" s="7"/>
      <c r="O1" s="6"/>
      <c r="P1" s="5" t="s">
        <v>49</v>
      </c>
      <c r="Q1" s="7"/>
      <c r="R1" s="6"/>
      <c r="S1" s="5" t="s">
        <v>50</v>
      </c>
      <c r="T1" s="7"/>
      <c r="U1" s="7"/>
      <c r="V1" s="7"/>
      <c r="W1" s="6"/>
      <c r="X1" s="5" t="s">
        <v>51</v>
      </c>
      <c r="Y1" s="7"/>
      <c r="Z1" s="7"/>
      <c r="AA1" s="6"/>
    </row>
    <row r="2">
      <c r="A2" s="8"/>
      <c r="B2" s="8"/>
      <c r="C2" s="9" t="s">
        <v>52</v>
      </c>
      <c r="D2" s="10" t="s">
        <v>53</v>
      </c>
      <c r="E2" s="9" t="s">
        <v>54</v>
      </c>
      <c r="F2" s="10" t="s">
        <v>55</v>
      </c>
      <c r="G2" s="9" t="s">
        <v>56</v>
      </c>
      <c r="H2" s="11" t="s">
        <v>57</v>
      </c>
      <c r="I2" s="10" t="s">
        <v>58</v>
      </c>
      <c r="J2" s="9" t="s">
        <v>59</v>
      </c>
      <c r="K2" s="11" t="s">
        <v>60</v>
      </c>
      <c r="L2" s="10" t="s">
        <v>61</v>
      </c>
      <c r="M2" s="9" t="s">
        <v>62</v>
      </c>
      <c r="N2" s="11" t="s">
        <v>63</v>
      </c>
      <c r="O2" s="10" t="s">
        <v>64</v>
      </c>
      <c r="P2" s="9" t="s">
        <v>65</v>
      </c>
      <c r="Q2" s="11" t="s">
        <v>66</v>
      </c>
      <c r="R2" s="10" t="s">
        <v>67</v>
      </c>
      <c r="S2" s="9" t="s">
        <v>68</v>
      </c>
      <c r="T2" s="12" t="s">
        <v>69</v>
      </c>
      <c r="U2" s="11" t="s">
        <v>70</v>
      </c>
      <c r="V2" s="11" t="s">
        <v>71</v>
      </c>
      <c r="W2" s="10" t="s">
        <v>72</v>
      </c>
      <c r="X2" s="9" t="s">
        <v>73</v>
      </c>
      <c r="Y2" s="11" t="s">
        <v>74</v>
      </c>
      <c r="Z2" s="11" t="s">
        <v>75</v>
      </c>
      <c r="AA2" s="10" t="s">
        <v>72</v>
      </c>
    </row>
    <row r="3">
      <c r="A3" s="13" t="s">
        <v>76</v>
      </c>
      <c r="B3" s="14" t="s">
        <v>77</v>
      </c>
      <c r="C3" s="15" t="s">
        <v>78</v>
      </c>
      <c r="D3" s="16" t="s">
        <v>78</v>
      </c>
      <c r="E3" s="15" t="s">
        <v>78</v>
      </c>
      <c r="F3" s="16" t="s">
        <v>78</v>
      </c>
      <c r="G3" s="15" t="s">
        <v>79</v>
      </c>
      <c r="H3" s="17" t="s">
        <v>80</v>
      </c>
      <c r="I3" s="18"/>
      <c r="J3" s="15" t="s">
        <v>81</v>
      </c>
      <c r="K3" s="17" t="s">
        <v>78</v>
      </c>
      <c r="L3" s="16"/>
      <c r="M3" s="15" t="s">
        <v>82</v>
      </c>
      <c r="N3" s="17" t="s">
        <v>83</v>
      </c>
      <c r="O3" s="16"/>
      <c r="P3" s="15" t="s">
        <v>78</v>
      </c>
      <c r="Q3" s="17"/>
      <c r="R3" s="16"/>
      <c r="S3" s="15" t="s">
        <v>78</v>
      </c>
      <c r="T3" s="19" t="s">
        <v>78</v>
      </c>
      <c r="U3" s="17"/>
      <c r="V3" s="17" t="s">
        <v>78</v>
      </c>
      <c r="W3" s="16"/>
      <c r="X3" s="15"/>
      <c r="Y3" s="17"/>
      <c r="Z3" s="17"/>
      <c r="AA3" s="16"/>
    </row>
    <row r="4">
      <c r="A4" s="20"/>
      <c r="B4" s="21" t="s">
        <v>84</v>
      </c>
      <c r="C4" s="22" t="s">
        <v>78</v>
      </c>
      <c r="D4" s="23" t="s">
        <v>78</v>
      </c>
      <c r="E4" s="22" t="s">
        <v>78</v>
      </c>
      <c r="F4" s="23" t="s">
        <v>78</v>
      </c>
      <c r="G4" s="22" t="s">
        <v>85</v>
      </c>
      <c r="H4" s="24" t="s">
        <v>86</v>
      </c>
      <c r="I4" s="25"/>
      <c r="J4" s="22" t="s">
        <v>87</v>
      </c>
      <c r="K4" s="24" t="s">
        <v>78</v>
      </c>
      <c r="L4" s="23"/>
      <c r="M4" s="22" t="s">
        <v>82</v>
      </c>
      <c r="N4" s="24" t="s">
        <v>88</v>
      </c>
      <c r="O4" s="23"/>
      <c r="P4" s="22"/>
      <c r="Q4" s="24" t="s">
        <v>78</v>
      </c>
      <c r="R4" s="23"/>
      <c r="S4" s="22"/>
      <c r="T4" s="26"/>
      <c r="U4" s="24"/>
      <c r="V4" s="24"/>
      <c r="W4" s="23"/>
      <c r="X4" s="22"/>
      <c r="Y4" s="24"/>
      <c r="Z4" s="24"/>
      <c r="AA4" s="23"/>
    </row>
    <row r="5">
      <c r="A5" s="20"/>
      <c r="B5" s="27" t="s">
        <v>89</v>
      </c>
      <c r="C5" s="28" t="s">
        <v>78</v>
      </c>
      <c r="D5" s="29" t="s">
        <v>78</v>
      </c>
      <c r="E5" s="28" t="s">
        <v>78</v>
      </c>
      <c r="F5" s="29" t="s">
        <v>78</v>
      </c>
      <c r="G5" s="28" t="s">
        <v>90</v>
      </c>
      <c r="H5" s="30" t="s">
        <v>91</v>
      </c>
      <c r="I5" s="31"/>
      <c r="J5" s="28" t="s">
        <v>92</v>
      </c>
      <c r="K5" s="30" t="s">
        <v>78</v>
      </c>
      <c r="L5" s="29"/>
      <c r="M5" s="28" t="s">
        <v>93</v>
      </c>
      <c r="N5" s="30" t="s">
        <v>94</v>
      </c>
      <c r="O5" s="29"/>
      <c r="P5" s="28" t="s">
        <v>78</v>
      </c>
      <c r="Q5" s="30" t="s">
        <v>78</v>
      </c>
      <c r="R5" s="29" t="s">
        <v>78</v>
      </c>
      <c r="S5" s="28" t="s">
        <v>78</v>
      </c>
      <c r="T5" s="32" t="s">
        <v>78</v>
      </c>
      <c r="U5" s="30" t="s">
        <v>78</v>
      </c>
      <c r="V5" s="30" t="s">
        <v>78</v>
      </c>
      <c r="W5" s="29" t="s">
        <v>78</v>
      </c>
      <c r="X5" s="28"/>
      <c r="Y5" s="30"/>
      <c r="Z5" s="30"/>
      <c r="AA5" s="29"/>
    </row>
    <row r="6">
      <c r="A6" s="20"/>
      <c r="B6" s="21" t="s">
        <v>95</v>
      </c>
      <c r="C6" s="22" t="s">
        <v>78</v>
      </c>
      <c r="D6" s="23" t="s">
        <v>78</v>
      </c>
      <c r="E6" s="22" t="s">
        <v>78</v>
      </c>
      <c r="F6" s="23" t="s">
        <v>78</v>
      </c>
      <c r="G6" s="22" t="s">
        <v>96</v>
      </c>
      <c r="H6" s="24" t="s">
        <v>97</v>
      </c>
      <c r="I6" s="23" t="s">
        <v>98</v>
      </c>
      <c r="J6" s="22" t="s">
        <v>99</v>
      </c>
      <c r="K6" s="24" t="s">
        <v>78</v>
      </c>
      <c r="L6" s="23" t="s">
        <v>98</v>
      </c>
      <c r="M6" s="22" t="s">
        <v>100</v>
      </c>
      <c r="N6" s="24" t="s">
        <v>78</v>
      </c>
      <c r="O6" s="23" t="s">
        <v>98</v>
      </c>
      <c r="P6" s="22" t="s">
        <v>78</v>
      </c>
      <c r="Q6" s="24" t="s">
        <v>78</v>
      </c>
      <c r="R6" s="23" t="s">
        <v>78</v>
      </c>
      <c r="S6" s="22" t="s">
        <v>78</v>
      </c>
      <c r="T6" s="26" t="s">
        <v>78</v>
      </c>
      <c r="U6" s="24" t="s">
        <v>78</v>
      </c>
      <c r="V6" s="24" t="s">
        <v>78</v>
      </c>
      <c r="W6" s="23" t="s">
        <v>78</v>
      </c>
      <c r="X6" s="22" t="s">
        <v>78</v>
      </c>
      <c r="Y6" s="24"/>
      <c r="Z6" s="24" t="s">
        <v>78</v>
      </c>
      <c r="AA6" s="23" t="s">
        <v>78</v>
      </c>
    </row>
    <row r="7">
      <c r="A7" s="8"/>
      <c r="B7" s="33" t="s">
        <v>101</v>
      </c>
      <c r="C7" s="34" t="s">
        <v>78</v>
      </c>
      <c r="D7" s="35" t="s">
        <v>78</v>
      </c>
      <c r="E7" s="34" t="s">
        <v>78</v>
      </c>
      <c r="F7" s="35" t="s">
        <v>78</v>
      </c>
      <c r="G7" s="34" t="s">
        <v>102</v>
      </c>
      <c r="H7" s="36" t="s">
        <v>78</v>
      </c>
      <c r="I7" s="37"/>
      <c r="J7" s="34" t="s">
        <v>103</v>
      </c>
      <c r="K7" s="36" t="s">
        <v>78</v>
      </c>
      <c r="L7" s="35"/>
      <c r="M7" s="34" t="s">
        <v>104</v>
      </c>
      <c r="N7" s="36"/>
      <c r="O7" s="35"/>
      <c r="P7" s="34"/>
      <c r="Q7" s="36" t="s">
        <v>78</v>
      </c>
      <c r="R7" s="35"/>
      <c r="S7" s="34" t="s">
        <v>78</v>
      </c>
      <c r="T7" s="38" t="s">
        <v>78</v>
      </c>
      <c r="U7" s="36"/>
      <c r="V7" s="36" t="s">
        <v>78</v>
      </c>
      <c r="W7" s="35"/>
      <c r="X7" s="34"/>
      <c r="Y7" s="36"/>
      <c r="Z7" s="36"/>
      <c r="AA7" s="35"/>
    </row>
    <row r="8">
      <c r="A8" s="39" t="s">
        <v>10</v>
      </c>
      <c r="B8" s="40" t="s">
        <v>105</v>
      </c>
      <c r="C8" s="41" t="s">
        <v>106</v>
      </c>
      <c r="D8" s="42" t="s">
        <v>106</v>
      </c>
      <c r="E8" s="41" t="s">
        <v>78</v>
      </c>
      <c r="F8" s="42" t="s">
        <v>78</v>
      </c>
      <c r="G8" s="41" t="s">
        <v>107</v>
      </c>
      <c r="H8" s="43" t="s">
        <v>108</v>
      </c>
      <c r="I8" s="44"/>
      <c r="J8" s="41" t="s">
        <v>109</v>
      </c>
      <c r="K8" s="43" t="s">
        <v>78</v>
      </c>
      <c r="L8" s="42"/>
      <c r="M8" s="41" t="s">
        <v>110</v>
      </c>
      <c r="N8" s="43" t="s">
        <v>111</v>
      </c>
      <c r="O8" s="42"/>
      <c r="P8" s="41"/>
      <c r="Q8" s="43" t="s">
        <v>78</v>
      </c>
      <c r="R8" s="42"/>
      <c r="S8" s="41"/>
      <c r="T8" s="45"/>
      <c r="U8" s="43"/>
      <c r="V8" s="43"/>
      <c r="W8" s="42"/>
      <c r="X8" s="41"/>
      <c r="Y8" s="43"/>
      <c r="Z8" s="43"/>
      <c r="AA8" s="42"/>
    </row>
    <row r="9">
      <c r="A9" s="20"/>
      <c r="B9" s="27" t="s">
        <v>112</v>
      </c>
      <c r="C9" s="28" t="s">
        <v>106</v>
      </c>
      <c r="D9" s="29" t="s">
        <v>106</v>
      </c>
      <c r="E9" s="28" t="s">
        <v>78</v>
      </c>
      <c r="F9" s="29" t="s">
        <v>78</v>
      </c>
      <c r="G9" s="28" t="s">
        <v>113</v>
      </c>
      <c r="H9" s="30" t="s">
        <v>114</v>
      </c>
      <c r="I9" s="31"/>
      <c r="J9" s="28" t="s">
        <v>115</v>
      </c>
      <c r="K9" s="30" t="s">
        <v>78</v>
      </c>
      <c r="L9" s="29"/>
      <c r="M9" s="28" t="s">
        <v>82</v>
      </c>
      <c r="N9" s="30" t="s">
        <v>116</v>
      </c>
      <c r="O9" s="29"/>
      <c r="P9" s="28"/>
      <c r="Q9" s="30"/>
      <c r="R9" s="29"/>
      <c r="S9" s="28" t="s">
        <v>78</v>
      </c>
      <c r="T9" s="32" t="s">
        <v>78</v>
      </c>
      <c r="U9" s="30"/>
      <c r="V9" s="30"/>
      <c r="W9" s="29"/>
      <c r="X9" s="28"/>
      <c r="Y9" s="30"/>
      <c r="Z9" s="30"/>
      <c r="AA9" s="29"/>
    </row>
    <row r="10">
      <c r="A10" s="20"/>
      <c r="B10" s="21" t="s">
        <v>117</v>
      </c>
      <c r="C10" s="22" t="s">
        <v>106</v>
      </c>
      <c r="D10" s="23" t="s">
        <v>106</v>
      </c>
      <c r="E10" s="22" t="s">
        <v>78</v>
      </c>
      <c r="F10" s="23" t="s">
        <v>78</v>
      </c>
      <c r="G10" s="22" t="s">
        <v>118</v>
      </c>
      <c r="H10" s="24" t="s">
        <v>119</v>
      </c>
      <c r="I10" s="25"/>
      <c r="J10" s="22" t="s">
        <v>120</v>
      </c>
      <c r="K10" s="24" t="s">
        <v>78</v>
      </c>
      <c r="L10" s="23"/>
      <c r="M10" s="22" t="s">
        <v>121</v>
      </c>
      <c r="N10" s="24" t="s">
        <v>122</v>
      </c>
      <c r="O10" s="23"/>
      <c r="P10" s="22"/>
      <c r="Q10" s="24" t="s">
        <v>78</v>
      </c>
      <c r="R10" s="23"/>
      <c r="S10" s="22" t="s">
        <v>78</v>
      </c>
      <c r="T10" s="26" t="s">
        <v>78</v>
      </c>
      <c r="U10" s="24"/>
      <c r="V10" s="24" t="s">
        <v>78</v>
      </c>
      <c r="W10" s="23"/>
      <c r="X10" s="22"/>
      <c r="Y10" s="24"/>
      <c r="Z10" s="24"/>
      <c r="AA10" s="23"/>
    </row>
    <row r="11">
      <c r="A11" s="20"/>
      <c r="B11" s="27" t="s">
        <v>123</v>
      </c>
      <c r="C11" s="28" t="s">
        <v>106</v>
      </c>
      <c r="D11" s="29" t="s">
        <v>106</v>
      </c>
      <c r="E11" s="28" t="s">
        <v>78</v>
      </c>
      <c r="F11" s="29" t="s">
        <v>78</v>
      </c>
      <c r="G11" s="28" t="s">
        <v>124</v>
      </c>
      <c r="H11" s="30" t="s">
        <v>125</v>
      </c>
      <c r="I11" s="31"/>
      <c r="J11" s="28" t="s">
        <v>126</v>
      </c>
      <c r="K11" s="30" t="s">
        <v>78</v>
      </c>
      <c r="L11" s="29"/>
      <c r="M11" s="28" t="s">
        <v>127</v>
      </c>
      <c r="N11" s="30" t="s">
        <v>128</v>
      </c>
      <c r="O11" s="29"/>
      <c r="P11" s="28" t="s">
        <v>78</v>
      </c>
      <c r="Q11" s="30" t="s">
        <v>78</v>
      </c>
      <c r="R11" s="29"/>
      <c r="S11" s="28"/>
      <c r="T11" s="32"/>
      <c r="U11" s="30"/>
      <c r="V11" s="30"/>
      <c r="W11" s="29"/>
      <c r="X11" s="28"/>
      <c r="Y11" s="30"/>
      <c r="Z11" s="30"/>
      <c r="AA11" s="29"/>
    </row>
    <row r="12">
      <c r="A12" s="20"/>
      <c r="B12" s="21" t="s">
        <v>129</v>
      </c>
      <c r="C12" s="22" t="s">
        <v>78</v>
      </c>
      <c r="D12" s="23" t="s">
        <v>78</v>
      </c>
      <c r="E12" s="22" t="s">
        <v>78</v>
      </c>
      <c r="F12" s="23" t="s">
        <v>78</v>
      </c>
      <c r="G12" s="22" t="s">
        <v>130</v>
      </c>
      <c r="H12" s="24" t="s">
        <v>131</v>
      </c>
      <c r="I12" s="25"/>
      <c r="J12" s="22" t="s">
        <v>132</v>
      </c>
      <c r="K12" s="24" t="s">
        <v>78</v>
      </c>
      <c r="L12" s="23"/>
      <c r="M12" s="22" t="s">
        <v>133</v>
      </c>
      <c r="N12" s="24" t="s">
        <v>134</v>
      </c>
      <c r="O12" s="23"/>
      <c r="P12" s="22"/>
      <c r="Q12" s="24" t="s">
        <v>78</v>
      </c>
      <c r="R12" s="23"/>
      <c r="S12" s="22"/>
      <c r="T12" s="26"/>
      <c r="U12" s="24"/>
      <c r="V12" s="24" t="s">
        <v>78</v>
      </c>
      <c r="W12" s="23"/>
      <c r="X12" s="22"/>
      <c r="Y12" s="24"/>
      <c r="Z12" s="24"/>
      <c r="AA12" s="23"/>
    </row>
    <row r="13">
      <c r="A13" s="8"/>
      <c r="B13" s="33" t="s">
        <v>135</v>
      </c>
      <c r="C13" s="34" t="s">
        <v>78</v>
      </c>
      <c r="D13" s="35" t="s">
        <v>78</v>
      </c>
      <c r="E13" s="34" t="s">
        <v>78</v>
      </c>
      <c r="F13" s="35" t="s">
        <v>78</v>
      </c>
      <c r="G13" s="34" t="s">
        <v>136</v>
      </c>
      <c r="H13" s="36" t="s">
        <v>137</v>
      </c>
      <c r="I13" s="37"/>
      <c r="J13" s="34" t="s">
        <v>138</v>
      </c>
      <c r="K13" s="36" t="s">
        <v>78</v>
      </c>
      <c r="L13" s="35"/>
      <c r="M13" s="34" t="s">
        <v>139</v>
      </c>
      <c r="N13" s="36" t="s">
        <v>140</v>
      </c>
      <c r="O13" s="35"/>
      <c r="P13" s="34"/>
      <c r="Q13" s="36" t="s">
        <v>78</v>
      </c>
      <c r="R13" s="35"/>
      <c r="S13" s="34" t="s">
        <v>78</v>
      </c>
      <c r="T13" s="38" t="s">
        <v>78</v>
      </c>
      <c r="U13" s="36"/>
      <c r="V13" s="36"/>
      <c r="W13" s="35"/>
      <c r="X13" s="34"/>
      <c r="Y13" s="36"/>
      <c r="Z13" s="36"/>
      <c r="AA13" s="35"/>
    </row>
    <row r="14">
      <c r="A14" s="39" t="s">
        <v>27</v>
      </c>
      <c r="B14" s="40" t="s">
        <v>141</v>
      </c>
      <c r="C14" s="41" t="s">
        <v>78</v>
      </c>
      <c r="D14" s="42" t="s">
        <v>78</v>
      </c>
      <c r="E14" s="41" t="s">
        <v>78</v>
      </c>
      <c r="F14" s="42" t="s">
        <v>78</v>
      </c>
      <c r="G14" s="41" t="s">
        <v>142</v>
      </c>
      <c r="H14" s="43" t="s">
        <v>143</v>
      </c>
      <c r="I14" s="44"/>
      <c r="J14" s="41" t="s">
        <v>144</v>
      </c>
      <c r="K14" s="43" t="s">
        <v>78</v>
      </c>
      <c r="L14" s="42"/>
      <c r="M14" s="41" t="s">
        <v>145</v>
      </c>
      <c r="N14" s="43" t="s">
        <v>146</v>
      </c>
      <c r="O14" s="42"/>
      <c r="P14" s="41"/>
      <c r="Q14" s="43" t="s">
        <v>78</v>
      </c>
      <c r="R14" s="42"/>
      <c r="S14" s="41" t="s">
        <v>78</v>
      </c>
      <c r="T14" s="43" t="s">
        <v>78</v>
      </c>
      <c r="U14" s="43"/>
      <c r="V14" s="43"/>
      <c r="W14" s="42"/>
      <c r="X14" s="41"/>
      <c r="Y14" s="43"/>
      <c r="Z14" s="43"/>
      <c r="AA14" s="42"/>
    </row>
    <row r="15">
      <c r="A15" s="20"/>
      <c r="B15" s="27" t="s">
        <v>147</v>
      </c>
      <c r="C15" s="28" t="s">
        <v>106</v>
      </c>
      <c r="D15" s="29" t="s">
        <v>106</v>
      </c>
      <c r="E15" s="28" t="s">
        <v>78</v>
      </c>
      <c r="F15" s="29" t="s">
        <v>78</v>
      </c>
      <c r="G15" s="28" t="s">
        <v>81</v>
      </c>
      <c r="H15" s="30" t="s">
        <v>148</v>
      </c>
      <c r="I15" s="31"/>
      <c r="J15" s="28" t="s">
        <v>149</v>
      </c>
      <c r="K15" s="30" t="s">
        <v>78</v>
      </c>
      <c r="L15" s="29"/>
      <c r="M15" s="28" t="s">
        <v>150</v>
      </c>
      <c r="N15" s="30" t="s">
        <v>151</v>
      </c>
      <c r="O15" s="29"/>
      <c r="P15" s="28" t="s">
        <v>78</v>
      </c>
      <c r="Q15" s="30"/>
      <c r="R15" s="29"/>
      <c r="S15" s="28"/>
      <c r="T15" s="30"/>
      <c r="U15" s="30"/>
      <c r="V15" s="30"/>
      <c r="W15" s="29"/>
      <c r="X15" s="28"/>
      <c r="Y15" s="30"/>
      <c r="Z15" s="30"/>
      <c r="AA15" s="29"/>
    </row>
    <row r="16">
      <c r="A16" s="20"/>
      <c r="B16" s="21" t="s">
        <v>152</v>
      </c>
      <c r="C16" s="22" t="s">
        <v>78</v>
      </c>
      <c r="D16" s="23" t="s">
        <v>78</v>
      </c>
      <c r="E16" s="22" t="s">
        <v>78</v>
      </c>
      <c r="F16" s="23" t="s">
        <v>78</v>
      </c>
      <c r="G16" s="22" t="s">
        <v>153</v>
      </c>
      <c r="H16" s="24" t="s">
        <v>154</v>
      </c>
      <c r="I16" s="23" t="s">
        <v>155</v>
      </c>
      <c r="J16" s="22" t="s">
        <v>79</v>
      </c>
      <c r="K16" s="24" t="s">
        <v>78</v>
      </c>
      <c r="L16" s="23" t="s">
        <v>155</v>
      </c>
      <c r="M16" s="22" t="s">
        <v>156</v>
      </c>
      <c r="N16" s="24" t="s">
        <v>157</v>
      </c>
      <c r="O16" s="23" t="s">
        <v>155</v>
      </c>
      <c r="P16" s="22" t="s">
        <v>78</v>
      </c>
      <c r="Q16" s="24"/>
      <c r="R16" s="23" t="s">
        <v>78</v>
      </c>
      <c r="S16" s="22" t="s">
        <v>78</v>
      </c>
      <c r="T16" s="24" t="s">
        <v>78</v>
      </c>
      <c r="U16" s="24" t="s">
        <v>78</v>
      </c>
      <c r="V16" s="24" t="s">
        <v>78</v>
      </c>
      <c r="W16" s="23" t="s">
        <v>78</v>
      </c>
      <c r="X16" s="22"/>
      <c r="Y16" s="24"/>
      <c r="Z16" s="24" t="s">
        <v>78</v>
      </c>
      <c r="AA16" s="23" t="s">
        <v>78</v>
      </c>
    </row>
    <row r="17">
      <c r="A17" s="8"/>
      <c r="B17" s="33" t="s">
        <v>158</v>
      </c>
      <c r="C17" s="34" t="s">
        <v>78</v>
      </c>
      <c r="D17" s="35" t="s">
        <v>78</v>
      </c>
      <c r="E17" s="34" t="s">
        <v>78</v>
      </c>
      <c r="F17" s="35" t="s">
        <v>78</v>
      </c>
      <c r="G17" s="34" t="s">
        <v>159</v>
      </c>
      <c r="H17" s="36" t="s">
        <v>160</v>
      </c>
      <c r="I17" s="35" t="s">
        <v>161</v>
      </c>
      <c r="J17" s="34" t="s">
        <v>162</v>
      </c>
      <c r="K17" s="36" t="s">
        <v>78</v>
      </c>
      <c r="L17" s="35" t="s">
        <v>161</v>
      </c>
      <c r="M17" s="34" t="s">
        <v>163</v>
      </c>
      <c r="N17" s="36" t="s">
        <v>164</v>
      </c>
      <c r="O17" s="35" t="s">
        <v>161</v>
      </c>
      <c r="P17" s="34" t="s">
        <v>78</v>
      </c>
      <c r="Q17" s="36" t="s">
        <v>78</v>
      </c>
      <c r="R17" s="35" t="s">
        <v>78</v>
      </c>
      <c r="S17" s="34" t="s">
        <v>78</v>
      </c>
      <c r="T17" s="36" t="s">
        <v>78</v>
      </c>
      <c r="U17" s="36" t="s">
        <v>78</v>
      </c>
      <c r="V17" s="36" t="s">
        <v>78</v>
      </c>
      <c r="W17" s="35" t="s">
        <v>78</v>
      </c>
      <c r="X17" s="34"/>
      <c r="Y17" s="36"/>
      <c r="Z17" s="36"/>
      <c r="AA17" s="35"/>
    </row>
    <row r="18">
      <c r="A18" s="39" t="s">
        <v>3</v>
      </c>
      <c r="B18" s="40" t="s">
        <v>165</v>
      </c>
      <c r="C18" s="41" t="s">
        <v>106</v>
      </c>
      <c r="D18" s="42" t="s">
        <v>106</v>
      </c>
      <c r="E18" s="41" t="s">
        <v>78</v>
      </c>
      <c r="F18" s="42" t="s">
        <v>78</v>
      </c>
      <c r="G18" s="41" t="s">
        <v>166</v>
      </c>
      <c r="H18" s="43" t="s">
        <v>167</v>
      </c>
      <c r="I18" s="42" t="s">
        <v>168</v>
      </c>
      <c r="J18" s="41" t="s">
        <v>169</v>
      </c>
      <c r="K18" s="43" t="s">
        <v>78</v>
      </c>
      <c r="L18" s="42" t="s">
        <v>168</v>
      </c>
      <c r="M18" s="41" t="s">
        <v>170</v>
      </c>
      <c r="N18" s="43" t="s">
        <v>171</v>
      </c>
      <c r="O18" s="42" t="s">
        <v>168</v>
      </c>
      <c r="P18" s="41" t="s">
        <v>78</v>
      </c>
      <c r="Q18" s="43" t="s">
        <v>78</v>
      </c>
      <c r="R18" s="42" t="s">
        <v>78</v>
      </c>
      <c r="S18" s="41" t="s">
        <v>78</v>
      </c>
      <c r="T18" s="43" t="s">
        <v>78</v>
      </c>
      <c r="U18" s="43" t="s">
        <v>78</v>
      </c>
      <c r="V18" s="43" t="s">
        <v>78</v>
      </c>
      <c r="W18" s="42" t="s">
        <v>78</v>
      </c>
      <c r="X18" s="41"/>
      <c r="Y18" s="43"/>
      <c r="Z18" s="43"/>
      <c r="AA18" s="42"/>
    </row>
    <row r="19">
      <c r="A19" s="20"/>
      <c r="B19" s="27" t="s">
        <v>172</v>
      </c>
      <c r="C19" s="28" t="s">
        <v>106</v>
      </c>
      <c r="D19" s="29" t="s">
        <v>106</v>
      </c>
      <c r="E19" s="28" t="s">
        <v>78</v>
      </c>
      <c r="F19" s="29" t="s">
        <v>78</v>
      </c>
      <c r="G19" s="28" t="s">
        <v>173</v>
      </c>
      <c r="H19" s="30" t="s">
        <v>174</v>
      </c>
      <c r="I19" s="31"/>
      <c r="J19" s="28" t="s">
        <v>175</v>
      </c>
      <c r="K19" s="30" t="s">
        <v>78</v>
      </c>
      <c r="L19" s="29"/>
      <c r="M19" s="28" t="s">
        <v>176</v>
      </c>
      <c r="N19" s="30" t="s">
        <v>177</v>
      </c>
      <c r="O19" s="29"/>
      <c r="P19" s="28" t="s">
        <v>78</v>
      </c>
      <c r="Q19" s="30" t="s">
        <v>78</v>
      </c>
      <c r="R19" s="29"/>
      <c r="S19" s="28"/>
      <c r="T19" s="30"/>
      <c r="U19" s="30"/>
      <c r="V19" s="30"/>
      <c r="W19" s="29"/>
      <c r="X19" s="28"/>
      <c r="Y19" s="30"/>
      <c r="Z19" s="30"/>
      <c r="AA19" s="29"/>
    </row>
    <row r="20">
      <c r="A20" s="8"/>
      <c r="B20" s="46" t="s">
        <v>178</v>
      </c>
      <c r="C20" s="47" t="s">
        <v>106</v>
      </c>
      <c r="D20" s="48" t="s">
        <v>106</v>
      </c>
      <c r="E20" s="47" t="s">
        <v>78</v>
      </c>
      <c r="F20" s="48" t="s">
        <v>78</v>
      </c>
      <c r="G20" s="47" t="s">
        <v>179</v>
      </c>
      <c r="H20" s="49" t="s">
        <v>180</v>
      </c>
      <c r="I20" s="50"/>
      <c r="J20" s="47" t="s">
        <v>181</v>
      </c>
      <c r="K20" s="49" t="s">
        <v>78</v>
      </c>
      <c r="L20" s="48"/>
      <c r="M20" s="47" t="s">
        <v>182</v>
      </c>
      <c r="N20" s="49" t="s">
        <v>183</v>
      </c>
      <c r="O20" s="48"/>
      <c r="P20" s="47"/>
      <c r="Q20" s="49" t="s">
        <v>78</v>
      </c>
      <c r="R20" s="48"/>
      <c r="S20" s="47"/>
      <c r="T20" s="49"/>
      <c r="U20" s="49"/>
      <c r="V20" s="49"/>
      <c r="W20" s="48"/>
      <c r="X20" s="47"/>
      <c r="Y20" s="49"/>
      <c r="Z20" s="49"/>
      <c r="AA20" s="48"/>
    </row>
    <row r="21" ht="15.75" customHeight="1">
      <c r="A21" s="39" t="s">
        <v>22</v>
      </c>
      <c r="B21" s="14" t="s">
        <v>184</v>
      </c>
      <c r="C21" s="15" t="s">
        <v>106</v>
      </c>
      <c r="D21" s="16" t="s">
        <v>106</v>
      </c>
      <c r="E21" s="15" t="s">
        <v>78</v>
      </c>
      <c r="F21" s="16" t="s">
        <v>78</v>
      </c>
      <c r="G21" s="15" t="s">
        <v>185</v>
      </c>
      <c r="H21" s="17" t="s">
        <v>186</v>
      </c>
      <c r="I21" s="18"/>
      <c r="J21" s="15" t="s">
        <v>187</v>
      </c>
      <c r="K21" s="17" t="s">
        <v>78</v>
      </c>
      <c r="L21" s="16"/>
      <c r="M21" s="15" t="s">
        <v>188</v>
      </c>
      <c r="N21" s="17" t="s">
        <v>189</v>
      </c>
      <c r="O21" s="16"/>
      <c r="P21" s="15" t="s">
        <v>78</v>
      </c>
      <c r="Q21" s="17" t="s">
        <v>78</v>
      </c>
      <c r="R21" s="16"/>
      <c r="S21" s="15"/>
      <c r="T21" s="17"/>
      <c r="U21" s="17"/>
      <c r="V21" s="17" t="s">
        <v>78</v>
      </c>
      <c r="W21" s="16"/>
      <c r="X21" s="15"/>
      <c r="Y21" s="17"/>
      <c r="Z21" s="17"/>
      <c r="AA21" s="16"/>
    </row>
    <row r="22" ht="15.75" customHeight="1">
      <c r="A22" s="20"/>
      <c r="B22" s="21" t="s">
        <v>190</v>
      </c>
      <c r="C22" s="22" t="s">
        <v>106</v>
      </c>
      <c r="D22" s="23" t="s">
        <v>106</v>
      </c>
      <c r="E22" s="22" t="s">
        <v>78</v>
      </c>
      <c r="F22" s="23" t="s">
        <v>78</v>
      </c>
      <c r="G22" s="22" t="s">
        <v>191</v>
      </c>
      <c r="H22" s="24" t="s">
        <v>192</v>
      </c>
      <c r="I22" s="23" t="s">
        <v>193</v>
      </c>
      <c r="J22" s="22" t="s">
        <v>194</v>
      </c>
      <c r="K22" s="24" t="s">
        <v>78</v>
      </c>
      <c r="L22" s="23" t="s">
        <v>193</v>
      </c>
      <c r="M22" s="22" t="s">
        <v>195</v>
      </c>
      <c r="N22" s="24" t="s">
        <v>196</v>
      </c>
      <c r="O22" s="23" t="s">
        <v>193</v>
      </c>
      <c r="P22" s="22"/>
      <c r="Q22" s="24" t="s">
        <v>78</v>
      </c>
      <c r="R22" s="23" t="s">
        <v>78</v>
      </c>
      <c r="S22" s="22" t="s">
        <v>78</v>
      </c>
      <c r="T22" s="24" t="s">
        <v>78</v>
      </c>
      <c r="U22" s="24" t="s">
        <v>78</v>
      </c>
      <c r="V22" s="24" t="s">
        <v>78</v>
      </c>
      <c r="W22" s="23" t="s">
        <v>78</v>
      </c>
      <c r="X22" s="22"/>
      <c r="Y22" s="24"/>
      <c r="Z22" s="24"/>
      <c r="AA22" s="23"/>
    </row>
    <row r="23" ht="15.75" customHeight="1">
      <c r="A23" s="20"/>
      <c r="B23" s="27" t="s">
        <v>197</v>
      </c>
      <c r="C23" s="28" t="s">
        <v>106</v>
      </c>
      <c r="D23" s="29" t="s">
        <v>106</v>
      </c>
      <c r="E23" s="28" t="s">
        <v>78</v>
      </c>
      <c r="F23" s="29"/>
      <c r="G23" s="28" t="s">
        <v>198</v>
      </c>
      <c r="H23" s="30" t="s">
        <v>199</v>
      </c>
      <c r="I23" s="31"/>
      <c r="J23" s="28" t="s">
        <v>200</v>
      </c>
      <c r="K23" s="30" t="s">
        <v>78</v>
      </c>
      <c r="L23" s="29"/>
      <c r="M23" s="28" t="s">
        <v>201</v>
      </c>
      <c r="N23" s="30" t="s">
        <v>202</v>
      </c>
      <c r="O23" s="29"/>
      <c r="P23" s="28"/>
      <c r="Q23" s="30"/>
      <c r="R23" s="29"/>
      <c r="S23" s="28"/>
      <c r="T23" s="30"/>
      <c r="U23" s="30"/>
      <c r="V23" s="30"/>
      <c r="W23" s="29"/>
      <c r="X23" s="28"/>
      <c r="Y23" s="30"/>
      <c r="Z23" s="30"/>
      <c r="AA23" s="29"/>
    </row>
    <row r="24" ht="15.0" customHeight="1">
      <c r="A24" s="20"/>
      <c r="B24" s="21" t="s">
        <v>203</v>
      </c>
      <c r="C24" s="22" t="s">
        <v>106</v>
      </c>
      <c r="D24" s="23" t="s">
        <v>106</v>
      </c>
      <c r="E24" s="22" t="s">
        <v>78</v>
      </c>
      <c r="F24" s="23" t="s">
        <v>78</v>
      </c>
      <c r="G24" s="22" t="s">
        <v>204</v>
      </c>
      <c r="H24" s="24" t="s">
        <v>205</v>
      </c>
      <c r="I24" s="23" t="s">
        <v>206</v>
      </c>
      <c r="J24" s="22" t="s">
        <v>207</v>
      </c>
      <c r="K24" s="24" t="s">
        <v>78</v>
      </c>
      <c r="L24" s="23" t="s">
        <v>206</v>
      </c>
      <c r="M24" s="22" t="s">
        <v>208</v>
      </c>
      <c r="N24" s="24" t="s">
        <v>82</v>
      </c>
      <c r="O24" s="23" t="s">
        <v>206</v>
      </c>
      <c r="P24" s="22" t="s">
        <v>78</v>
      </c>
      <c r="Q24" s="24"/>
      <c r="R24" s="23" t="s">
        <v>78</v>
      </c>
      <c r="S24" s="22" t="s">
        <v>78</v>
      </c>
      <c r="T24" s="24" t="s">
        <v>78</v>
      </c>
      <c r="U24" s="24"/>
      <c r="V24" s="24" t="s">
        <v>78</v>
      </c>
      <c r="W24" s="23"/>
      <c r="X24" s="22"/>
      <c r="Y24" s="24"/>
      <c r="Z24" s="24"/>
      <c r="AA24" s="23"/>
    </row>
    <row r="25" ht="15.75" customHeight="1">
      <c r="A25" s="8"/>
      <c r="B25" s="33" t="s">
        <v>209</v>
      </c>
      <c r="C25" s="34" t="s">
        <v>106</v>
      </c>
      <c r="D25" s="35" t="s">
        <v>106</v>
      </c>
      <c r="E25" s="34" t="s">
        <v>78</v>
      </c>
      <c r="F25" s="35" t="s">
        <v>78</v>
      </c>
      <c r="G25" s="34" t="s">
        <v>210</v>
      </c>
      <c r="H25" s="36" t="s">
        <v>211</v>
      </c>
      <c r="I25" s="35"/>
      <c r="J25" s="34" t="s">
        <v>212</v>
      </c>
      <c r="K25" s="36" t="s">
        <v>78</v>
      </c>
      <c r="L25" s="35"/>
      <c r="M25" s="34" t="s">
        <v>213</v>
      </c>
      <c r="N25" s="36" t="s">
        <v>214</v>
      </c>
      <c r="O25" s="35"/>
      <c r="P25" s="34" t="s">
        <v>78</v>
      </c>
      <c r="Q25" s="36" t="s">
        <v>78</v>
      </c>
      <c r="R25" s="35"/>
      <c r="S25" s="34" t="s">
        <v>78</v>
      </c>
      <c r="T25" s="36" t="s">
        <v>78</v>
      </c>
      <c r="U25" s="36"/>
      <c r="V25" s="36"/>
      <c r="W25" s="35"/>
      <c r="X25" s="34"/>
      <c r="Y25" s="36"/>
      <c r="Z25" s="36"/>
      <c r="AA25" s="35"/>
    </row>
    <row r="26" ht="15.75" customHeight="1">
      <c r="A26" s="13" t="s">
        <v>215</v>
      </c>
      <c r="B26" s="40" t="s">
        <v>216</v>
      </c>
      <c r="C26" s="41" t="s">
        <v>106</v>
      </c>
      <c r="D26" s="42" t="s">
        <v>106</v>
      </c>
      <c r="E26" s="41" t="s">
        <v>78</v>
      </c>
      <c r="F26" s="42" t="s">
        <v>78</v>
      </c>
      <c r="G26" s="41" t="s">
        <v>217</v>
      </c>
      <c r="H26" s="43" t="s">
        <v>218</v>
      </c>
      <c r="I26" s="44"/>
      <c r="J26" s="41" t="s">
        <v>219</v>
      </c>
      <c r="K26" s="43" t="s">
        <v>78</v>
      </c>
      <c r="L26" s="42"/>
      <c r="M26" s="41" t="s">
        <v>220</v>
      </c>
      <c r="N26" s="43" t="s">
        <v>221</v>
      </c>
      <c r="O26" s="42"/>
      <c r="P26" s="41"/>
      <c r="Q26" s="43"/>
      <c r="R26" s="42"/>
      <c r="S26" s="41" t="s">
        <v>78</v>
      </c>
      <c r="T26" s="43" t="s">
        <v>78</v>
      </c>
      <c r="U26" s="43"/>
      <c r="V26" s="43"/>
      <c r="W26" s="42"/>
      <c r="X26" s="41"/>
      <c r="Y26" s="43"/>
      <c r="Z26" s="43"/>
      <c r="AA26" s="42"/>
    </row>
    <row r="27" ht="15.75" customHeight="1">
      <c r="A27" s="20"/>
      <c r="B27" s="27" t="s">
        <v>222</v>
      </c>
      <c r="C27" s="28" t="s">
        <v>106</v>
      </c>
      <c r="D27" s="29" t="s">
        <v>106</v>
      </c>
      <c r="E27" s="28" t="s">
        <v>78</v>
      </c>
      <c r="F27" s="29" t="s">
        <v>78</v>
      </c>
      <c r="G27" s="28" t="s">
        <v>79</v>
      </c>
      <c r="H27" s="30" t="s">
        <v>223</v>
      </c>
      <c r="I27" s="31"/>
      <c r="J27" s="28" t="s">
        <v>224</v>
      </c>
      <c r="K27" s="30" t="s">
        <v>78</v>
      </c>
      <c r="L27" s="29"/>
      <c r="M27" s="28" t="s">
        <v>225</v>
      </c>
      <c r="N27" s="30" t="s">
        <v>226</v>
      </c>
      <c r="O27" s="29"/>
      <c r="P27" s="28" t="s">
        <v>78</v>
      </c>
      <c r="Q27" s="30"/>
      <c r="R27" s="29"/>
      <c r="S27" s="28" t="s">
        <v>78</v>
      </c>
      <c r="T27" s="30" t="s">
        <v>78</v>
      </c>
      <c r="U27" s="30"/>
      <c r="V27" s="30" t="s">
        <v>78</v>
      </c>
      <c r="W27" s="29"/>
      <c r="X27" s="28"/>
      <c r="Y27" s="30"/>
      <c r="Z27" s="30"/>
      <c r="AA27" s="29"/>
    </row>
    <row r="28" ht="15.75" customHeight="1">
      <c r="A28" s="20"/>
      <c r="B28" s="21" t="s">
        <v>227</v>
      </c>
      <c r="C28" s="22" t="s">
        <v>78</v>
      </c>
      <c r="D28" s="23" t="s">
        <v>78</v>
      </c>
      <c r="E28" s="22" t="s">
        <v>78</v>
      </c>
      <c r="F28" s="23" t="s">
        <v>78</v>
      </c>
      <c r="G28" s="22" t="s">
        <v>228</v>
      </c>
      <c r="H28" s="24" t="s">
        <v>229</v>
      </c>
      <c r="I28" s="25"/>
      <c r="J28" s="22" t="s">
        <v>230</v>
      </c>
      <c r="K28" s="24" t="s">
        <v>78</v>
      </c>
      <c r="L28" s="23"/>
      <c r="M28" s="22" t="s">
        <v>231</v>
      </c>
      <c r="N28" s="24" t="s">
        <v>232</v>
      </c>
      <c r="O28" s="23"/>
      <c r="P28" s="22"/>
      <c r="Q28" s="24" t="s">
        <v>78</v>
      </c>
      <c r="R28" s="23"/>
      <c r="S28" s="22" t="s">
        <v>78</v>
      </c>
      <c r="T28" s="24" t="s">
        <v>78</v>
      </c>
      <c r="U28" s="24"/>
      <c r="V28" s="24"/>
      <c r="W28" s="23"/>
      <c r="X28" s="22"/>
      <c r="Y28" s="24"/>
      <c r="Z28" s="24"/>
      <c r="AA28" s="23"/>
    </row>
    <row r="29" ht="15.75" customHeight="1">
      <c r="A29" s="20"/>
      <c r="B29" s="27" t="s">
        <v>233</v>
      </c>
      <c r="C29" s="28" t="s">
        <v>78</v>
      </c>
      <c r="D29" s="29" t="s">
        <v>78</v>
      </c>
      <c r="E29" s="28" t="s">
        <v>78</v>
      </c>
      <c r="F29" s="29" t="s">
        <v>78</v>
      </c>
      <c r="G29" s="28" t="s">
        <v>234</v>
      </c>
      <c r="H29" s="30" t="s">
        <v>235</v>
      </c>
      <c r="I29" s="31"/>
      <c r="J29" s="28" t="s">
        <v>236</v>
      </c>
      <c r="K29" s="30" t="s">
        <v>78</v>
      </c>
      <c r="L29" s="29"/>
      <c r="M29" s="28" t="s">
        <v>237</v>
      </c>
      <c r="N29" s="30" t="s">
        <v>238</v>
      </c>
      <c r="O29" s="29"/>
      <c r="P29" s="28"/>
      <c r="Q29" s="30" t="s">
        <v>78</v>
      </c>
      <c r="R29" s="29"/>
      <c r="S29" s="28" t="s">
        <v>78</v>
      </c>
      <c r="T29" s="30" t="s">
        <v>78</v>
      </c>
      <c r="U29" s="30"/>
      <c r="V29" s="30" t="s">
        <v>78</v>
      </c>
      <c r="W29" s="29"/>
      <c r="X29" s="28"/>
      <c r="Y29" s="30"/>
      <c r="Z29" s="30"/>
      <c r="AA29" s="29"/>
    </row>
    <row r="30" ht="15.75" customHeight="1">
      <c r="A30" s="20"/>
      <c r="B30" s="21" t="s">
        <v>239</v>
      </c>
      <c r="C30" s="22" t="s">
        <v>78</v>
      </c>
      <c r="D30" s="23" t="s">
        <v>78</v>
      </c>
      <c r="E30" s="22" t="s">
        <v>78</v>
      </c>
      <c r="F30" s="23" t="s">
        <v>78</v>
      </c>
      <c r="G30" s="22" t="s">
        <v>240</v>
      </c>
      <c r="H30" s="24" t="s">
        <v>241</v>
      </c>
      <c r="I30" s="25"/>
      <c r="J30" s="22" t="s">
        <v>242</v>
      </c>
      <c r="K30" s="24" t="s">
        <v>78</v>
      </c>
      <c r="L30" s="23"/>
      <c r="M30" s="22" t="s">
        <v>243</v>
      </c>
      <c r="N30" s="24" t="s">
        <v>244</v>
      </c>
      <c r="O30" s="23"/>
      <c r="P30" s="22"/>
      <c r="Q30" s="24" t="s">
        <v>78</v>
      </c>
      <c r="R30" s="23"/>
      <c r="S30" s="22" t="s">
        <v>78</v>
      </c>
      <c r="T30" s="24" t="s">
        <v>78</v>
      </c>
      <c r="U30" s="24"/>
      <c r="V30" s="24"/>
      <c r="W30" s="23"/>
      <c r="X30" s="22"/>
      <c r="Y30" s="24"/>
      <c r="Z30" s="24"/>
      <c r="AA30" s="23"/>
    </row>
    <row r="31" ht="15.75" customHeight="1">
      <c r="A31" s="8"/>
      <c r="B31" s="33" t="s">
        <v>245</v>
      </c>
      <c r="C31" s="34" t="s">
        <v>106</v>
      </c>
      <c r="D31" s="35" t="s">
        <v>106</v>
      </c>
      <c r="E31" s="34" t="s">
        <v>78</v>
      </c>
      <c r="F31" s="35" t="s">
        <v>78</v>
      </c>
      <c r="G31" s="34" t="s">
        <v>246</v>
      </c>
      <c r="H31" s="36" t="s">
        <v>247</v>
      </c>
      <c r="I31" s="37"/>
      <c r="J31" s="34" t="s">
        <v>248</v>
      </c>
      <c r="K31" s="36" t="s">
        <v>78</v>
      </c>
      <c r="L31" s="35"/>
      <c r="M31" s="34" t="s">
        <v>249</v>
      </c>
      <c r="N31" s="36" t="s">
        <v>250</v>
      </c>
      <c r="O31" s="35"/>
      <c r="P31" s="34"/>
      <c r="Q31" s="36"/>
      <c r="R31" s="35"/>
      <c r="S31" s="34" t="s">
        <v>78</v>
      </c>
      <c r="T31" s="36" t="s">
        <v>78</v>
      </c>
      <c r="U31" s="36"/>
      <c r="V31" s="36" t="s">
        <v>78</v>
      </c>
      <c r="W31" s="35"/>
      <c r="X31" s="34"/>
      <c r="Y31" s="36"/>
      <c r="Z31" s="36"/>
      <c r="AA31" s="35"/>
    </row>
    <row r="32" ht="15.75" customHeight="1">
      <c r="A32" s="39" t="s">
        <v>14</v>
      </c>
      <c r="B32" s="40" t="s">
        <v>251</v>
      </c>
      <c r="C32" s="41" t="s">
        <v>78</v>
      </c>
      <c r="D32" s="42" t="s">
        <v>78</v>
      </c>
      <c r="E32" s="41" t="s">
        <v>78</v>
      </c>
      <c r="F32" s="42"/>
      <c r="G32" s="41" t="s">
        <v>252</v>
      </c>
      <c r="H32" s="43" t="s">
        <v>253</v>
      </c>
      <c r="I32" s="44"/>
      <c r="J32" s="41" t="s">
        <v>254</v>
      </c>
      <c r="K32" s="43" t="s">
        <v>78</v>
      </c>
      <c r="L32" s="42"/>
      <c r="M32" s="41" t="s">
        <v>255</v>
      </c>
      <c r="N32" s="43" t="s">
        <v>256</v>
      </c>
      <c r="O32" s="42"/>
      <c r="P32" s="41"/>
      <c r="Q32" s="43" t="s">
        <v>78</v>
      </c>
      <c r="R32" s="42"/>
      <c r="S32" s="41"/>
      <c r="T32" s="43"/>
      <c r="U32" s="43"/>
      <c r="V32" s="43"/>
      <c r="W32" s="42"/>
      <c r="X32" s="41"/>
      <c r="Y32" s="43"/>
      <c r="Z32" s="43"/>
      <c r="AA32" s="42"/>
    </row>
    <row r="33" ht="15.75" customHeight="1">
      <c r="A33" s="20"/>
      <c r="B33" s="27" t="s">
        <v>257</v>
      </c>
      <c r="C33" s="28" t="s">
        <v>78</v>
      </c>
      <c r="D33" s="29" t="s">
        <v>78</v>
      </c>
      <c r="E33" s="28" t="s">
        <v>78</v>
      </c>
      <c r="F33" s="29" t="s">
        <v>78</v>
      </c>
      <c r="G33" s="28" t="s">
        <v>258</v>
      </c>
      <c r="H33" s="30" t="s">
        <v>259</v>
      </c>
      <c r="I33" s="31"/>
      <c r="J33" s="28" t="s">
        <v>260</v>
      </c>
      <c r="K33" s="30" t="s">
        <v>78</v>
      </c>
      <c r="L33" s="29"/>
      <c r="M33" s="28" t="s">
        <v>261</v>
      </c>
      <c r="N33" s="30" t="s">
        <v>262</v>
      </c>
      <c r="O33" s="29"/>
      <c r="P33" s="28" t="s">
        <v>78</v>
      </c>
      <c r="Q33" s="30"/>
      <c r="R33" s="29"/>
      <c r="S33" s="28" t="s">
        <v>78</v>
      </c>
      <c r="T33" s="30" t="s">
        <v>78</v>
      </c>
      <c r="U33" s="30"/>
      <c r="V33" s="30" t="s">
        <v>78</v>
      </c>
      <c r="W33" s="29"/>
      <c r="X33" s="28"/>
      <c r="Y33" s="30"/>
      <c r="Z33" s="30"/>
      <c r="AA33" s="29"/>
    </row>
    <row r="34" ht="15.75" customHeight="1">
      <c r="A34" s="8"/>
      <c r="B34" s="46" t="s">
        <v>263</v>
      </c>
      <c r="C34" s="47" t="s">
        <v>78</v>
      </c>
      <c r="D34" s="48" t="s">
        <v>78</v>
      </c>
      <c r="E34" s="47" t="s">
        <v>78</v>
      </c>
      <c r="F34" s="48" t="s">
        <v>78</v>
      </c>
      <c r="G34" s="47" t="s">
        <v>264</v>
      </c>
      <c r="H34" s="49" t="s">
        <v>265</v>
      </c>
      <c r="I34" s="50"/>
      <c r="J34" s="47" t="s">
        <v>266</v>
      </c>
      <c r="K34" s="49" t="s">
        <v>78</v>
      </c>
      <c r="L34" s="48"/>
      <c r="M34" s="47" t="s">
        <v>267</v>
      </c>
      <c r="N34" s="49" t="s">
        <v>268</v>
      </c>
      <c r="O34" s="48"/>
      <c r="P34" s="47" t="s">
        <v>78</v>
      </c>
      <c r="Q34" s="49" t="s">
        <v>78</v>
      </c>
      <c r="R34" s="48"/>
      <c r="S34" s="47" t="s">
        <v>78</v>
      </c>
      <c r="T34" s="49" t="s">
        <v>78</v>
      </c>
      <c r="U34" s="49"/>
      <c r="V34" s="49" t="s">
        <v>78</v>
      </c>
      <c r="W34" s="48"/>
      <c r="X34" s="47"/>
      <c r="Y34" s="49"/>
      <c r="Z34" s="49"/>
      <c r="AA34" s="48"/>
    </row>
    <row r="35" ht="15.75" customHeight="1">
      <c r="A35" s="51" t="s">
        <v>269</v>
      </c>
      <c r="B35" s="52" t="s">
        <v>270</v>
      </c>
      <c r="C35" s="53" t="s">
        <v>78</v>
      </c>
      <c r="D35" s="54" t="s">
        <v>78</v>
      </c>
      <c r="E35" s="53" t="s">
        <v>78</v>
      </c>
      <c r="F35" s="54" t="s">
        <v>78</v>
      </c>
      <c r="G35" s="53" t="s">
        <v>271</v>
      </c>
      <c r="H35" s="55" t="s">
        <v>272</v>
      </c>
      <c r="I35" s="56"/>
      <c r="J35" s="53" t="s">
        <v>273</v>
      </c>
      <c r="K35" s="55" t="s">
        <v>78</v>
      </c>
      <c r="L35" s="54"/>
      <c r="M35" s="53" t="s">
        <v>274</v>
      </c>
      <c r="N35" s="55" t="s">
        <v>202</v>
      </c>
      <c r="O35" s="54"/>
      <c r="P35" s="53" t="s">
        <v>78</v>
      </c>
      <c r="Q35" s="55" t="s">
        <v>78</v>
      </c>
      <c r="R35" s="54"/>
      <c r="S35" s="53" t="s">
        <v>78</v>
      </c>
      <c r="T35" s="57" t="s">
        <v>78</v>
      </c>
      <c r="U35" s="55" t="s">
        <v>78</v>
      </c>
      <c r="V35" s="55" t="s">
        <v>78</v>
      </c>
      <c r="W35" s="54" t="s">
        <v>78</v>
      </c>
      <c r="X35" s="53"/>
      <c r="Y35" s="55"/>
      <c r="Z35" s="55" t="s">
        <v>78</v>
      </c>
      <c r="AA35" s="54" t="s">
        <v>78</v>
      </c>
    </row>
    <row r="36" ht="15.75" customHeight="1">
      <c r="A36" s="8"/>
      <c r="B36" s="46" t="s">
        <v>275</v>
      </c>
      <c r="C36" s="47" t="s">
        <v>78</v>
      </c>
      <c r="D36" s="48" t="s">
        <v>78</v>
      </c>
      <c r="E36" s="47" t="s">
        <v>78</v>
      </c>
      <c r="F36" s="48" t="s">
        <v>78</v>
      </c>
      <c r="G36" s="47" t="s">
        <v>276</v>
      </c>
      <c r="H36" s="49" t="s">
        <v>277</v>
      </c>
      <c r="I36" s="50"/>
      <c r="J36" s="47" t="s">
        <v>278</v>
      </c>
      <c r="K36" s="49" t="s">
        <v>78</v>
      </c>
      <c r="L36" s="48"/>
      <c r="M36" s="47" t="s">
        <v>279</v>
      </c>
      <c r="N36" s="49" t="s">
        <v>280</v>
      </c>
      <c r="O36" s="48"/>
      <c r="P36" s="47" t="s">
        <v>78</v>
      </c>
      <c r="Q36" s="49" t="s">
        <v>78</v>
      </c>
      <c r="R36" s="48"/>
      <c r="S36" s="47" t="s">
        <v>78</v>
      </c>
      <c r="T36" s="58" t="s">
        <v>78</v>
      </c>
      <c r="U36" s="49"/>
      <c r="V36" s="49" t="s">
        <v>78</v>
      </c>
      <c r="W36" s="48"/>
      <c r="X36" s="47"/>
      <c r="Y36" s="49"/>
      <c r="Z36" s="49"/>
      <c r="AA36" s="48"/>
    </row>
    <row r="37" ht="15.75" customHeight="1">
      <c r="A37" s="3" t="s">
        <v>281</v>
      </c>
      <c r="T37" s="2"/>
    </row>
    <row r="38" ht="15.75" customHeight="1">
      <c r="A38" s="3" t="s">
        <v>282</v>
      </c>
      <c r="T38" s="2"/>
    </row>
    <row r="39" ht="15.75" customHeight="1">
      <c r="A39" s="3" t="s">
        <v>283</v>
      </c>
      <c r="T39" s="2"/>
    </row>
    <row r="40" ht="15.75" customHeight="1">
      <c r="A40" s="3" t="s">
        <v>284</v>
      </c>
      <c r="T40" s="2"/>
    </row>
    <row r="41" ht="15.75" customHeight="1">
      <c r="A41" s="3" t="s">
        <v>285</v>
      </c>
      <c r="T41" s="2"/>
    </row>
    <row r="42" ht="15.75" customHeight="1">
      <c r="A42" s="3" t="s">
        <v>286</v>
      </c>
      <c r="T42" s="2"/>
    </row>
    <row r="43" ht="15.75" customHeight="1">
      <c r="T43" s="2"/>
    </row>
    <row r="44" ht="15.75" customHeight="1">
      <c r="T44" s="2"/>
    </row>
    <row r="45" ht="15.75" customHeight="1">
      <c r="T45" s="2"/>
    </row>
    <row r="46" ht="15.75" customHeight="1">
      <c r="T46" s="2"/>
    </row>
    <row r="47" ht="15.75" customHeight="1">
      <c r="T47" s="2"/>
    </row>
    <row r="48" ht="15.75" customHeight="1">
      <c r="T48" s="2"/>
    </row>
    <row r="49" ht="15.75" customHeight="1">
      <c r="T49" s="2"/>
    </row>
    <row r="50" ht="15.75" customHeight="1">
      <c r="T50" s="2"/>
    </row>
    <row r="51" ht="15.75" customHeight="1">
      <c r="T51" s="2"/>
    </row>
    <row r="52" ht="15.75" customHeight="1">
      <c r="T52" s="2"/>
    </row>
    <row r="53" ht="15.75" customHeight="1">
      <c r="T53" s="2"/>
    </row>
    <row r="54" ht="15.75" customHeight="1">
      <c r="T54" s="2"/>
    </row>
    <row r="55" ht="15.75" customHeight="1">
      <c r="T55" s="2"/>
    </row>
    <row r="56" ht="15.75" customHeight="1">
      <c r="T56" s="2"/>
    </row>
    <row r="57" ht="15.75" customHeight="1">
      <c r="T57" s="2"/>
    </row>
    <row r="58" ht="15.75" customHeight="1">
      <c r="T58" s="2"/>
    </row>
    <row r="59" ht="15.75" customHeight="1">
      <c r="T59" s="2"/>
    </row>
    <row r="60" ht="15.75" customHeight="1">
      <c r="T60" s="2"/>
    </row>
    <row r="61" ht="15.75" customHeight="1">
      <c r="T61" s="2"/>
    </row>
    <row r="62" ht="15.75" customHeight="1">
      <c r="T62" s="2"/>
    </row>
    <row r="63" ht="15.75" customHeight="1">
      <c r="T63" s="2"/>
    </row>
    <row r="64" ht="15.75" customHeight="1">
      <c r="T64" s="2"/>
    </row>
    <row r="65" ht="15.75" customHeight="1">
      <c r="T65" s="2"/>
    </row>
    <row r="66" ht="15.75" customHeight="1">
      <c r="T66" s="2"/>
    </row>
    <row r="67" ht="15.75" customHeight="1">
      <c r="T67" s="2"/>
    </row>
    <row r="68" ht="15.75" customHeight="1">
      <c r="T68" s="2"/>
    </row>
    <row r="69" ht="15.75" customHeight="1">
      <c r="T69" s="2"/>
    </row>
    <row r="70" ht="15.75" customHeight="1">
      <c r="T70" s="2"/>
    </row>
    <row r="71" ht="15.75" customHeight="1">
      <c r="T71" s="2"/>
    </row>
    <row r="72" ht="15.75" customHeight="1">
      <c r="T72" s="2"/>
    </row>
    <row r="73" ht="15.75" customHeight="1">
      <c r="T73" s="2"/>
    </row>
    <row r="74" ht="15.75" customHeight="1">
      <c r="T74" s="2"/>
    </row>
    <row r="75" ht="15.75" customHeight="1">
      <c r="T75" s="2"/>
    </row>
    <row r="76" ht="15.75" customHeight="1">
      <c r="T76" s="2"/>
    </row>
    <row r="77" ht="15.75" customHeight="1">
      <c r="T77" s="2"/>
    </row>
    <row r="78" ht="15.75" customHeight="1">
      <c r="T78" s="2"/>
    </row>
    <row r="79" ht="15.75" customHeight="1">
      <c r="T79" s="2"/>
    </row>
    <row r="80" ht="15.75" customHeight="1">
      <c r="T80" s="2"/>
    </row>
    <row r="81" ht="15.75" customHeight="1">
      <c r="T81" s="2"/>
    </row>
    <row r="82" ht="15.75" customHeight="1">
      <c r="T82" s="2"/>
    </row>
    <row r="83" ht="15.75" customHeight="1">
      <c r="T83" s="2"/>
    </row>
    <row r="84" ht="15.75" customHeight="1">
      <c r="T84" s="2"/>
    </row>
    <row r="85" ht="15.75" customHeight="1">
      <c r="T85" s="2"/>
    </row>
    <row r="86" ht="15.75" customHeight="1">
      <c r="T86" s="2"/>
    </row>
    <row r="87" ht="15.75" customHeight="1">
      <c r="T87" s="2"/>
    </row>
    <row r="88" ht="15.75" customHeight="1">
      <c r="T88" s="2"/>
    </row>
    <row r="89" ht="15.75" customHeight="1">
      <c r="T89" s="2"/>
    </row>
    <row r="90" ht="15.75" customHeight="1">
      <c r="T90" s="2"/>
    </row>
    <row r="91" ht="15.75" customHeight="1">
      <c r="T91" s="2"/>
    </row>
    <row r="92" ht="15.75" customHeight="1">
      <c r="T92" s="2"/>
    </row>
    <row r="93" ht="15.75" customHeight="1">
      <c r="T93" s="2"/>
    </row>
    <row r="94" ht="15.75" customHeight="1">
      <c r="T94" s="2"/>
    </row>
    <row r="95" ht="15.75" customHeight="1">
      <c r="T95" s="2"/>
    </row>
    <row r="96" ht="15.75" customHeight="1">
      <c r="T96" s="2"/>
    </row>
    <row r="97" ht="15.75" customHeight="1">
      <c r="T97" s="2"/>
    </row>
    <row r="98" ht="15.75" customHeight="1">
      <c r="T98" s="2"/>
    </row>
    <row r="99" ht="15.75" customHeight="1">
      <c r="T99" s="2"/>
    </row>
    <row r="100" ht="15.75" customHeight="1">
      <c r="T100" s="2"/>
    </row>
    <row r="101" ht="15.75" customHeight="1">
      <c r="T101" s="2"/>
    </row>
    <row r="102" ht="15.75" customHeight="1">
      <c r="T102" s="2"/>
    </row>
    <row r="103" ht="15.75" customHeight="1">
      <c r="T103" s="2"/>
    </row>
    <row r="104" ht="15.75" customHeight="1">
      <c r="T104" s="2"/>
    </row>
    <row r="105" ht="15.75" customHeight="1">
      <c r="T105" s="2"/>
    </row>
    <row r="106" ht="15.75" customHeight="1">
      <c r="T106" s="2"/>
    </row>
    <row r="107" ht="15.75" customHeight="1">
      <c r="T107" s="2"/>
    </row>
    <row r="108" ht="15.75" customHeight="1">
      <c r="T108" s="2"/>
    </row>
    <row r="109" ht="15.75" customHeight="1">
      <c r="T109" s="2"/>
    </row>
    <row r="110" ht="15.75" customHeight="1">
      <c r="T110" s="2"/>
    </row>
    <row r="111" ht="15.75" customHeight="1">
      <c r="T111" s="2"/>
    </row>
    <row r="112" ht="15.75" customHeight="1">
      <c r="T112" s="2"/>
    </row>
    <row r="113" ht="15.75" customHeight="1">
      <c r="T113" s="2"/>
    </row>
    <row r="114" ht="15.75" customHeight="1">
      <c r="T114" s="2"/>
    </row>
    <row r="115" ht="15.75" customHeight="1">
      <c r="T115" s="2"/>
    </row>
    <row r="116" ht="15.75" customHeight="1">
      <c r="T116" s="2"/>
    </row>
    <row r="117" ht="15.75" customHeight="1">
      <c r="T117" s="2"/>
    </row>
    <row r="118" ht="15.75" customHeight="1">
      <c r="T118" s="2"/>
    </row>
    <row r="119" ht="15.75" customHeight="1">
      <c r="T119" s="2"/>
    </row>
    <row r="120" ht="15.75" customHeight="1">
      <c r="T120" s="2"/>
    </row>
    <row r="121" ht="15.75" customHeight="1">
      <c r="T121" s="2"/>
    </row>
    <row r="122" ht="15.75" customHeight="1">
      <c r="T122" s="2"/>
    </row>
    <row r="123" ht="15.75" customHeight="1">
      <c r="T123" s="2"/>
    </row>
    <row r="124" ht="15.75" customHeight="1">
      <c r="T124" s="2"/>
    </row>
    <row r="125" ht="15.75" customHeight="1">
      <c r="T125" s="2"/>
    </row>
    <row r="126" ht="15.75" customHeight="1">
      <c r="T126" s="2"/>
    </row>
    <row r="127" ht="15.75" customHeight="1">
      <c r="T127" s="2"/>
    </row>
    <row r="128" ht="15.75" customHeight="1">
      <c r="T128" s="2"/>
    </row>
    <row r="129" ht="15.75" customHeight="1">
      <c r="T129" s="2"/>
    </row>
    <row r="130" ht="15.75" customHeight="1">
      <c r="T130" s="2"/>
    </row>
    <row r="131" ht="15.75" customHeight="1">
      <c r="T131" s="2"/>
    </row>
    <row r="132" ht="15.75" customHeight="1">
      <c r="T132" s="2"/>
    </row>
    <row r="133" ht="15.75" customHeight="1">
      <c r="T133" s="2"/>
    </row>
    <row r="134" ht="15.75" customHeight="1">
      <c r="T134" s="2"/>
    </row>
    <row r="135" ht="15.75" customHeight="1">
      <c r="T135" s="2"/>
    </row>
    <row r="136" ht="15.75" customHeight="1">
      <c r="T136" s="2"/>
    </row>
    <row r="137" ht="15.75" customHeight="1">
      <c r="T137" s="2"/>
    </row>
    <row r="138" ht="15.75" customHeight="1">
      <c r="T138" s="2"/>
    </row>
    <row r="139" ht="15.75" customHeight="1">
      <c r="T139" s="2"/>
    </row>
    <row r="140" ht="15.75" customHeight="1">
      <c r="T140" s="2"/>
    </row>
    <row r="141" ht="15.75" customHeight="1">
      <c r="T141" s="2"/>
    </row>
    <row r="142" ht="15.75" customHeight="1">
      <c r="T142" s="2"/>
    </row>
    <row r="143" ht="15.75" customHeight="1">
      <c r="T143" s="2"/>
    </row>
    <row r="144" ht="15.75" customHeight="1">
      <c r="T144" s="2"/>
    </row>
    <row r="145" ht="15.75" customHeight="1">
      <c r="T145" s="2"/>
    </row>
    <row r="146" ht="15.75" customHeight="1">
      <c r="T146" s="2"/>
    </row>
    <row r="147" ht="15.75" customHeight="1">
      <c r="T147" s="2"/>
    </row>
    <row r="148" ht="15.75" customHeight="1">
      <c r="T148" s="2"/>
    </row>
    <row r="149" ht="15.75" customHeight="1">
      <c r="T149" s="2"/>
    </row>
    <row r="150" ht="15.75" customHeight="1">
      <c r="T150" s="2"/>
    </row>
    <row r="151" ht="15.75" customHeight="1">
      <c r="T151" s="2"/>
    </row>
    <row r="152" ht="15.75" customHeight="1">
      <c r="T152" s="2"/>
    </row>
    <row r="153" ht="15.75" customHeight="1">
      <c r="T153" s="2"/>
    </row>
    <row r="154" ht="15.75" customHeight="1">
      <c r="T154" s="2"/>
    </row>
    <row r="155" ht="15.75" customHeight="1">
      <c r="T155" s="2"/>
    </row>
    <row r="156" ht="15.75" customHeight="1">
      <c r="T156" s="2"/>
    </row>
    <row r="157" ht="15.75" customHeight="1">
      <c r="T157" s="2"/>
    </row>
    <row r="158" ht="15.75" customHeight="1">
      <c r="T158" s="2"/>
    </row>
    <row r="159" ht="15.75" customHeight="1">
      <c r="T159" s="2"/>
    </row>
    <row r="160" ht="15.75" customHeight="1">
      <c r="T160" s="2"/>
    </row>
    <row r="161" ht="15.75" customHeight="1">
      <c r="T161" s="2"/>
    </row>
    <row r="162" ht="15.75" customHeight="1">
      <c r="T162" s="2"/>
    </row>
    <row r="163" ht="15.75" customHeight="1">
      <c r="T163" s="2"/>
    </row>
    <row r="164" ht="15.75" customHeight="1">
      <c r="T164" s="2"/>
    </row>
    <row r="165" ht="15.75" customHeight="1">
      <c r="T165" s="2"/>
    </row>
    <row r="166" ht="15.75" customHeight="1">
      <c r="T166" s="2"/>
    </row>
    <row r="167" ht="15.75" customHeight="1">
      <c r="T167" s="2"/>
    </row>
    <row r="168" ht="15.75" customHeight="1">
      <c r="T168" s="2"/>
    </row>
    <row r="169" ht="15.75" customHeight="1">
      <c r="T169" s="2"/>
    </row>
    <row r="170" ht="15.75" customHeight="1">
      <c r="T170" s="2"/>
    </row>
    <row r="171" ht="15.75" customHeight="1">
      <c r="T171" s="2"/>
    </row>
    <row r="172" ht="15.75" customHeight="1">
      <c r="T172" s="2"/>
    </row>
    <row r="173" ht="15.75" customHeight="1">
      <c r="T173" s="2"/>
    </row>
    <row r="174" ht="15.75" customHeight="1">
      <c r="T174" s="2"/>
    </row>
    <row r="175" ht="15.75" customHeight="1">
      <c r="T175" s="2"/>
    </row>
    <row r="176" ht="15.75" customHeight="1">
      <c r="T176" s="2"/>
    </row>
    <row r="177" ht="15.75" customHeight="1">
      <c r="T177" s="2"/>
    </row>
    <row r="178" ht="15.75" customHeight="1">
      <c r="T178" s="2"/>
    </row>
    <row r="179" ht="15.75" customHeight="1">
      <c r="T179" s="2"/>
    </row>
    <row r="180" ht="15.75" customHeight="1">
      <c r="T180" s="2"/>
    </row>
    <row r="181" ht="15.75" customHeight="1">
      <c r="T181" s="2"/>
    </row>
    <row r="182" ht="15.75" customHeight="1">
      <c r="T182" s="2"/>
    </row>
    <row r="183" ht="15.75" customHeight="1">
      <c r="T183" s="2"/>
    </row>
    <row r="184" ht="15.75" customHeight="1">
      <c r="T184" s="2"/>
    </row>
    <row r="185" ht="15.75" customHeight="1">
      <c r="T185" s="2"/>
    </row>
    <row r="186" ht="15.75" customHeight="1">
      <c r="T186" s="2"/>
    </row>
    <row r="187" ht="15.75" customHeight="1">
      <c r="T187" s="2"/>
    </row>
    <row r="188" ht="15.75" customHeight="1">
      <c r="T188" s="2"/>
    </row>
    <row r="189" ht="15.75" customHeight="1">
      <c r="T189" s="2"/>
    </row>
    <row r="190" ht="15.75" customHeight="1">
      <c r="T190" s="2"/>
    </row>
    <row r="191" ht="15.75" customHeight="1">
      <c r="T191" s="2"/>
    </row>
    <row r="192" ht="15.75" customHeight="1">
      <c r="T192" s="2"/>
    </row>
    <row r="193" ht="15.75" customHeight="1">
      <c r="T193" s="2"/>
    </row>
    <row r="194" ht="15.75" customHeight="1">
      <c r="T194" s="2"/>
    </row>
    <row r="195" ht="15.75" customHeight="1">
      <c r="T195" s="2"/>
    </row>
    <row r="196" ht="15.75" customHeight="1">
      <c r="T196" s="2"/>
    </row>
    <row r="197" ht="15.75" customHeight="1">
      <c r="T197" s="2"/>
    </row>
    <row r="198" ht="15.75" customHeight="1">
      <c r="T198" s="2"/>
    </row>
    <row r="199" ht="15.75" customHeight="1">
      <c r="T199" s="2"/>
    </row>
    <row r="200" ht="15.75" customHeight="1">
      <c r="T200" s="2"/>
    </row>
    <row r="201" ht="15.75" customHeight="1">
      <c r="T201" s="2"/>
    </row>
    <row r="202" ht="15.75" customHeight="1">
      <c r="T202" s="2"/>
    </row>
    <row r="203" ht="15.75" customHeight="1">
      <c r="T203" s="2"/>
    </row>
    <row r="204" ht="15.75" customHeight="1">
      <c r="T204" s="2"/>
    </row>
    <row r="205" ht="15.75" customHeight="1">
      <c r="T205" s="2"/>
    </row>
    <row r="206" ht="15.75" customHeight="1">
      <c r="T206" s="2"/>
    </row>
    <row r="207" ht="15.75" customHeight="1">
      <c r="T207" s="2"/>
    </row>
    <row r="208" ht="15.75" customHeight="1">
      <c r="T208" s="2"/>
    </row>
    <row r="209" ht="15.75" customHeight="1">
      <c r="T209" s="2"/>
    </row>
    <row r="210" ht="15.75" customHeight="1">
      <c r="T210" s="2"/>
    </row>
    <row r="211" ht="15.75" customHeight="1">
      <c r="T211" s="2"/>
    </row>
    <row r="212" ht="15.75" customHeight="1">
      <c r="T212" s="2"/>
    </row>
    <row r="213" ht="15.75" customHeight="1">
      <c r="T213" s="2"/>
    </row>
    <row r="214" ht="15.75" customHeight="1">
      <c r="T214" s="2"/>
    </row>
    <row r="215" ht="15.75" customHeight="1">
      <c r="T215" s="2"/>
    </row>
    <row r="216" ht="15.75" customHeight="1">
      <c r="T216" s="2"/>
    </row>
    <row r="217" ht="15.75" customHeight="1">
      <c r="T217" s="2"/>
    </row>
    <row r="218" ht="15.75" customHeight="1">
      <c r="T218" s="2"/>
    </row>
    <row r="219" ht="15.75" customHeight="1">
      <c r="T219" s="2"/>
    </row>
    <row r="220" ht="15.75" customHeight="1">
      <c r="T220" s="2"/>
    </row>
    <row r="221" ht="15.75" customHeight="1">
      <c r="T221" s="2"/>
    </row>
    <row r="222" ht="15.75" customHeight="1">
      <c r="T222" s="2"/>
    </row>
    <row r="223" ht="15.75" customHeight="1">
      <c r="T223" s="2"/>
    </row>
    <row r="224" ht="15.75" customHeight="1">
      <c r="T224" s="2"/>
    </row>
    <row r="225" ht="15.75" customHeight="1">
      <c r="T225" s="2"/>
    </row>
    <row r="226" ht="15.75" customHeight="1">
      <c r="T226" s="2"/>
    </row>
    <row r="227" ht="15.75" customHeight="1">
      <c r="T227" s="2"/>
    </row>
    <row r="228" ht="15.75" customHeight="1">
      <c r="T228" s="2"/>
    </row>
    <row r="229" ht="15.75" customHeight="1">
      <c r="T229" s="2"/>
    </row>
    <row r="230" ht="15.75" customHeight="1">
      <c r="T230" s="2"/>
    </row>
    <row r="231" ht="15.75" customHeight="1">
      <c r="T231" s="2"/>
    </row>
    <row r="232" ht="15.75" customHeight="1">
      <c r="T232" s="2"/>
    </row>
    <row r="233" ht="15.75" customHeight="1">
      <c r="T233" s="2"/>
    </row>
    <row r="234" ht="15.75" customHeight="1">
      <c r="T234" s="2"/>
    </row>
    <row r="235" ht="15.75" customHeight="1">
      <c r="T235" s="2"/>
    </row>
    <row r="236" ht="15.75" customHeight="1">
      <c r="T236" s="2"/>
    </row>
    <row r="237" ht="15.75" customHeight="1">
      <c r="T237" s="2"/>
    </row>
    <row r="238" ht="15.75" customHeight="1">
      <c r="T238" s="2"/>
    </row>
    <row r="239" ht="15.75" customHeight="1">
      <c r="T239" s="2"/>
    </row>
    <row r="240" ht="15.75" customHeight="1">
      <c r="T240" s="2"/>
    </row>
    <row r="241" ht="15.75" customHeight="1">
      <c r="T241" s="2"/>
    </row>
    <row r="242" ht="15.75" customHeight="1">
      <c r="T242" s="2"/>
    </row>
    <row r="243" ht="15.75" customHeight="1">
      <c r="T243" s="2"/>
    </row>
    <row r="244" ht="15.75" customHeight="1">
      <c r="T244" s="2"/>
    </row>
    <row r="245" ht="15.75" customHeight="1">
      <c r="T245" s="2"/>
    </row>
    <row r="246" ht="15.75" customHeight="1">
      <c r="T246" s="2"/>
    </row>
    <row r="247" ht="15.75" customHeight="1">
      <c r="T247" s="2"/>
    </row>
    <row r="248" ht="15.75" customHeight="1">
      <c r="T248" s="2"/>
    </row>
    <row r="249" ht="15.75" customHeight="1">
      <c r="T249" s="2"/>
    </row>
    <row r="250" ht="15.75" customHeight="1">
      <c r="T250" s="2"/>
    </row>
    <row r="251" ht="15.75" customHeight="1">
      <c r="T251" s="2"/>
    </row>
    <row r="252" ht="15.75" customHeight="1">
      <c r="T252" s="2"/>
    </row>
    <row r="253" ht="15.75" customHeight="1">
      <c r="T253" s="2"/>
    </row>
    <row r="254" ht="15.75" customHeight="1">
      <c r="T254" s="2"/>
    </row>
    <row r="255" ht="15.75" customHeight="1">
      <c r="T255" s="2"/>
    </row>
    <row r="256" ht="15.75" customHeight="1">
      <c r="T256" s="2"/>
    </row>
    <row r="257" ht="15.75" customHeight="1">
      <c r="T257" s="2"/>
    </row>
    <row r="258" ht="15.75" customHeight="1">
      <c r="T258" s="2"/>
    </row>
    <row r="259" ht="15.75" customHeight="1">
      <c r="T259" s="2"/>
    </row>
    <row r="260" ht="15.75" customHeight="1">
      <c r="T260" s="2"/>
    </row>
    <row r="261" ht="15.75" customHeight="1">
      <c r="T261" s="2"/>
    </row>
    <row r="262" ht="15.75" customHeight="1">
      <c r="T262" s="2"/>
    </row>
    <row r="263" ht="15.75" customHeight="1">
      <c r="T263" s="2"/>
    </row>
    <row r="264" ht="15.75" customHeight="1">
      <c r="T264" s="2"/>
    </row>
    <row r="265" ht="15.75" customHeight="1">
      <c r="T265" s="2"/>
    </row>
    <row r="266" ht="15.75" customHeight="1">
      <c r="T266" s="2"/>
    </row>
    <row r="267" ht="15.75" customHeight="1">
      <c r="T267" s="2"/>
    </row>
    <row r="268" ht="15.75" customHeight="1">
      <c r="T268" s="2"/>
    </row>
    <row r="269" ht="15.75" customHeight="1">
      <c r="T269" s="2"/>
    </row>
    <row r="270" ht="15.75" customHeight="1">
      <c r="T270" s="2"/>
    </row>
    <row r="271" ht="15.75" customHeight="1">
      <c r="T271" s="2"/>
    </row>
    <row r="272" ht="15.75" customHeight="1">
      <c r="T272" s="2"/>
    </row>
    <row r="273" ht="15.75" customHeight="1">
      <c r="T273" s="2"/>
    </row>
    <row r="274" ht="15.75" customHeight="1">
      <c r="T274" s="2"/>
    </row>
    <row r="275" ht="15.75" customHeight="1">
      <c r="T275" s="2"/>
    </row>
    <row r="276" ht="15.75" customHeight="1">
      <c r="T276" s="2"/>
    </row>
    <row r="277" ht="15.75" customHeight="1">
      <c r="T277" s="2"/>
    </row>
    <row r="278" ht="15.75" customHeight="1">
      <c r="T278" s="2"/>
    </row>
    <row r="279" ht="15.75" customHeight="1">
      <c r="T279" s="2"/>
    </row>
    <row r="280" ht="15.75" customHeight="1">
      <c r="T280" s="2"/>
    </row>
    <row r="281" ht="15.75" customHeight="1">
      <c r="T281" s="2"/>
    </row>
    <row r="282" ht="15.75" customHeight="1">
      <c r="T282" s="2"/>
    </row>
    <row r="283" ht="15.75" customHeight="1">
      <c r="T283" s="2"/>
    </row>
    <row r="284" ht="15.75" customHeight="1">
      <c r="T284" s="2"/>
    </row>
    <row r="285" ht="15.75" customHeight="1">
      <c r="T285" s="2"/>
    </row>
    <row r="286" ht="15.75" customHeight="1">
      <c r="T286" s="2"/>
    </row>
    <row r="287" ht="15.75" customHeight="1">
      <c r="T287" s="2"/>
    </row>
    <row r="288" ht="15.75" customHeight="1">
      <c r="T288" s="2"/>
    </row>
    <row r="289" ht="15.75" customHeight="1">
      <c r="T289" s="2"/>
    </row>
    <row r="290" ht="15.75" customHeight="1">
      <c r="T290" s="2"/>
    </row>
    <row r="291" ht="15.75" customHeight="1">
      <c r="T291" s="2"/>
    </row>
    <row r="292" ht="15.75" customHeight="1">
      <c r="T292" s="2"/>
    </row>
    <row r="293" ht="15.75" customHeight="1">
      <c r="T293" s="2"/>
    </row>
    <row r="294" ht="15.75" customHeight="1">
      <c r="T294" s="2"/>
    </row>
    <row r="295" ht="15.75" customHeight="1">
      <c r="T295" s="2"/>
    </row>
    <row r="296" ht="15.75" customHeight="1">
      <c r="T296" s="2"/>
    </row>
    <row r="297" ht="15.75" customHeight="1">
      <c r="T297" s="2"/>
    </row>
    <row r="298" ht="15.75" customHeight="1">
      <c r="T298" s="2"/>
    </row>
    <row r="299" ht="15.75" customHeight="1">
      <c r="T299" s="2"/>
    </row>
    <row r="300" ht="15.75" customHeight="1">
      <c r="T300" s="2"/>
    </row>
    <row r="301" ht="15.75" customHeight="1">
      <c r="T301" s="2"/>
    </row>
    <row r="302" ht="15.75" customHeight="1">
      <c r="T302" s="2"/>
    </row>
    <row r="303" ht="15.75" customHeight="1">
      <c r="T303" s="2"/>
    </row>
    <row r="304" ht="15.75" customHeight="1">
      <c r="T304" s="2"/>
    </row>
    <row r="305" ht="15.75" customHeight="1">
      <c r="T305" s="2"/>
    </row>
    <row r="306" ht="15.75" customHeight="1">
      <c r="T306" s="2"/>
    </row>
    <row r="307" ht="15.75" customHeight="1">
      <c r="T307" s="2"/>
    </row>
    <row r="308" ht="15.75" customHeight="1">
      <c r="T308" s="2"/>
    </row>
    <row r="309" ht="15.75" customHeight="1">
      <c r="T309" s="2"/>
    </row>
    <row r="310" ht="15.75" customHeight="1">
      <c r="T310" s="2"/>
    </row>
    <row r="311" ht="15.75" customHeight="1">
      <c r="T311" s="2"/>
    </row>
    <row r="312" ht="15.75" customHeight="1">
      <c r="T312" s="2"/>
    </row>
    <row r="313" ht="15.75" customHeight="1">
      <c r="T313" s="2"/>
    </row>
    <row r="314" ht="15.75" customHeight="1">
      <c r="T314" s="2"/>
    </row>
    <row r="315" ht="15.75" customHeight="1">
      <c r="T315" s="2"/>
    </row>
    <row r="316" ht="15.75" customHeight="1">
      <c r="T316" s="2"/>
    </row>
    <row r="317" ht="15.75" customHeight="1">
      <c r="T317" s="2"/>
    </row>
    <row r="318" ht="15.75" customHeight="1">
      <c r="T318" s="2"/>
    </row>
    <row r="319" ht="15.75" customHeight="1">
      <c r="T319" s="2"/>
    </row>
    <row r="320" ht="15.75" customHeight="1">
      <c r="T320" s="2"/>
    </row>
    <row r="321" ht="15.75" customHeight="1">
      <c r="T321" s="2"/>
    </row>
    <row r="322" ht="15.75" customHeight="1">
      <c r="T322" s="2"/>
    </row>
    <row r="323" ht="15.75" customHeight="1">
      <c r="T323" s="2"/>
    </row>
    <row r="324" ht="15.75" customHeight="1">
      <c r="T324" s="2"/>
    </row>
    <row r="325" ht="15.75" customHeight="1">
      <c r="T325" s="2"/>
    </row>
    <row r="326" ht="15.75" customHeight="1">
      <c r="T326" s="2"/>
    </row>
    <row r="327" ht="15.75" customHeight="1">
      <c r="T327" s="2"/>
    </row>
    <row r="328" ht="15.75" customHeight="1">
      <c r="T328" s="2"/>
    </row>
    <row r="329" ht="15.75" customHeight="1">
      <c r="T329" s="2"/>
    </row>
    <row r="330" ht="15.75" customHeight="1">
      <c r="T330" s="2"/>
    </row>
    <row r="331" ht="15.75" customHeight="1">
      <c r="T331" s="2"/>
    </row>
    <row r="332" ht="15.75" customHeight="1">
      <c r="T332" s="2"/>
    </row>
    <row r="333" ht="15.75" customHeight="1">
      <c r="T333" s="2"/>
    </row>
    <row r="334" ht="15.75" customHeight="1">
      <c r="T334" s="2"/>
    </row>
    <row r="335" ht="15.75" customHeight="1">
      <c r="T335" s="2"/>
    </row>
    <row r="336" ht="15.75" customHeight="1">
      <c r="T336" s="2"/>
    </row>
    <row r="337" ht="15.75" customHeight="1">
      <c r="T337" s="2"/>
    </row>
    <row r="338" ht="15.75" customHeight="1">
      <c r="T338" s="2"/>
    </row>
    <row r="339" ht="15.75" customHeight="1">
      <c r="T339" s="2"/>
    </row>
    <row r="340" ht="15.75" customHeight="1">
      <c r="T340" s="2"/>
    </row>
    <row r="341" ht="15.75" customHeight="1">
      <c r="T341" s="2"/>
    </row>
    <row r="342" ht="15.75" customHeight="1">
      <c r="T342" s="2"/>
    </row>
    <row r="343" ht="15.75" customHeight="1">
      <c r="T343" s="2"/>
    </row>
    <row r="344" ht="15.75" customHeight="1">
      <c r="T344" s="2"/>
    </row>
    <row r="345" ht="15.75" customHeight="1">
      <c r="T345" s="2"/>
    </row>
    <row r="346" ht="15.75" customHeight="1">
      <c r="T346" s="2"/>
    </row>
    <row r="347" ht="15.75" customHeight="1">
      <c r="T347" s="2"/>
    </row>
    <row r="348" ht="15.75" customHeight="1">
      <c r="T348" s="2"/>
    </row>
    <row r="349" ht="15.75" customHeight="1">
      <c r="T349" s="2"/>
    </row>
    <row r="350" ht="15.75" customHeight="1">
      <c r="T350" s="2"/>
    </row>
    <row r="351" ht="15.75" customHeight="1">
      <c r="T351" s="2"/>
    </row>
    <row r="352" ht="15.75" customHeight="1">
      <c r="T352" s="2"/>
    </row>
    <row r="353" ht="15.75" customHeight="1">
      <c r="T353" s="2"/>
    </row>
    <row r="354" ht="15.75" customHeight="1">
      <c r="T354" s="2"/>
    </row>
    <row r="355" ht="15.75" customHeight="1">
      <c r="T355" s="2"/>
    </row>
    <row r="356" ht="15.75" customHeight="1">
      <c r="T356" s="2"/>
    </row>
    <row r="357" ht="15.75" customHeight="1">
      <c r="T357" s="2"/>
    </row>
    <row r="358" ht="15.75" customHeight="1">
      <c r="T358" s="2"/>
    </row>
    <row r="359" ht="15.75" customHeight="1">
      <c r="T359" s="2"/>
    </row>
    <row r="360" ht="15.75" customHeight="1">
      <c r="T360" s="2"/>
    </row>
    <row r="361" ht="15.75" customHeight="1">
      <c r="T361" s="2"/>
    </row>
    <row r="362" ht="15.75" customHeight="1">
      <c r="T362" s="2"/>
    </row>
    <row r="363" ht="15.75" customHeight="1">
      <c r="T363" s="2"/>
    </row>
    <row r="364" ht="15.75" customHeight="1">
      <c r="T364" s="2"/>
    </row>
    <row r="365" ht="15.75" customHeight="1">
      <c r="T365" s="2"/>
    </row>
    <row r="366" ht="15.75" customHeight="1">
      <c r="T366" s="2"/>
    </row>
    <row r="367" ht="15.75" customHeight="1">
      <c r="T367" s="2"/>
    </row>
    <row r="368" ht="15.75" customHeight="1">
      <c r="T368" s="2"/>
    </row>
    <row r="369" ht="15.75" customHeight="1">
      <c r="T369" s="2"/>
    </row>
    <row r="370" ht="15.75" customHeight="1">
      <c r="T370" s="2"/>
    </row>
    <row r="371" ht="15.75" customHeight="1">
      <c r="T371" s="2"/>
    </row>
    <row r="372" ht="15.75" customHeight="1">
      <c r="T372" s="2"/>
    </row>
    <row r="373" ht="15.75" customHeight="1">
      <c r="T373" s="2"/>
    </row>
    <row r="374" ht="15.75" customHeight="1">
      <c r="T374" s="2"/>
    </row>
    <row r="375" ht="15.75" customHeight="1">
      <c r="T375" s="2"/>
    </row>
    <row r="376" ht="15.75" customHeight="1">
      <c r="T376" s="2"/>
    </row>
    <row r="377" ht="15.75" customHeight="1">
      <c r="T377" s="2"/>
    </row>
    <row r="378" ht="15.75" customHeight="1">
      <c r="T378" s="2"/>
    </row>
    <row r="379" ht="15.75" customHeight="1">
      <c r="T379" s="2"/>
    </row>
    <row r="380" ht="15.75" customHeight="1">
      <c r="T380" s="2"/>
    </row>
    <row r="381" ht="15.75" customHeight="1">
      <c r="T381" s="2"/>
    </row>
    <row r="382" ht="15.75" customHeight="1">
      <c r="T382" s="2"/>
    </row>
    <row r="383" ht="15.75" customHeight="1">
      <c r="T383" s="2"/>
    </row>
    <row r="384" ht="15.75" customHeight="1">
      <c r="T384" s="2"/>
    </row>
    <row r="385" ht="15.75" customHeight="1">
      <c r="T385" s="2"/>
    </row>
    <row r="386" ht="15.75" customHeight="1">
      <c r="T386" s="2"/>
    </row>
    <row r="387" ht="15.75" customHeight="1">
      <c r="T387" s="2"/>
    </row>
    <row r="388" ht="15.75" customHeight="1">
      <c r="T388" s="2"/>
    </row>
    <row r="389" ht="15.75" customHeight="1">
      <c r="T389" s="2"/>
    </row>
    <row r="390" ht="15.75" customHeight="1">
      <c r="T390" s="2"/>
    </row>
    <row r="391" ht="15.75" customHeight="1">
      <c r="T391" s="2"/>
    </row>
    <row r="392" ht="15.75" customHeight="1">
      <c r="T392" s="2"/>
    </row>
    <row r="393" ht="15.75" customHeight="1">
      <c r="T393" s="2"/>
    </row>
    <row r="394" ht="15.75" customHeight="1">
      <c r="T394" s="2"/>
    </row>
    <row r="395" ht="15.75" customHeight="1">
      <c r="T395" s="2"/>
    </row>
    <row r="396" ht="15.75" customHeight="1">
      <c r="T396" s="2"/>
    </row>
    <row r="397" ht="15.75" customHeight="1">
      <c r="T397" s="2"/>
    </row>
    <row r="398" ht="15.75" customHeight="1">
      <c r="T398" s="2"/>
    </row>
    <row r="399" ht="15.75" customHeight="1">
      <c r="T399" s="2"/>
    </row>
    <row r="400" ht="15.75" customHeight="1">
      <c r="T400" s="2"/>
    </row>
    <row r="401" ht="15.75" customHeight="1">
      <c r="T401" s="2"/>
    </row>
    <row r="402" ht="15.75" customHeight="1">
      <c r="T402" s="2"/>
    </row>
    <row r="403" ht="15.75" customHeight="1">
      <c r="T403" s="2"/>
    </row>
    <row r="404" ht="15.75" customHeight="1">
      <c r="T404" s="2"/>
    </row>
    <row r="405" ht="15.75" customHeight="1">
      <c r="T405" s="2"/>
    </row>
    <row r="406" ht="15.75" customHeight="1">
      <c r="T406" s="2"/>
    </row>
    <row r="407" ht="15.75" customHeight="1">
      <c r="T407" s="2"/>
    </row>
    <row r="408" ht="15.75" customHeight="1">
      <c r="T408" s="2"/>
    </row>
    <row r="409" ht="15.75" customHeight="1">
      <c r="T409" s="2"/>
    </row>
    <row r="410" ht="15.75" customHeight="1">
      <c r="T410" s="2"/>
    </row>
    <row r="411" ht="15.75" customHeight="1">
      <c r="T411" s="2"/>
    </row>
    <row r="412" ht="15.75" customHeight="1">
      <c r="T412" s="2"/>
    </row>
    <row r="413" ht="15.75" customHeight="1">
      <c r="T413" s="2"/>
    </row>
    <row r="414" ht="15.75" customHeight="1">
      <c r="T414" s="2"/>
    </row>
    <row r="415" ht="15.75" customHeight="1">
      <c r="T415" s="2"/>
    </row>
    <row r="416" ht="15.75" customHeight="1">
      <c r="T416" s="2"/>
    </row>
    <row r="417" ht="15.75" customHeight="1">
      <c r="T417" s="2"/>
    </row>
    <row r="418" ht="15.75" customHeight="1">
      <c r="T418" s="2"/>
    </row>
    <row r="419" ht="15.75" customHeight="1">
      <c r="T419" s="2"/>
    </row>
    <row r="420" ht="15.75" customHeight="1">
      <c r="T420" s="2"/>
    </row>
    <row r="421" ht="15.75" customHeight="1">
      <c r="T421" s="2"/>
    </row>
    <row r="422" ht="15.75" customHeight="1">
      <c r="T422" s="2"/>
    </row>
    <row r="423" ht="15.75" customHeight="1">
      <c r="T423" s="2"/>
    </row>
    <row r="424" ht="15.75" customHeight="1">
      <c r="T424" s="2"/>
    </row>
    <row r="425" ht="15.75" customHeight="1">
      <c r="T425" s="2"/>
    </row>
    <row r="426" ht="15.75" customHeight="1">
      <c r="T426" s="2"/>
    </row>
    <row r="427" ht="15.75" customHeight="1">
      <c r="T427" s="2"/>
    </row>
    <row r="428" ht="15.75" customHeight="1">
      <c r="T428" s="2"/>
    </row>
    <row r="429" ht="15.75" customHeight="1">
      <c r="T429" s="2"/>
    </row>
    <row r="430" ht="15.75" customHeight="1">
      <c r="T430" s="2"/>
    </row>
    <row r="431" ht="15.75" customHeight="1">
      <c r="T431" s="2"/>
    </row>
    <row r="432" ht="15.75" customHeight="1">
      <c r="T432" s="2"/>
    </row>
    <row r="433" ht="15.75" customHeight="1">
      <c r="T433" s="2"/>
    </row>
    <row r="434" ht="15.75" customHeight="1">
      <c r="T434" s="2"/>
    </row>
    <row r="435" ht="15.75" customHeight="1">
      <c r="T435" s="2"/>
    </row>
    <row r="436" ht="15.75" customHeight="1">
      <c r="T436" s="2"/>
    </row>
    <row r="437" ht="15.75" customHeight="1">
      <c r="T437" s="2"/>
    </row>
    <row r="438" ht="15.75" customHeight="1">
      <c r="T438" s="2"/>
    </row>
    <row r="439" ht="15.75" customHeight="1">
      <c r="T439" s="2"/>
    </row>
    <row r="440" ht="15.75" customHeight="1">
      <c r="T440" s="2"/>
    </row>
    <row r="441" ht="15.75" customHeight="1">
      <c r="T441" s="2"/>
    </row>
    <row r="442" ht="15.75" customHeight="1">
      <c r="T442" s="2"/>
    </row>
    <row r="443" ht="15.75" customHeight="1">
      <c r="T443" s="2"/>
    </row>
    <row r="444" ht="15.75" customHeight="1">
      <c r="T444" s="2"/>
    </row>
    <row r="445" ht="15.75" customHeight="1">
      <c r="T445" s="2"/>
    </row>
    <row r="446" ht="15.75" customHeight="1">
      <c r="T446" s="2"/>
    </row>
    <row r="447" ht="15.75" customHeight="1">
      <c r="T447" s="2"/>
    </row>
    <row r="448" ht="15.75" customHeight="1">
      <c r="T448" s="2"/>
    </row>
    <row r="449" ht="15.75" customHeight="1">
      <c r="T449" s="2"/>
    </row>
    <row r="450" ht="15.75" customHeight="1">
      <c r="T450" s="2"/>
    </row>
    <row r="451" ht="15.75" customHeight="1">
      <c r="T451" s="2"/>
    </row>
    <row r="452" ht="15.75" customHeight="1">
      <c r="T452" s="2"/>
    </row>
    <row r="453" ht="15.75" customHeight="1">
      <c r="T453" s="2"/>
    </row>
    <row r="454" ht="15.75" customHeight="1">
      <c r="T454" s="2"/>
    </row>
    <row r="455" ht="15.75" customHeight="1">
      <c r="T455" s="2"/>
    </row>
    <row r="456" ht="15.75" customHeight="1">
      <c r="T456" s="2"/>
    </row>
    <row r="457" ht="15.75" customHeight="1">
      <c r="T457" s="2"/>
    </row>
    <row r="458" ht="15.75" customHeight="1">
      <c r="T458" s="2"/>
    </row>
    <row r="459" ht="15.75" customHeight="1">
      <c r="T459" s="2"/>
    </row>
    <row r="460" ht="15.75" customHeight="1">
      <c r="T460" s="2"/>
    </row>
    <row r="461" ht="15.75" customHeight="1">
      <c r="T461" s="2"/>
    </row>
    <row r="462" ht="15.75" customHeight="1">
      <c r="T462" s="2"/>
    </row>
    <row r="463" ht="15.75" customHeight="1">
      <c r="T463" s="2"/>
    </row>
    <row r="464" ht="15.75" customHeight="1">
      <c r="T464" s="2"/>
    </row>
    <row r="465" ht="15.75" customHeight="1">
      <c r="T465" s="2"/>
    </row>
    <row r="466" ht="15.75" customHeight="1">
      <c r="T466" s="2"/>
    </row>
    <row r="467" ht="15.75" customHeight="1">
      <c r="T467" s="2"/>
    </row>
    <row r="468" ht="15.75" customHeight="1">
      <c r="T468" s="2"/>
    </row>
    <row r="469" ht="15.75" customHeight="1">
      <c r="T469" s="2"/>
    </row>
    <row r="470" ht="15.75" customHeight="1">
      <c r="T470" s="2"/>
    </row>
    <row r="471" ht="15.75" customHeight="1">
      <c r="T471" s="2"/>
    </row>
    <row r="472" ht="15.75" customHeight="1">
      <c r="T472" s="2"/>
    </row>
    <row r="473" ht="15.75" customHeight="1">
      <c r="T473" s="2"/>
    </row>
    <row r="474" ht="15.75" customHeight="1">
      <c r="T474" s="2"/>
    </row>
    <row r="475" ht="15.75" customHeight="1">
      <c r="T475" s="2"/>
    </row>
    <row r="476" ht="15.75" customHeight="1">
      <c r="T476" s="2"/>
    </row>
    <row r="477" ht="15.75" customHeight="1">
      <c r="T477" s="2"/>
    </row>
    <row r="478" ht="15.75" customHeight="1">
      <c r="T478" s="2"/>
    </row>
    <row r="479" ht="15.75" customHeight="1">
      <c r="T479" s="2"/>
    </row>
    <row r="480" ht="15.75" customHeight="1">
      <c r="T480" s="2"/>
    </row>
    <row r="481" ht="15.75" customHeight="1">
      <c r="T481" s="2"/>
    </row>
    <row r="482" ht="15.75" customHeight="1">
      <c r="T482" s="2"/>
    </row>
    <row r="483" ht="15.75" customHeight="1">
      <c r="T483" s="2"/>
    </row>
    <row r="484" ht="15.75" customHeight="1">
      <c r="T484" s="2"/>
    </row>
    <row r="485" ht="15.75" customHeight="1">
      <c r="T485" s="2"/>
    </row>
    <row r="486" ht="15.75" customHeight="1">
      <c r="T486" s="2"/>
    </row>
    <row r="487" ht="15.75" customHeight="1">
      <c r="T487" s="2"/>
    </row>
    <row r="488" ht="15.75" customHeight="1">
      <c r="T488" s="2"/>
    </row>
    <row r="489" ht="15.75" customHeight="1">
      <c r="T489" s="2"/>
    </row>
    <row r="490" ht="15.75" customHeight="1">
      <c r="T490" s="2"/>
    </row>
    <row r="491" ht="15.75" customHeight="1">
      <c r="T491" s="2"/>
    </row>
    <row r="492" ht="15.75" customHeight="1">
      <c r="T492" s="2"/>
    </row>
    <row r="493" ht="15.75" customHeight="1">
      <c r="T493" s="2"/>
    </row>
    <row r="494" ht="15.75" customHeight="1">
      <c r="T494" s="2"/>
    </row>
    <row r="495" ht="15.75" customHeight="1">
      <c r="T495" s="2"/>
    </row>
    <row r="496" ht="15.75" customHeight="1">
      <c r="T496" s="2"/>
    </row>
    <row r="497" ht="15.75" customHeight="1">
      <c r="T497" s="2"/>
    </row>
    <row r="498" ht="15.75" customHeight="1">
      <c r="T498" s="2"/>
    </row>
    <row r="499" ht="15.75" customHeight="1">
      <c r="T499" s="2"/>
    </row>
    <row r="500" ht="15.75" customHeight="1">
      <c r="T500" s="2"/>
    </row>
    <row r="501" ht="15.75" customHeight="1">
      <c r="T501" s="2"/>
    </row>
    <row r="502" ht="15.75" customHeight="1">
      <c r="T502" s="2"/>
    </row>
    <row r="503" ht="15.75" customHeight="1">
      <c r="T503" s="2"/>
    </row>
    <row r="504" ht="15.75" customHeight="1">
      <c r="T504" s="2"/>
    </row>
    <row r="505" ht="15.75" customHeight="1">
      <c r="T505" s="2"/>
    </row>
    <row r="506" ht="15.75" customHeight="1">
      <c r="T506" s="2"/>
    </row>
    <row r="507" ht="15.75" customHeight="1">
      <c r="T507" s="2"/>
    </row>
    <row r="508" ht="15.75" customHeight="1">
      <c r="T508" s="2"/>
    </row>
    <row r="509" ht="15.75" customHeight="1">
      <c r="T509" s="2"/>
    </row>
    <row r="510" ht="15.75" customHeight="1">
      <c r="T510" s="2"/>
    </row>
    <row r="511" ht="15.75" customHeight="1">
      <c r="T511" s="2"/>
    </row>
    <row r="512" ht="15.75" customHeight="1">
      <c r="T512" s="2"/>
    </row>
    <row r="513" ht="15.75" customHeight="1">
      <c r="T513" s="2"/>
    </row>
    <row r="514" ht="15.75" customHeight="1">
      <c r="T514" s="2"/>
    </row>
    <row r="515" ht="15.75" customHeight="1">
      <c r="T515" s="2"/>
    </row>
    <row r="516" ht="15.75" customHeight="1">
      <c r="T516" s="2"/>
    </row>
    <row r="517" ht="15.75" customHeight="1">
      <c r="T517" s="2"/>
    </row>
    <row r="518" ht="15.75" customHeight="1">
      <c r="T518" s="2"/>
    </row>
    <row r="519" ht="15.75" customHeight="1">
      <c r="T519" s="2"/>
    </row>
    <row r="520" ht="15.75" customHeight="1">
      <c r="T520" s="2"/>
    </row>
    <row r="521" ht="15.75" customHeight="1">
      <c r="T521" s="2"/>
    </row>
    <row r="522" ht="15.75" customHeight="1">
      <c r="T522" s="2"/>
    </row>
    <row r="523" ht="15.75" customHeight="1">
      <c r="T523" s="2"/>
    </row>
    <row r="524" ht="15.75" customHeight="1">
      <c r="T524" s="2"/>
    </row>
    <row r="525" ht="15.75" customHeight="1">
      <c r="T525" s="2"/>
    </row>
    <row r="526" ht="15.75" customHeight="1">
      <c r="T526" s="2"/>
    </row>
    <row r="527" ht="15.75" customHeight="1">
      <c r="T527" s="2"/>
    </row>
    <row r="528" ht="15.75" customHeight="1">
      <c r="T528" s="2"/>
    </row>
    <row r="529" ht="15.75" customHeight="1">
      <c r="T529" s="2"/>
    </row>
    <row r="530" ht="15.75" customHeight="1">
      <c r="T530" s="2"/>
    </row>
    <row r="531" ht="15.75" customHeight="1">
      <c r="T531" s="2"/>
    </row>
    <row r="532" ht="15.75" customHeight="1">
      <c r="T532" s="2"/>
    </row>
    <row r="533" ht="15.75" customHeight="1">
      <c r="T533" s="2"/>
    </row>
    <row r="534" ht="15.75" customHeight="1">
      <c r="T534" s="2"/>
    </row>
    <row r="535" ht="15.75" customHeight="1">
      <c r="T535" s="2"/>
    </row>
    <row r="536" ht="15.75" customHeight="1">
      <c r="T536" s="2"/>
    </row>
    <row r="537" ht="15.75" customHeight="1">
      <c r="T537" s="2"/>
    </row>
    <row r="538" ht="15.75" customHeight="1">
      <c r="T538" s="2"/>
    </row>
    <row r="539" ht="15.75" customHeight="1">
      <c r="T539" s="2"/>
    </row>
    <row r="540" ht="15.75" customHeight="1">
      <c r="T540" s="2"/>
    </row>
    <row r="541" ht="15.75" customHeight="1">
      <c r="T541" s="2"/>
    </row>
    <row r="542" ht="15.75" customHeight="1">
      <c r="T542" s="2"/>
    </row>
    <row r="543" ht="15.75" customHeight="1">
      <c r="T543" s="2"/>
    </row>
    <row r="544" ht="15.75" customHeight="1">
      <c r="T544" s="2"/>
    </row>
    <row r="545" ht="15.75" customHeight="1">
      <c r="T545" s="2"/>
    </row>
    <row r="546" ht="15.75" customHeight="1">
      <c r="T546" s="2"/>
    </row>
    <row r="547" ht="15.75" customHeight="1">
      <c r="T547" s="2"/>
    </row>
    <row r="548" ht="15.75" customHeight="1">
      <c r="T548" s="2"/>
    </row>
    <row r="549" ht="15.75" customHeight="1">
      <c r="T549" s="2"/>
    </row>
    <row r="550" ht="15.75" customHeight="1">
      <c r="T550" s="2"/>
    </row>
    <row r="551" ht="15.75" customHeight="1">
      <c r="T551" s="2"/>
    </row>
    <row r="552" ht="15.75" customHeight="1">
      <c r="T552" s="2"/>
    </row>
    <row r="553" ht="15.75" customHeight="1">
      <c r="T553" s="2"/>
    </row>
    <row r="554" ht="15.75" customHeight="1">
      <c r="T554" s="2"/>
    </row>
    <row r="555" ht="15.75" customHeight="1">
      <c r="T555" s="2"/>
    </row>
    <row r="556" ht="15.75" customHeight="1">
      <c r="T556" s="2"/>
    </row>
    <row r="557" ht="15.75" customHeight="1">
      <c r="T557" s="2"/>
    </row>
    <row r="558" ht="15.75" customHeight="1">
      <c r="T558" s="2"/>
    </row>
    <row r="559" ht="15.75" customHeight="1">
      <c r="T559" s="2"/>
    </row>
    <row r="560" ht="15.75" customHeight="1">
      <c r="T560" s="2"/>
    </row>
    <row r="561" ht="15.75" customHeight="1">
      <c r="T561" s="2"/>
    </row>
    <row r="562" ht="15.75" customHeight="1">
      <c r="T562" s="2"/>
    </row>
    <row r="563" ht="15.75" customHeight="1">
      <c r="T563" s="2"/>
    </row>
    <row r="564" ht="15.75" customHeight="1">
      <c r="T564" s="2"/>
    </row>
    <row r="565" ht="15.75" customHeight="1">
      <c r="T565" s="2"/>
    </row>
    <row r="566" ht="15.75" customHeight="1">
      <c r="T566" s="2"/>
    </row>
    <row r="567" ht="15.75" customHeight="1">
      <c r="T567" s="2"/>
    </row>
    <row r="568" ht="15.75" customHeight="1">
      <c r="T568" s="2"/>
    </row>
    <row r="569" ht="15.75" customHeight="1">
      <c r="T569" s="2"/>
    </row>
    <row r="570" ht="15.75" customHeight="1">
      <c r="T570" s="2"/>
    </row>
    <row r="571" ht="15.75" customHeight="1">
      <c r="T571" s="2"/>
    </row>
    <row r="572" ht="15.75" customHeight="1">
      <c r="T572" s="2"/>
    </row>
    <row r="573" ht="15.75" customHeight="1">
      <c r="T573" s="2"/>
    </row>
    <row r="574" ht="15.75" customHeight="1">
      <c r="T574" s="2"/>
    </row>
    <row r="575" ht="15.75" customHeight="1">
      <c r="T575" s="2"/>
    </row>
    <row r="576" ht="15.75" customHeight="1">
      <c r="T576" s="2"/>
    </row>
    <row r="577" ht="15.75" customHeight="1">
      <c r="T577" s="2"/>
    </row>
    <row r="578" ht="15.75" customHeight="1">
      <c r="T578" s="2"/>
    </row>
    <row r="579" ht="15.75" customHeight="1">
      <c r="T579" s="2"/>
    </row>
    <row r="580" ht="15.75" customHeight="1">
      <c r="T580" s="2"/>
    </row>
    <row r="581" ht="15.75" customHeight="1">
      <c r="T581" s="2"/>
    </row>
    <row r="582" ht="15.75" customHeight="1">
      <c r="T582" s="2"/>
    </row>
    <row r="583" ht="15.75" customHeight="1">
      <c r="T583" s="2"/>
    </row>
    <row r="584" ht="15.75" customHeight="1">
      <c r="T584" s="2"/>
    </row>
    <row r="585" ht="15.75" customHeight="1">
      <c r="T585" s="2"/>
    </row>
    <row r="586" ht="15.75" customHeight="1">
      <c r="T586" s="2"/>
    </row>
    <row r="587" ht="15.75" customHeight="1">
      <c r="T587" s="2"/>
    </row>
    <row r="588" ht="15.75" customHeight="1">
      <c r="T588" s="2"/>
    </row>
    <row r="589" ht="15.75" customHeight="1">
      <c r="T589" s="2"/>
    </row>
    <row r="590" ht="15.75" customHeight="1">
      <c r="T590" s="2"/>
    </row>
    <row r="591" ht="15.75" customHeight="1">
      <c r="T591" s="2"/>
    </row>
    <row r="592" ht="15.75" customHeight="1">
      <c r="T592" s="2"/>
    </row>
    <row r="593" ht="15.75" customHeight="1">
      <c r="T593" s="2"/>
    </row>
    <row r="594" ht="15.75" customHeight="1">
      <c r="T594" s="2"/>
    </row>
    <row r="595" ht="15.75" customHeight="1">
      <c r="T595" s="2"/>
    </row>
    <row r="596" ht="15.75" customHeight="1">
      <c r="T596" s="2"/>
    </row>
    <row r="597" ht="15.75" customHeight="1">
      <c r="T597" s="2"/>
    </row>
    <row r="598" ht="15.75" customHeight="1">
      <c r="T598" s="2"/>
    </row>
    <row r="599" ht="15.75" customHeight="1">
      <c r="T599" s="2"/>
    </row>
    <row r="600" ht="15.75" customHeight="1">
      <c r="T600" s="2"/>
    </row>
    <row r="601" ht="15.75" customHeight="1">
      <c r="T601" s="2"/>
    </row>
    <row r="602" ht="15.75" customHeight="1">
      <c r="T602" s="2"/>
    </row>
    <row r="603" ht="15.75" customHeight="1">
      <c r="T603" s="2"/>
    </row>
    <row r="604" ht="15.75" customHeight="1">
      <c r="T604" s="2"/>
    </row>
    <row r="605" ht="15.75" customHeight="1">
      <c r="T605" s="2"/>
    </row>
    <row r="606" ht="15.75" customHeight="1">
      <c r="T606" s="2"/>
    </row>
    <row r="607" ht="15.75" customHeight="1">
      <c r="T607" s="2"/>
    </row>
    <row r="608" ht="15.75" customHeight="1">
      <c r="T608" s="2"/>
    </row>
    <row r="609" ht="15.75" customHeight="1">
      <c r="T609" s="2"/>
    </row>
    <row r="610" ht="15.75" customHeight="1">
      <c r="T610" s="2"/>
    </row>
    <row r="611" ht="15.75" customHeight="1">
      <c r="T611" s="2"/>
    </row>
    <row r="612" ht="15.75" customHeight="1">
      <c r="T612" s="2"/>
    </row>
    <row r="613" ht="15.75" customHeight="1">
      <c r="T613" s="2"/>
    </row>
    <row r="614" ht="15.75" customHeight="1">
      <c r="T614" s="2"/>
    </row>
    <row r="615" ht="15.75" customHeight="1">
      <c r="T615" s="2"/>
    </row>
    <row r="616" ht="15.75" customHeight="1">
      <c r="T616" s="2"/>
    </row>
    <row r="617" ht="15.75" customHeight="1">
      <c r="T617" s="2"/>
    </row>
    <row r="618" ht="15.75" customHeight="1">
      <c r="T618" s="2"/>
    </row>
    <row r="619" ht="15.75" customHeight="1">
      <c r="T619" s="2"/>
    </row>
    <row r="620" ht="15.75" customHeight="1">
      <c r="T620" s="2"/>
    </row>
    <row r="621" ht="15.75" customHeight="1">
      <c r="T621" s="2"/>
    </row>
    <row r="622" ht="15.75" customHeight="1">
      <c r="T622" s="2"/>
    </row>
    <row r="623" ht="15.75" customHeight="1">
      <c r="T623" s="2"/>
    </row>
    <row r="624" ht="15.75" customHeight="1">
      <c r="T624" s="2"/>
    </row>
    <row r="625" ht="15.75" customHeight="1">
      <c r="T625" s="2"/>
    </row>
    <row r="626" ht="15.75" customHeight="1">
      <c r="T626" s="2"/>
    </row>
    <row r="627" ht="15.75" customHeight="1">
      <c r="T627" s="2"/>
    </row>
    <row r="628" ht="15.75" customHeight="1">
      <c r="T628" s="2"/>
    </row>
    <row r="629" ht="15.75" customHeight="1">
      <c r="T629" s="2"/>
    </row>
    <row r="630" ht="15.75" customHeight="1">
      <c r="T630" s="2"/>
    </row>
    <row r="631" ht="15.75" customHeight="1">
      <c r="T631" s="2"/>
    </row>
    <row r="632" ht="15.75" customHeight="1">
      <c r="T632" s="2"/>
    </row>
    <row r="633" ht="15.75" customHeight="1">
      <c r="T633" s="2"/>
    </row>
    <row r="634" ht="15.75" customHeight="1">
      <c r="T634" s="2"/>
    </row>
    <row r="635" ht="15.75" customHeight="1">
      <c r="T635" s="2"/>
    </row>
    <row r="636" ht="15.75" customHeight="1">
      <c r="T636" s="2"/>
    </row>
    <row r="637" ht="15.75" customHeight="1">
      <c r="T637" s="2"/>
    </row>
    <row r="638" ht="15.75" customHeight="1">
      <c r="T638" s="2"/>
    </row>
    <row r="639" ht="15.75" customHeight="1">
      <c r="T639" s="2"/>
    </row>
    <row r="640" ht="15.75" customHeight="1">
      <c r="T640" s="2"/>
    </row>
    <row r="641" ht="15.75" customHeight="1">
      <c r="T641" s="2"/>
    </row>
    <row r="642" ht="15.75" customHeight="1">
      <c r="T642" s="2"/>
    </row>
    <row r="643" ht="15.75" customHeight="1">
      <c r="T643" s="2"/>
    </row>
    <row r="644" ht="15.75" customHeight="1">
      <c r="T644" s="2"/>
    </row>
    <row r="645" ht="15.75" customHeight="1">
      <c r="T645" s="2"/>
    </row>
    <row r="646" ht="15.75" customHeight="1">
      <c r="T646" s="2"/>
    </row>
    <row r="647" ht="15.75" customHeight="1">
      <c r="T647" s="2"/>
    </row>
    <row r="648" ht="15.75" customHeight="1">
      <c r="T648" s="2"/>
    </row>
    <row r="649" ht="15.75" customHeight="1">
      <c r="T649" s="2"/>
    </row>
    <row r="650" ht="15.75" customHeight="1">
      <c r="T650" s="2"/>
    </row>
    <row r="651" ht="15.75" customHeight="1">
      <c r="T651" s="2"/>
    </row>
    <row r="652" ht="15.75" customHeight="1">
      <c r="T652" s="2"/>
    </row>
    <row r="653" ht="15.75" customHeight="1">
      <c r="T653" s="2"/>
    </row>
    <row r="654" ht="15.75" customHeight="1">
      <c r="T654" s="2"/>
    </row>
    <row r="655" ht="15.75" customHeight="1">
      <c r="T655" s="2"/>
    </row>
    <row r="656" ht="15.75" customHeight="1">
      <c r="T656" s="2"/>
    </row>
    <row r="657" ht="15.75" customHeight="1">
      <c r="T657" s="2"/>
    </row>
    <row r="658" ht="15.75" customHeight="1">
      <c r="T658" s="2"/>
    </row>
    <row r="659" ht="15.75" customHeight="1">
      <c r="T659" s="2"/>
    </row>
    <row r="660" ht="15.75" customHeight="1">
      <c r="T660" s="2"/>
    </row>
    <row r="661" ht="15.75" customHeight="1">
      <c r="T661" s="2"/>
    </row>
    <row r="662" ht="15.75" customHeight="1">
      <c r="T662" s="2"/>
    </row>
    <row r="663" ht="15.75" customHeight="1">
      <c r="T663" s="2"/>
    </row>
    <row r="664" ht="15.75" customHeight="1">
      <c r="T664" s="2"/>
    </row>
    <row r="665" ht="15.75" customHeight="1">
      <c r="T665" s="2"/>
    </row>
    <row r="666" ht="15.75" customHeight="1">
      <c r="T666" s="2"/>
    </row>
    <row r="667" ht="15.75" customHeight="1">
      <c r="T667" s="2"/>
    </row>
    <row r="668" ht="15.75" customHeight="1">
      <c r="T668" s="2"/>
    </row>
    <row r="669" ht="15.75" customHeight="1">
      <c r="T669" s="2"/>
    </row>
    <row r="670" ht="15.75" customHeight="1">
      <c r="T670" s="2"/>
    </row>
    <row r="671" ht="15.75" customHeight="1">
      <c r="T671" s="2"/>
    </row>
    <row r="672" ht="15.75" customHeight="1">
      <c r="T672" s="2"/>
    </row>
    <row r="673" ht="15.75" customHeight="1">
      <c r="T673" s="2"/>
    </row>
    <row r="674" ht="15.75" customHeight="1">
      <c r="T674" s="2"/>
    </row>
    <row r="675" ht="15.75" customHeight="1">
      <c r="T675" s="2"/>
    </row>
    <row r="676" ht="15.75" customHeight="1">
      <c r="T676" s="2"/>
    </row>
    <row r="677" ht="15.75" customHeight="1">
      <c r="T677" s="2"/>
    </row>
    <row r="678" ht="15.75" customHeight="1">
      <c r="T678" s="2"/>
    </row>
    <row r="679" ht="15.75" customHeight="1">
      <c r="T679" s="2"/>
    </row>
    <row r="680" ht="15.75" customHeight="1">
      <c r="T680" s="2"/>
    </row>
    <row r="681" ht="15.75" customHeight="1">
      <c r="T681" s="2"/>
    </row>
    <row r="682" ht="15.75" customHeight="1">
      <c r="T682" s="2"/>
    </row>
    <row r="683" ht="15.75" customHeight="1">
      <c r="T683" s="2"/>
    </row>
    <row r="684" ht="15.75" customHeight="1">
      <c r="T684" s="2"/>
    </row>
    <row r="685" ht="15.75" customHeight="1">
      <c r="T685" s="2"/>
    </row>
    <row r="686" ht="15.75" customHeight="1">
      <c r="T686" s="2"/>
    </row>
    <row r="687" ht="15.75" customHeight="1">
      <c r="T687" s="2"/>
    </row>
    <row r="688" ht="15.75" customHeight="1">
      <c r="T688" s="2"/>
    </row>
    <row r="689" ht="15.75" customHeight="1">
      <c r="T689" s="2"/>
    </row>
    <row r="690" ht="15.75" customHeight="1">
      <c r="T690" s="2"/>
    </row>
    <row r="691" ht="15.75" customHeight="1">
      <c r="T691" s="2"/>
    </row>
    <row r="692" ht="15.75" customHeight="1">
      <c r="T692" s="2"/>
    </row>
    <row r="693" ht="15.75" customHeight="1">
      <c r="T693" s="2"/>
    </row>
    <row r="694" ht="15.75" customHeight="1">
      <c r="T694" s="2"/>
    </row>
    <row r="695" ht="15.75" customHeight="1">
      <c r="T695" s="2"/>
    </row>
    <row r="696" ht="15.75" customHeight="1">
      <c r="T696" s="2"/>
    </row>
    <row r="697" ht="15.75" customHeight="1">
      <c r="T697" s="2"/>
    </row>
    <row r="698" ht="15.75" customHeight="1">
      <c r="T698" s="2"/>
    </row>
    <row r="699" ht="15.75" customHeight="1">
      <c r="T699" s="2"/>
    </row>
    <row r="700" ht="15.75" customHeight="1">
      <c r="T700" s="2"/>
    </row>
    <row r="701" ht="15.75" customHeight="1">
      <c r="T701" s="2"/>
    </row>
    <row r="702" ht="15.75" customHeight="1">
      <c r="T702" s="2"/>
    </row>
    <row r="703" ht="15.75" customHeight="1">
      <c r="T703" s="2"/>
    </row>
    <row r="704" ht="15.75" customHeight="1">
      <c r="T704" s="2"/>
    </row>
    <row r="705" ht="15.75" customHeight="1">
      <c r="T705" s="2"/>
    </row>
    <row r="706" ht="15.75" customHeight="1">
      <c r="T706" s="2"/>
    </row>
    <row r="707" ht="15.75" customHeight="1">
      <c r="T707" s="2"/>
    </row>
    <row r="708" ht="15.75" customHeight="1">
      <c r="T708" s="2"/>
    </row>
    <row r="709" ht="15.75" customHeight="1">
      <c r="T709" s="2"/>
    </row>
    <row r="710" ht="15.75" customHeight="1">
      <c r="T710" s="2"/>
    </row>
    <row r="711" ht="15.75" customHeight="1">
      <c r="T711" s="2"/>
    </row>
    <row r="712" ht="15.75" customHeight="1">
      <c r="T712" s="2"/>
    </row>
    <row r="713" ht="15.75" customHeight="1">
      <c r="T713" s="2"/>
    </row>
    <row r="714" ht="15.75" customHeight="1">
      <c r="T714" s="2"/>
    </row>
    <row r="715" ht="15.75" customHeight="1">
      <c r="T715" s="2"/>
    </row>
    <row r="716" ht="15.75" customHeight="1">
      <c r="T716" s="2"/>
    </row>
    <row r="717" ht="15.75" customHeight="1">
      <c r="T717" s="2"/>
    </row>
    <row r="718" ht="15.75" customHeight="1">
      <c r="T718" s="2"/>
    </row>
    <row r="719" ht="15.75" customHeight="1">
      <c r="T719" s="2"/>
    </row>
    <row r="720" ht="15.75" customHeight="1">
      <c r="T720" s="2"/>
    </row>
    <row r="721" ht="15.75" customHeight="1">
      <c r="T721" s="2"/>
    </row>
    <row r="722" ht="15.75" customHeight="1">
      <c r="T722" s="2"/>
    </row>
    <row r="723" ht="15.75" customHeight="1">
      <c r="T723" s="2"/>
    </row>
    <row r="724" ht="15.75" customHeight="1">
      <c r="T724" s="2"/>
    </row>
    <row r="725" ht="15.75" customHeight="1">
      <c r="T725" s="2"/>
    </row>
    <row r="726" ht="15.75" customHeight="1">
      <c r="T726" s="2"/>
    </row>
    <row r="727" ht="15.75" customHeight="1">
      <c r="T727" s="2"/>
    </row>
    <row r="728" ht="15.75" customHeight="1">
      <c r="T728" s="2"/>
    </row>
    <row r="729" ht="15.75" customHeight="1">
      <c r="T729" s="2"/>
    </row>
    <row r="730" ht="15.75" customHeight="1">
      <c r="T730" s="2"/>
    </row>
    <row r="731" ht="15.75" customHeight="1">
      <c r="T731" s="2"/>
    </row>
    <row r="732" ht="15.75" customHeight="1">
      <c r="T732" s="2"/>
    </row>
    <row r="733" ht="15.75" customHeight="1">
      <c r="T733" s="2"/>
    </row>
    <row r="734" ht="15.75" customHeight="1">
      <c r="T734" s="2"/>
    </row>
    <row r="735" ht="15.75" customHeight="1">
      <c r="T735" s="2"/>
    </row>
    <row r="736" ht="15.75" customHeight="1">
      <c r="T736" s="2"/>
    </row>
    <row r="737" ht="15.75" customHeight="1">
      <c r="T737" s="2"/>
    </row>
    <row r="738" ht="15.75" customHeight="1">
      <c r="T738" s="2"/>
    </row>
    <row r="739" ht="15.75" customHeight="1">
      <c r="T739" s="2"/>
    </row>
    <row r="740" ht="15.75" customHeight="1">
      <c r="T740" s="2"/>
    </row>
    <row r="741" ht="15.75" customHeight="1">
      <c r="T741" s="2"/>
    </row>
    <row r="742" ht="15.75" customHeight="1">
      <c r="T742" s="2"/>
    </row>
    <row r="743" ht="15.75" customHeight="1">
      <c r="T743" s="2"/>
    </row>
    <row r="744" ht="15.75" customHeight="1">
      <c r="T744" s="2"/>
    </row>
    <row r="745" ht="15.75" customHeight="1">
      <c r="T745" s="2"/>
    </row>
    <row r="746" ht="15.75" customHeight="1">
      <c r="T746" s="2"/>
    </row>
    <row r="747" ht="15.75" customHeight="1">
      <c r="T747" s="2"/>
    </row>
    <row r="748" ht="15.75" customHeight="1">
      <c r="T748" s="2"/>
    </row>
    <row r="749" ht="15.75" customHeight="1">
      <c r="T749" s="2"/>
    </row>
    <row r="750" ht="15.75" customHeight="1">
      <c r="T750" s="2"/>
    </row>
    <row r="751" ht="15.75" customHeight="1">
      <c r="T751" s="2"/>
    </row>
    <row r="752" ht="15.75" customHeight="1">
      <c r="T752" s="2"/>
    </row>
    <row r="753" ht="15.75" customHeight="1">
      <c r="T753" s="2"/>
    </row>
    <row r="754" ht="15.75" customHeight="1">
      <c r="T754" s="2"/>
    </row>
    <row r="755" ht="15.75" customHeight="1">
      <c r="T755" s="2"/>
    </row>
    <row r="756" ht="15.75" customHeight="1">
      <c r="T756" s="2"/>
    </row>
    <row r="757" ht="15.75" customHeight="1">
      <c r="T757" s="2"/>
    </row>
    <row r="758" ht="15.75" customHeight="1">
      <c r="T758" s="2"/>
    </row>
    <row r="759" ht="15.75" customHeight="1">
      <c r="T759" s="2"/>
    </row>
    <row r="760" ht="15.75" customHeight="1">
      <c r="T760" s="2"/>
    </row>
    <row r="761" ht="15.75" customHeight="1">
      <c r="T761" s="2"/>
    </row>
    <row r="762" ht="15.75" customHeight="1">
      <c r="T762" s="2"/>
    </row>
    <row r="763" ht="15.75" customHeight="1">
      <c r="T763" s="2"/>
    </row>
    <row r="764" ht="15.75" customHeight="1">
      <c r="T764" s="2"/>
    </row>
    <row r="765" ht="15.75" customHeight="1">
      <c r="T765" s="2"/>
    </row>
    <row r="766" ht="15.75" customHeight="1">
      <c r="T766" s="2"/>
    </row>
    <row r="767" ht="15.75" customHeight="1">
      <c r="T767" s="2"/>
    </row>
    <row r="768" ht="15.75" customHeight="1">
      <c r="T768" s="2"/>
    </row>
    <row r="769" ht="15.75" customHeight="1">
      <c r="T769" s="2"/>
    </row>
    <row r="770" ht="15.75" customHeight="1">
      <c r="T770" s="2"/>
    </row>
    <row r="771" ht="15.75" customHeight="1">
      <c r="T771" s="2"/>
    </row>
    <row r="772" ht="15.75" customHeight="1">
      <c r="T772" s="2"/>
    </row>
    <row r="773" ht="15.75" customHeight="1">
      <c r="T773" s="2"/>
    </row>
    <row r="774" ht="15.75" customHeight="1">
      <c r="T774" s="2"/>
    </row>
    <row r="775" ht="15.75" customHeight="1">
      <c r="T775" s="2"/>
    </row>
    <row r="776" ht="15.75" customHeight="1">
      <c r="T776" s="2"/>
    </row>
    <row r="777" ht="15.75" customHeight="1">
      <c r="T777" s="2"/>
    </row>
    <row r="778" ht="15.75" customHeight="1">
      <c r="T778" s="2"/>
    </row>
    <row r="779" ht="15.75" customHeight="1">
      <c r="T779" s="2"/>
    </row>
    <row r="780" ht="15.75" customHeight="1">
      <c r="T780" s="2"/>
    </row>
    <row r="781" ht="15.75" customHeight="1">
      <c r="T781" s="2"/>
    </row>
    <row r="782" ht="15.75" customHeight="1">
      <c r="T782" s="2"/>
    </row>
    <row r="783" ht="15.75" customHeight="1">
      <c r="T783" s="2"/>
    </row>
    <row r="784" ht="15.75" customHeight="1">
      <c r="T784" s="2"/>
    </row>
    <row r="785" ht="15.75" customHeight="1">
      <c r="T785" s="2"/>
    </row>
    <row r="786" ht="15.75" customHeight="1">
      <c r="T786" s="2"/>
    </row>
    <row r="787" ht="15.75" customHeight="1">
      <c r="T787" s="2"/>
    </row>
    <row r="788" ht="15.75" customHeight="1">
      <c r="T788" s="2"/>
    </row>
    <row r="789" ht="15.75" customHeight="1">
      <c r="T789" s="2"/>
    </row>
    <row r="790" ht="15.75" customHeight="1">
      <c r="T790" s="2"/>
    </row>
    <row r="791" ht="15.75" customHeight="1">
      <c r="T791" s="2"/>
    </row>
    <row r="792" ht="15.75" customHeight="1">
      <c r="T792" s="2"/>
    </row>
    <row r="793" ht="15.75" customHeight="1">
      <c r="T793" s="2"/>
    </row>
    <row r="794" ht="15.75" customHeight="1">
      <c r="T794" s="2"/>
    </row>
    <row r="795" ht="15.75" customHeight="1">
      <c r="T795" s="2"/>
    </row>
    <row r="796" ht="15.75" customHeight="1">
      <c r="T796" s="2"/>
    </row>
    <row r="797" ht="15.75" customHeight="1">
      <c r="T797" s="2"/>
    </row>
    <row r="798" ht="15.75" customHeight="1">
      <c r="T798" s="2"/>
    </row>
    <row r="799" ht="15.75" customHeight="1">
      <c r="T799" s="2"/>
    </row>
    <row r="800" ht="15.75" customHeight="1">
      <c r="T800" s="2"/>
    </row>
    <row r="801" ht="15.75" customHeight="1">
      <c r="T801" s="2"/>
    </row>
    <row r="802" ht="15.75" customHeight="1">
      <c r="T802" s="2"/>
    </row>
    <row r="803" ht="15.75" customHeight="1">
      <c r="T803" s="2"/>
    </row>
    <row r="804" ht="15.75" customHeight="1">
      <c r="T804" s="2"/>
    </row>
    <row r="805" ht="15.75" customHeight="1">
      <c r="T805" s="2"/>
    </row>
    <row r="806" ht="15.75" customHeight="1">
      <c r="T806" s="2"/>
    </row>
    <row r="807" ht="15.75" customHeight="1">
      <c r="T807" s="2"/>
    </row>
    <row r="808" ht="15.75" customHeight="1">
      <c r="T808" s="2"/>
    </row>
    <row r="809" ht="15.75" customHeight="1">
      <c r="T809" s="2"/>
    </row>
    <row r="810" ht="15.75" customHeight="1">
      <c r="T810" s="2"/>
    </row>
    <row r="811" ht="15.75" customHeight="1">
      <c r="T811" s="2"/>
    </row>
    <row r="812" ht="15.75" customHeight="1">
      <c r="T812" s="2"/>
    </row>
    <row r="813" ht="15.75" customHeight="1">
      <c r="T813" s="2"/>
    </row>
    <row r="814" ht="15.75" customHeight="1">
      <c r="T814" s="2"/>
    </row>
    <row r="815" ht="15.75" customHeight="1">
      <c r="T815" s="2"/>
    </row>
    <row r="816" ht="15.75" customHeight="1">
      <c r="T816" s="2"/>
    </row>
    <row r="817" ht="15.75" customHeight="1">
      <c r="T817" s="2"/>
    </row>
    <row r="818" ht="15.75" customHeight="1">
      <c r="T818" s="2"/>
    </row>
    <row r="819" ht="15.75" customHeight="1">
      <c r="T819" s="2"/>
    </row>
    <row r="820" ht="15.75" customHeight="1">
      <c r="T820" s="2"/>
    </row>
    <row r="821" ht="15.75" customHeight="1">
      <c r="T821" s="2"/>
    </row>
    <row r="822" ht="15.75" customHeight="1">
      <c r="T822" s="2"/>
    </row>
    <row r="823" ht="15.75" customHeight="1">
      <c r="T823" s="2"/>
    </row>
    <row r="824" ht="15.75" customHeight="1">
      <c r="T824" s="2"/>
    </row>
    <row r="825" ht="15.75" customHeight="1">
      <c r="T825" s="2"/>
    </row>
    <row r="826" ht="15.75" customHeight="1">
      <c r="T826" s="2"/>
    </row>
    <row r="827" ht="15.75" customHeight="1">
      <c r="T827" s="2"/>
    </row>
    <row r="828" ht="15.75" customHeight="1">
      <c r="T828" s="2"/>
    </row>
    <row r="829" ht="15.75" customHeight="1">
      <c r="T829" s="2"/>
    </row>
    <row r="830" ht="15.75" customHeight="1">
      <c r="T830" s="2"/>
    </row>
    <row r="831" ht="15.75" customHeight="1">
      <c r="T831" s="2"/>
    </row>
    <row r="832" ht="15.75" customHeight="1">
      <c r="T832" s="2"/>
    </row>
    <row r="833" ht="15.75" customHeight="1">
      <c r="T833" s="2"/>
    </row>
    <row r="834" ht="15.75" customHeight="1">
      <c r="T834" s="2"/>
    </row>
    <row r="835" ht="15.75" customHeight="1">
      <c r="T835" s="2"/>
    </row>
    <row r="836" ht="15.75" customHeight="1">
      <c r="T836" s="2"/>
    </row>
    <row r="837" ht="15.75" customHeight="1">
      <c r="T837" s="2"/>
    </row>
    <row r="838" ht="15.75" customHeight="1">
      <c r="T838" s="2"/>
    </row>
    <row r="839" ht="15.75" customHeight="1">
      <c r="T839" s="2"/>
    </row>
    <row r="840" ht="15.75" customHeight="1">
      <c r="T840" s="2"/>
    </row>
    <row r="841" ht="15.75" customHeight="1">
      <c r="T841" s="2"/>
    </row>
    <row r="842" ht="15.75" customHeight="1">
      <c r="T842" s="2"/>
    </row>
    <row r="843" ht="15.75" customHeight="1">
      <c r="T843" s="2"/>
    </row>
    <row r="844" ht="15.75" customHeight="1">
      <c r="T844" s="2"/>
    </row>
    <row r="845" ht="15.75" customHeight="1">
      <c r="T845" s="2"/>
    </row>
    <row r="846" ht="15.75" customHeight="1">
      <c r="T846" s="2"/>
    </row>
    <row r="847" ht="15.75" customHeight="1">
      <c r="T847" s="2"/>
    </row>
    <row r="848" ht="15.75" customHeight="1">
      <c r="T848" s="2"/>
    </row>
    <row r="849" ht="15.75" customHeight="1">
      <c r="T849" s="2"/>
    </row>
    <row r="850" ht="15.75" customHeight="1">
      <c r="T850" s="2"/>
    </row>
    <row r="851" ht="15.75" customHeight="1">
      <c r="T851" s="2"/>
    </row>
    <row r="852" ht="15.75" customHeight="1">
      <c r="T852" s="2"/>
    </row>
    <row r="853" ht="15.75" customHeight="1">
      <c r="T853" s="2"/>
    </row>
    <row r="854" ht="15.75" customHeight="1">
      <c r="T854" s="2"/>
    </row>
    <row r="855" ht="15.75" customHeight="1">
      <c r="T855" s="2"/>
    </row>
    <row r="856" ht="15.75" customHeight="1">
      <c r="T856" s="2"/>
    </row>
    <row r="857" ht="15.75" customHeight="1">
      <c r="T857" s="2"/>
    </row>
    <row r="858" ht="15.75" customHeight="1">
      <c r="T858" s="2"/>
    </row>
    <row r="859" ht="15.75" customHeight="1">
      <c r="T859" s="2"/>
    </row>
    <row r="860" ht="15.75" customHeight="1">
      <c r="T860" s="2"/>
    </row>
    <row r="861" ht="15.75" customHeight="1">
      <c r="T861" s="2"/>
    </row>
    <row r="862" ht="15.75" customHeight="1">
      <c r="T862" s="2"/>
    </row>
    <row r="863" ht="15.75" customHeight="1">
      <c r="T863" s="2"/>
    </row>
    <row r="864" ht="15.75" customHeight="1">
      <c r="T864" s="2"/>
    </row>
    <row r="865" ht="15.75" customHeight="1">
      <c r="T865" s="2"/>
    </row>
    <row r="866" ht="15.75" customHeight="1">
      <c r="T866" s="2"/>
    </row>
    <row r="867" ht="15.75" customHeight="1">
      <c r="T867" s="2"/>
    </row>
    <row r="868" ht="15.75" customHeight="1">
      <c r="T868" s="2"/>
    </row>
    <row r="869" ht="15.75" customHeight="1">
      <c r="T869" s="2"/>
    </row>
    <row r="870" ht="15.75" customHeight="1">
      <c r="T870" s="2"/>
    </row>
    <row r="871" ht="15.75" customHeight="1">
      <c r="T871" s="2"/>
    </row>
    <row r="872" ht="15.75" customHeight="1">
      <c r="T872" s="2"/>
    </row>
    <row r="873" ht="15.75" customHeight="1">
      <c r="T873" s="2"/>
    </row>
    <row r="874" ht="15.75" customHeight="1">
      <c r="T874" s="2"/>
    </row>
    <row r="875" ht="15.75" customHeight="1">
      <c r="T875" s="2"/>
    </row>
    <row r="876" ht="15.75" customHeight="1">
      <c r="T876" s="2"/>
    </row>
    <row r="877" ht="15.75" customHeight="1">
      <c r="T877" s="2"/>
    </row>
    <row r="878" ht="15.75" customHeight="1">
      <c r="T878" s="2"/>
    </row>
    <row r="879" ht="15.75" customHeight="1">
      <c r="T879" s="2"/>
    </row>
    <row r="880" ht="15.75" customHeight="1">
      <c r="T880" s="2"/>
    </row>
    <row r="881" ht="15.75" customHeight="1">
      <c r="T881" s="2"/>
    </row>
    <row r="882" ht="15.75" customHeight="1">
      <c r="T882" s="2"/>
    </row>
    <row r="883" ht="15.75" customHeight="1">
      <c r="T883" s="2"/>
    </row>
    <row r="884" ht="15.75" customHeight="1">
      <c r="T884" s="2"/>
    </row>
    <row r="885" ht="15.75" customHeight="1">
      <c r="T885" s="2"/>
    </row>
    <row r="886" ht="15.75" customHeight="1">
      <c r="T886" s="2"/>
    </row>
    <row r="887" ht="15.75" customHeight="1">
      <c r="T887" s="2"/>
    </row>
    <row r="888" ht="15.75" customHeight="1">
      <c r="T888" s="2"/>
    </row>
    <row r="889" ht="15.75" customHeight="1">
      <c r="T889" s="2"/>
    </row>
    <row r="890" ht="15.75" customHeight="1">
      <c r="T890" s="2"/>
    </row>
    <row r="891" ht="15.75" customHeight="1">
      <c r="T891" s="2"/>
    </row>
    <row r="892" ht="15.75" customHeight="1">
      <c r="T892" s="2"/>
    </row>
    <row r="893" ht="15.75" customHeight="1">
      <c r="T893" s="2"/>
    </row>
    <row r="894" ht="15.75" customHeight="1">
      <c r="T894" s="2"/>
    </row>
    <row r="895" ht="15.75" customHeight="1">
      <c r="T895" s="2"/>
    </row>
    <row r="896" ht="15.75" customHeight="1">
      <c r="T896" s="2"/>
    </row>
    <row r="897" ht="15.75" customHeight="1">
      <c r="T897" s="2"/>
    </row>
    <row r="898" ht="15.75" customHeight="1">
      <c r="T898" s="2"/>
    </row>
    <row r="899" ht="15.75" customHeight="1">
      <c r="T899" s="2"/>
    </row>
    <row r="900" ht="15.75" customHeight="1">
      <c r="T900" s="2"/>
    </row>
    <row r="901" ht="15.75" customHeight="1">
      <c r="T901" s="2"/>
    </row>
    <row r="902" ht="15.75" customHeight="1">
      <c r="T902" s="2"/>
    </row>
    <row r="903" ht="15.75" customHeight="1">
      <c r="T903" s="2"/>
    </row>
    <row r="904" ht="15.75" customHeight="1">
      <c r="T904" s="2"/>
    </row>
    <row r="905" ht="15.75" customHeight="1">
      <c r="T905" s="2"/>
    </row>
    <row r="906" ht="15.75" customHeight="1">
      <c r="T906" s="2"/>
    </row>
    <row r="907" ht="15.75" customHeight="1">
      <c r="T907" s="2"/>
    </row>
    <row r="908" ht="15.75" customHeight="1">
      <c r="T908" s="2"/>
    </row>
    <row r="909" ht="15.75" customHeight="1">
      <c r="T909" s="2"/>
    </row>
    <row r="910" ht="15.75" customHeight="1">
      <c r="T910" s="2"/>
    </row>
    <row r="911" ht="15.75" customHeight="1">
      <c r="T911" s="2"/>
    </row>
    <row r="912" ht="15.75" customHeight="1">
      <c r="T912" s="2"/>
    </row>
    <row r="913" ht="15.75" customHeight="1">
      <c r="T913" s="2"/>
    </row>
    <row r="914" ht="15.75" customHeight="1">
      <c r="T914" s="2"/>
    </row>
    <row r="915" ht="15.75" customHeight="1">
      <c r="T915" s="2"/>
    </row>
    <row r="916" ht="15.75" customHeight="1">
      <c r="T916" s="2"/>
    </row>
    <row r="917" ht="15.75" customHeight="1">
      <c r="T917" s="2"/>
    </row>
    <row r="918" ht="15.75" customHeight="1">
      <c r="T918" s="2"/>
    </row>
    <row r="919" ht="15.75" customHeight="1">
      <c r="T919" s="2"/>
    </row>
    <row r="920" ht="15.75" customHeight="1">
      <c r="T920" s="2"/>
    </row>
    <row r="921" ht="15.75" customHeight="1">
      <c r="T921" s="2"/>
    </row>
    <row r="922" ht="15.75" customHeight="1">
      <c r="T922" s="2"/>
    </row>
    <row r="923" ht="15.75" customHeight="1">
      <c r="T923" s="2"/>
    </row>
    <row r="924" ht="15.75" customHeight="1">
      <c r="T924" s="2"/>
    </row>
    <row r="925" ht="15.75" customHeight="1">
      <c r="T925" s="2"/>
    </row>
    <row r="926" ht="15.75" customHeight="1">
      <c r="T926" s="2"/>
    </row>
    <row r="927" ht="15.75" customHeight="1">
      <c r="T927" s="2"/>
    </row>
    <row r="928" ht="15.75" customHeight="1">
      <c r="T928" s="2"/>
    </row>
    <row r="929" ht="15.75" customHeight="1">
      <c r="T929" s="2"/>
    </row>
    <row r="930" ht="15.75" customHeight="1">
      <c r="T930" s="2"/>
    </row>
    <row r="931" ht="15.75" customHeight="1">
      <c r="T931" s="2"/>
    </row>
    <row r="932" ht="15.75" customHeight="1">
      <c r="T932" s="2"/>
    </row>
    <row r="933" ht="15.75" customHeight="1">
      <c r="T933" s="2"/>
    </row>
    <row r="934" ht="15.75" customHeight="1">
      <c r="T934" s="2"/>
    </row>
    <row r="935" ht="15.75" customHeight="1">
      <c r="T935" s="2"/>
    </row>
    <row r="936" ht="15.75" customHeight="1">
      <c r="T936" s="2"/>
    </row>
    <row r="937" ht="15.75" customHeight="1">
      <c r="T937" s="2"/>
    </row>
    <row r="938" ht="15.75" customHeight="1">
      <c r="T938" s="2"/>
    </row>
    <row r="939" ht="15.75" customHeight="1">
      <c r="T939" s="2"/>
    </row>
    <row r="940" ht="15.75" customHeight="1">
      <c r="T940" s="2"/>
    </row>
    <row r="941" ht="15.75" customHeight="1">
      <c r="T941" s="2"/>
    </row>
    <row r="942" ht="15.75" customHeight="1">
      <c r="T942" s="2"/>
    </row>
    <row r="943" ht="15.75" customHeight="1">
      <c r="T943" s="2"/>
    </row>
    <row r="944" ht="15.75" customHeight="1">
      <c r="T944" s="2"/>
    </row>
    <row r="945" ht="15.75" customHeight="1">
      <c r="T945" s="2"/>
    </row>
    <row r="946" ht="15.75" customHeight="1">
      <c r="T946" s="2"/>
    </row>
    <row r="947" ht="15.75" customHeight="1">
      <c r="T947" s="2"/>
    </row>
    <row r="948" ht="15.75" customHeight="1">
      <c r="T948" s="2"/>
    </row>
    <row r="949" ht="15.75" customHeight="1">
      <c r="T949" s="2"/>
    </row>
    <row r="950" ht="15.75" customHeight="1">
      <c r="T950" s="2"/>
    </row>
    <row r="951" ht="15.75" customHeight="1">
      <c r="T951" s="2"/>
    </row>
    <row r="952" ht="15.75" customHeight="1">
      <c r="T952" s="2"/>
    </row>
    <row r="953" ht="15.75" customHeight="1">
      <c r="T953" s="2"/>
    </row>
    <row r="954" ht="15.75" customHeight="1">
      <c r="T954" s="2"/>
    </row>
    <row r="955" ht="15.75" customHeight="1">
      <c r="T955" s="2"/>
    </row>
    <row r="956" ht="15.75" customHeight="1">
      <c r="T956" s="2"/>
    </row>
    <row r="957" ht="15.75" customHeight="1">
      <c r="T957" s="2"/>
    </row>
    <row r="958" ht="15.75" customHeight="1">
      <c r="T958" s="2"/>
    </row>
    <row r="959" ht="15.75" customHeight="1">
      <c r="T959" s="2"/>
    </row>
    <row r="960" ht="15.75" customHeight="1">
      <c r="T960" s="2"/>
    </row>
    <row r="961" ht="15.75" customHeight="1">
      <c r="T961" s="2"/>
    </row>
    <row r="962" ht="15.75" customHeight="1">
      <c r="T962" s="2"/>
    </row>
    <row r="963" ht="15.75" customHeight="1">
      <c r="T963" s="2"/>
    </row>
    <row r="964" ht="15.75" customHeight="1">
      <c r="T964" s="2"/>
    </row>
    <row r="965" ht="15.75" customHeight="1">
      <c r="T965" s="2"/>
    </row>
    <row r="966" ht="15.75" customHeight="1">
      <c r="T966" s="2"/>
    </row>
    <row r="967" ht="15.75" customHeight="1">
      <c r="T967" s="2"/>
    </row>
    <row r="968" ht="15.75" customHeight="1">
      <c r="T968" s="2"/>
    </row>
    <row r="969" ht="15.75" customHeight="1">
      <c r="T969" s="2"/>
    </row>
    <row r="970" ht="15.75" customHeight="1">
      <c r="T970" s="2"/>
    </row>
    <row r="971" ht="15.75" customHeight="1">
      <c r="T971" s="2"/>
    </row>
    <row r="972" ht="15.75" customHeight="1">
      <c r="T972" s="2"/>
    </row>
    <row r="973" ht="15.75" customHeight="1">
      <c r="T973" s="2"/>
    </row>
    <row r="974" ht="15.75" customHeight="1">
      <c r="T974" s="2"/>
    </row>
    <row r="975" ht="15.75" customHeight="1">
      <c r="T975" s="2"/>
    </row>
    <row r="976" ht="15.75" customHeight="1">
      <c r="T976" s="2"/>
    </row>
    <row r="977" ht="15.75" customHeight="1">
      <c r="T977" s="2"/>
    </row>
    <row r="978" ht="15.75" customHeight="1">
      <c r="T978" s="2"/>
    </row>
    <row r="979" ht="15.75" customHeight="1">
      <c r="T979" s="2"/>
    </row>
    <row r="980" ht="15.75" customHeight="1">
      <c r="T980" s="2"/>
    </row>
    <row r="981" ht="15.75" customHeight="1">
      <c r="T981" s="2"/>
    </row>
    <row r="982" ht="15.75" customHeight="1">
      <c r="T982" s="2"/>
    </row>
    <row r="983" ht="15.75" customHeight="1">
      <c r="T983" s="2"/>
    </row>
    <row r="984" ht="15.75" customHeight="1">
      <c r="T984" s="2"/>
    </row>
    <row r="985" ht="15.75" customHeight="1">
      <c r="T985" s="2"/>
    </row>
    <row r="986" ht="15.75" customHeight="1">
      <c r="T986" s="2"/>
    </row>
    <row r="987" ht="15.75" customHeight="1">
      <c r="T987" s="2"/>
    </row>
    <row r="988" ht="15.75" customHeight="1">
      <c r="T988" s="2"/>
    </row>
    <row r="989" ht="15.75" customHeight="1">
      <c r="T989" s="2"/>
    </row>
    <row r="990" ht="15.75" customHeight="1">
      <c r="T990" s="2"/>
    </row>
    <row r="991" ht="15.75" customHeight="1">
      <c r="T991" s="2"/>
    </row>
    <row r="992" ht="15.75" customHeight="1">
      <c r="T992" s="2"/>
    </row>
    <row r="993" ht="15.75" customHeight="1">
      <c r="T993" s="2"/>
    </row>
    <row r="994" ht="15.75" customHeight="1">
      <c r="T994" s="2"/>
    </row>
    <row r="995" ht="15.75" customHeight="1">
      <c r="T995" s="2"/>
    </row>
    <row r="996" ht="15.75" customHeight="1">
      <c r="T996" s="2"/>
    </row>
    <row r="997" ht="15.75" customHeight="1">
      <c r="T997" s="2"/>
    </row>
    <row r="998" ht="15.75" customHeight="1">
      <c r="T998" s="2"/>
    </row>
    <row r="999" ht="15.75" customHeight="1">
      <c r="T999" s="2"/>
    </row>
    <row r="1000" ht="15.75" customHeight="1">
      <c r="T1000" s="2"/>
    </row>
  </sheetData>
  <mergeCells count="18">
    <mergeCell ref="P1:R1"/>
    <mergeCell ref="S1:W1"/>
    <mergeCell ref="X1:AA1"/>
    <mergeCell ref="A3:A7"/>
    <mergeCell ref="A8:A13"/>
    <mergeCell ref="A14:A17"/>
    <mergeCell ref="A18:A20"/>
    <mergeCell ref="A21:A25"/>
    <mergeCell ref="A26:A31"/>
    <mergeCell ref="A32:A34"/>
    <mergeCell ref="A35:A36"/>
    <mergeCell ref="A1:A2"/>
    <mergeCell ref="B1:B2"/>
    <mergeCell ref="C1:D1"/>
    <mergeCell ref="E1:F1"/>
    <mergeCell ref="G1:I1"/>
    <mergeCell ref="J1:L1"/>
    <mergeCell ref="M1:O1"/>
  </mergeCells>
  <printOptions/>
  <pageMargins bottom="0.75" footer="0.0" header="0.0" left="0.7" right="0.7" top="0.75"/>
  <pageSetup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0.63"/>
    <col customWidth="1" min="2" max="2" width="10.5"/>
    <col customWidth="1" min="3" max="3" width="9.75"/>
    <col customWidth="1" min="4" max="4" width="21.0"/>
    <col customWidth="1" min="5" max="5" width="7.63"/>
    <col customWidth="1" min="6" max="6" width="9.38"/>
    <col customWidth="1" min="7" max="7" width="7.63"/>
    <col customWidth="1" min="8" max="8" width="13.88"/>
    <col customWidth="1" min="9" max="9" width="21.0"/>
    <col customWidth="1" min="10" max="10" width="14.25"/>
    <col customWidth="1" min="11" max="13" width="4.38"/>
    <col customWidth="1" min="14" max="14" width="4.88"/>
    <col customWidth="1" min="15" max="15" width="4.38"/>
    <col customWidth="1" min="16" max="16" width="4.88"/>
    <col customWidth="1" min="17" max="19" width="4.38"/>
    <col customWidth="1" min="20" max="45" width="4.88"/>
    <col customWidth="1" min="46" max="46" width="9.88"/>
    <col customWidth="1" min="47" max="47" width="7.63"/>
  </cols>
  <sheetData>
    <row r="1">
      <c r="A1" s="3" t="s">
        <v>287</v>
      </c>
      <c r="B1" s="3" t="s">
        <v>288</v>
      </c>
      <c r="C1" s="2" t="s">
        <v>1</v>
      </c>
      <c r="D1" s="3" t="s">
        <v>0</v>
      </c>
      <c r="E1" s="3" t="s">
        <v>289</v>
      </c>
      <c r="F1" s="3" t="s">
        <v>290</v>
      </c>
      <c r="H1" s="2"/>
      <c r="I1" s="2"/>
    </row>
    <row r="2">
      <c r="A2" s="3" t="s">
        <v>291</v>
      </c>
      <c r="B2" s="3" t="s">
        <v>292</v>
      </c>
      <c r="C2" s="2" t="str">
        <f>VLOOKUP(D2,Info!$A$24:$B$57,2,FALSE)</f>
        <v>Jacks</v>
      </c>
      <c r="D2" s="3" t="s">
        <v>2</v>
      </c>
      <c r="E2" s="3">
        <v>1986.0</v>
      </c>
      <c r="F2" s="3">
        <v>11.0</v>
      </c>
      <c r="H2" s="2"/>
      <c r="I2" s="2"/>
    </row>
    <row r="3">
      <c r="A3" s="2" t="s">
        <v>291</v>
      </c>
      <c r="B3" s="2" t="s">
        <v>292</v>
      </c>
      <c r="C3" s="2" t="str">
        <f>VLOOKUP(D3,Info!$A$24:$B$57,2,FALSE)</f>
        <v>Jacks</v>
      </c>
      <c r="D3" s="3" t="s">
        <v>2</v>
      </c>
      <c r="E3" s="3">
        <v>1987.0</v>
      </c>
      <c r="F3" s="3">
        <v>24.0</v>
      </c>
    </row>
    <row r="4">
      <c r="A4" s="2" t="s">
        <v>291</v>
      </c>
      <c r="B4" s="2" t="s">
        <v>292</v>
      </c>
      <c r="C4" s="2" t="str">
        <f>VLOOKUP(D4,Info!$A$24:$B$57,2,FALSE)</f>
        <v>Jacks</v>
      </c>
      <c r="D4" s="3" t="s">
        <v>2</v>
      </c>
      <c r="E4" s="3">
        <v>1988.0</v>
      </c>
      <c r="F4" s="3">
        <v>11.0</v>
      </c>
    </row>
    <row r="5">
      <c r="A5" s="2" t="s">
        <v>291</v>
      </c>
      <c r="B5" s="2" t="s">
        <v>292</v>
      </c>
      <c r="C5" s="2" t="str">
        <f>VLOOKUP(D5,Info!$A$24:$B$57,2,FALSE)</f>
        <v>Jacks</v>
      </c>
      <c r="D5" s="3" t="s">
        <v>2</v>
      </c>
      <c r="E5" s="3">
        <v>1989.0</v>
      </c>
      <c r="F5" s="3">
        <v>25.0</v>
      </c>
    </row>
    <row r="6">
      <c r="A6" s="2" t="s">
        <v>291</v>
      </c>
      <c r="B6" s="2" t="s">
        <v>292</v>
      </c>
      <c r="C6" s="2" t="str">
        <f>VLOOKUP(D6,Info!$A$24:$B$57,2,FALSE)</f>
        <v>Jacks</v>
      </c>
      <c r="D6" s="3" t="s">
        <v>2</v>
      </c>
      <c r="E6" s="3">
        <v>1990.0</v>
      </c>
      <c r="F6" s="3">
        <v>18.0</v>
      </c>
    </row>
    <row r="7">
      <c r="A7" s="2" t="s">
        <v>291</v>
      </c>
      <c r="B7" s="2" t="s">
        <v>292</v>
      </c>
      <c r="C7" s="2" t="str">
        <f>VLOOKUP(D7,Info!$A$24:$B$57,2,FALSE)</f>
        <v>Jacks</v>
      </c>
      <c r="D7" s="3" t="s">
        <v>2</v>
      </c>
      <c r="E7" s="3">
        <v>1991.0</v>
      </c>
      <c r="F7" s="3">
        <v>28.0</v>
      </c>
    </row>
    <row r="8">
      <c r="A8" s="2" t="s">
        <v>291</v>
      </c>
      <c r="B8" s="2" t="s">
        <v>292</v>
      </c>
      <c r="C8" s="2" t="str">
        <f>VLOOKUP(D8,Info!$A$24:$B$57,2,FALSE)</f>
        <v>Jacks</v>
      </c>
      <c r="D8" s="3" t="s">
        <v>2</v>
      </c>
      <c r="E8" s="3">
        <v>1992.0</v>
      </c>
      <c r="F8" s="3">
        <v>35.0</v>
      </c>
    </row>
    <row r="9">
      <c r="A9" s="2" t="s">
        <v>291</v>
      </c>
      <c r="B9" s="2" t="s">
        <v>292</v>
      </c>
      <c r="C9" s="2" t="str">
        <f>VLOOKUP(D9,Info!$A$24:$B$57,2,FALSE)</f>
        <v>Jacks</v>
      </c>
      <c r="D9" s="3" t="s">
        <v>2</v>
      </c>
      <c r="E9" s="3">
        <v>1993.0</v>
      </c>
      <c r="F9" s="3">
        <v>74.0</v>
      </c>
    </row>
    <row r="10">
      <c r="A10" s="2" t="s">
        <v>291</v>
      </c>
      <c r="B10" s="2" t="s">
        <v>292</v>
      </c>
      <c r="C10" s="2" t="str">
        <f>VLOOKUP(D10,Info!$A$24:$B$57,2,FALSE)</f>
        <v>Jacks</v>
      </c>
      <c r="D10" s="3" t="s">
        <v>2</v>
      </c>
      <c r="E10" s="3">
        <v>1994.0</v>
      </c>
      <c r="F10" s="3">
        <v>56.0</v>
      </c>
    </row>
    <row r="11">
      <c r="A11" s="2" t="s">
        <v>291</v>
      </c>
      <c r="B11" s="2" t="s">
        <v>292</v>
      </c>
      <c r="C11" s="2" t="str">
        <f>VLOOKUP(D11,Info!$A$24:$B$57,2,FALSE)</f>
        <v>Jacks</v>
      </c>
      <c r="D11" s="3" t="s">
        <v>2</v>
      </c>
      <c r="E11" s="3">
        <v>1995.0</v>
      </c>
      <c r="F11" s="3">
        <v>131.0</v>
      </c>
    </row>
    <row r="12">
      <c r="A12" s="2" t="s">
        <v>291</v>
      </c>
      <c r="B12" s="2" t="s">
        <v>292</v>
      </c>
      <c r="C12" s="2" t="str">
        <f>VLOOKUP(D12,Info!$A$24:$B$57,2,FALSE)</f>
        <v>Jacks</v>
      </c>
      <c r="D12" s="3" t="s">
        <v>2</v>
      </c>
      <c r="E12" s="3">
        <v>1996.0</v>
      </c>
      <c r="F12" s="3">
        <v>66.0</v>
      </c>
    </row>
    <row r="13">
      <c r="A13" s="2" t="s">
        <v>291</v>
      </c>
      <c r="B13" s="2" t="s">
        <v>292</v>
      </c>
      <c r="C13" s="2" t="str">
        <f>VLOOKUP(D13,Info!$A$24:$B$57,2,FALSE)</f>
        <v>Jacks</v>
      </c>
      <c r="D13" s="3" t="s">
        <v>2</v>
      </c>
      <c r="E13" s="3">
        <v>1997.0</v>
      </c>
      <c r="F13" s="3">
        <v>44.0</v>
      </c>
    </row>
    <row r="14">
      <c r="A14" s="2" t="s">
        <v>291</v>
      </c>
      <c r="B14" s="2" t="s">
        <v>292</v>
      </c>
      <c r="C14" s="2" t="str">
        <f>VLOOKUP(D14,Info!$A$24:$B$57,2,FALSE)</f>
        <v>Jacks</v>
      </c>
      <c r="D14" s="3" t="s">
        <v>2</v>
      </c>
      <c r="E14" s="3">
        <v>1998.0</v>
      </c>
      <c r="F14" s="3">
        <v>50.0</v>
      </c>
    </row>
    <row r="15">
      <c r="A15" s="2" t="s">
        <v>291</v>
      </c>
      <c r="B15" s="2" t="s">
        <v>292</v>
      </c>
      <c r="C15" s="2" t="str">
        <f>VLOOKUP(D15,Info!$A$24:$B$57,2,FALSE)</f>
        <v>Jacks</v>
      </c>
      <c r="D15" s="3" t="s">
        <v>2</v>
      </c>
      <c r="E15" s="3">
        <v>1999.0</v>
      </c>
      <c r="F15" s="3">
        <v>111.0</v>
      </c>
    </row>
    <row r="16">
      <c r="A16" s="2" t="s">
        <v>291</v>
      </c>
      <c r="B16" s="2" t="s">
        <v>292</v>
      </c>
      <c r="C16" s="2" t="str">
        <f>VLOOKUP(D16,Info!$A$24:$B$57,2,FALSE)</f>
        <v>Jacks</v>
      </c>
      <c r="D16" s="3" t="s">
        <v>2</v>
      </c>
      <c r="E16" s="3">
        <v>2000.0</v>
      </c>
      <c r="F16" s="3">
        <v>178.0</v>
      </c>
    </row>
    <row r="17">
      <c r="A17" s="2" t="s">
        <v>291</v>
      </c>
      <c r="B17" s="2" t="s">
        <v>292</v>
      </c>
      <c r="C17" s="2" t="str">
        <f>VLOOKUP(D17,Info!$A$24:$B$57,2,FALSE)</f>
        <v>Jacks</v>
      </c>
      <c r="D17" s="3" t="s">
        <v>2</v>
      </c>
      <c r="E17" s="3">
        <v>2001.0</v>
      </c>
      <c r="F17" s="3">
        <v>136.0</v>
      </c>
    </row>
    <row r="18">
      <c r="A18" s="2" t="s">
        <v>291</v>
      </c>
      <c r="B18" s="2" t="s">
        <v>292</v>
      </c>
      <c r="C18" s="2" t="str">
        <f>VLOOKUP(D18,Info!$A$24:$B$57,2,FALSE)</f>
        <v>Jacks</v>
      </c>
      <c r="D18" s="3" t="s">
        <v>2</v>
      </c>
      <c r="E18" s="3">
        <v>2002.0</v>
      </c>
      <c r="F18" s="3">
        <v>89.0</v>
      </c>
    </row>
    <row r="19">
      <c r="A19" s="2" t="s">
        <v>291</v>
      </c>
      <c r="B19" s="2" t="s">
        <v>292</v>
      </c>
      <c r="C19" s="2" t="str">
        <f>VLOOKUP(D19,Info!$A$24:$B$57,2,FALSE)</f>
        <v>Jacks</v>
      </c>
      <c r="D19" s="3" t="s">
        <v>2</v>
      </c>
      <c r="E19" s="3">
        <v>2003.0</v>
      </c>
      <c r="F19" s="3">
        <v>86.0</v>
      </c>
    </row>
    <row r="20">
      <c r="A20" s="2" t="s">
        <v>291</v>
      </c>
      <c r="B20" s="2" t="s">
        <v>292</v>
      </c>
      <c r="C20" s="2" t="str">
        <f>VLOOKUP(D20,Info!$A$24:$B$57,2,FALSE)</f>
        <v>Jacks</v>
      </c>
      <c r="D20" s="3" t="s">
        <v>2</v>
      </c>
      <c r="E20" s="3">
        <v>2004.0</v>
      </c>
      <c r="F20" s="3">
        <v>146.0</v>
      </c>
    </row>
    <row r="21" ht="15.75" customHeight="1">
      <c r="A21" s="2" t="s">
        <v>291</v>
      </c>
      <c r="B21" s="2" t="s">
        <v>292</v>
      </c>
      <c r="C21" s="2" t="str">
        <f>VLOOKUP(D21,Info!$A$24:$B$57,2,FALSE)</f>
        <v>Jacks</v>
      </c>
      <c r="D21" s="3" t="s">
        <v>2</v>
      </c>
      <c r="E21" s="3">
        <v>2005.0</v>
      </c>
      <c r="F21" s="3">
        <v>116.0</v>
      </c>
    </row>
    <row r="22" ht="15.75" customHeight="1">
      <c r="A22" s="2" t="s">
        <v>291</v>
      </c>
      <c r="B22" s="2" t="s">
        <v>292</v>
      </c>
      <c r="C22" s="2" t="str">
        <f>VLOOKUP(D22,Info!$A$24:$B$57,2,FALSE)</f>
        <v>Jacks</v>
      </c>
      <c r="D22" s="3" t="s">
        <v>2</v>
      </c>
      <c r="E22" s="3">
        <v>2006.0</v>
      </c>
      <c r="F22" s="3">
        <v>102.0</v>
      </c>
    </row>
    <row r="23" ht="15.75" customHeight="1">
      <c r="A23" s="2" t="s">
        <v>291</v>
      </c>
      <c r="B23" s="2" t="s">
        <v>292</v>
      </c>
      <c r="C23" s="2" t="str">
        <f>VLOOKUP(D23,Info!$A$24:$B$57,2,FALSE)</f>
        <v>Jacks</v>
      </c>
      <c r="D23" s="3" t="s">
        <v>2</v>
      </c>
      <c r="E23" s="3">
        <v>2007.0</v>
      </c>
      <c r="F23" s="3">
        <v>162.0</v>
      </c>
    </row>
    <row r="24" ht="15.75" customHeight="1">
      <c r="A24" s="2" t="s">
        <v>291</v>
      </c>
      <c r="B24" s="2" t="s">
        <v>292</v>
      </c>
      <c r="C24" s="2" t="str">
        <f>VLOOKUP(D24,Info!$A$24:$B$57,2,FALSE)</f>
        <v>Jacks</v>
      </c>
      <c r="D24" s="3" t="s">
        <v>2</v>
      </c>
      <c r="E24" s="3">
        <v>2008.0</v>
      </c>
      <c r="F24" s="3">
        <v>165.0</v>
      </c>
    </row>
    <row r="25" ht="15.75" customHeight="1">
      <c r="A25" s="2" t="s">
        <v>291</v>
      </c>
      <c r="B25" s="2" t="s">
        <v>292</v>
      </c>
      <c r="C25" s="2" t="str">
        <f>VLOOKUP(D25,Info!$A$24:$B$57,2,FALSE)</f>
        <v>Jacks</v>
      </c>
      <c r="D25" s="3" t="s">
        <v>2</v>
      </c>
      <c r="E25" s="3">
        <v>2009.0</v>
      </c>
      <c r="F25" s="3">
        <v>96.0</v>
      </c>
    </row>
    <row r="26" ht="15.75" customHeight="1">
      <c r="A26" s="2" t="s">
        <v>291</v>
      </c>
      <c r="B26" s="2" t="s">
        <v>292</v>
      </c>
      <c r="C26" s="2" t="str">
        <f>VLOOKUP(D26,Info!$A$24:$B$57,2,FALSE)</f>
        <v>Jacks</v>
      </c>
      <c r="D26" s="3" t="s">
        <v>2</v>
      </c>
      <c r="E26" s="3">
        <v>2010.0</v>
      </c>
      <c r="F26" s="3">
        <v>88.0</v>
      </c>
    </row>
    <row r="27" ht="15.75" customHeight="1">
      <c r="A27" s="2" t="s">
        <v>291</v>
      </c>
      <c r="B27" s="2" t="s">
        <v>292</v>
      </c>
      <c r="C27" s="2" t="str">
        <f>VLOOKUP(D27,Info!$A$24:$B$57,2,FALSE)</f>
        <v>Jacks</v>
      </c>
      <c r="D27" s="3" t="s">
        <v>2</v>
      </c>
      <c r="E27" s="3">
        <v>2011.0</v>
      </c>
      <c r="F27" s="3">
        <v>133.0</v>
      </c>
    </row>
    <row r="28" ht="15.75" customHeight="1">
      <c r="A28" s="2" t="s">
        <v>291</v>
      </c>
      <c r="B28" s="2" t="s">
        <v>292</v>
      </c>
      <c r="C28" s="2" t="str">
        <f>VLOOKUP(D28,Info!$A$24:$B$57,2,FALSE)</f>
        <v>Jacks</v>
      </c>
      <c r="D28" s="3" t="s">
        <v>2</v>
      </c>
      <c r="E28" s="3">
        <v>2012.0</v>
      </c>
      <c r="F28" s="3">
        <v>136.0</v>
      </c>
    </row>
    <row r="29" ht="15.75" customHeight="1">
      <c r="A29" s="2" t="s">
        <v>291</v>
      </c>
      <c r="B29" s="2" t="s">
        <v>292</v>
      </c>
      <c r="C29" s="2" t="str">
        <f>VLOOKUP(D29,Info!$A$24:$B$57,2,FALSE)</f>
        <v>Jacks</v>
      </c>
      <c r="D29" s="3" t="s">
        <v>2</v>
      </c>
      <c r="E29" s="3">
        <v>2013.0</v>
      </c>
      <c r="F29" s="3">
        <v>86.0</v>
      </c>
    </row>
    <row r="30" ht="15.75" customHeight="1">
      <c r="A30" s="2" t="s">
        <v>291</v>
      </c>
      <c r="B30" s="2" t="s">
        <v>292</v>
      </c>
      <c r="C30" s="2" t="str">
        <f>VLOOKUP(D30,Info!$A$24:$B$57,2,FALSE)</f>
        <v>Jacks</v>
      </c>
      <c r="D30" s="3" t="s">
        <v>2</v>
      </c>
      <c r="E30" s="3">
        <v>2014.0</v>
      </c>
      <c r="F30" s="3">
        <v>130.0</v>
      </c>
    </row>
    <row r="31" ht="15.75" customHeight="1">
      <c r="A31" s="2" t="s">
        <v>291</v>
      </c>
      <c r="B31" s="2" t="s">
        <v>292</v>
      </c>
      <c r="C31" s="2" t="str">
        <f>VLOOKUP(D31,Info!$A$24:$B$57,2,FALSE)</f>
        <v>Jacks</v>
      </c>
      <c r="D31" s="3" t="s">
        <v>2</v>
      </c>
      <c r="E31" s="3">
        <v>2015.0</v>
      </c>
      <c r="F31" s="3">
        <v>114.0</v>
      </c>
    </row>
    <row r="32" ht="15.75" customHeight="1">
      <c r="A32" s="2" t="s">
        <v>291</v>
      </c>
      <c r="B32" s="2" t="s">
        <v>292</v>
      </c>
      <c r="C32" s="2" t="str">
        <f>VLOOKUP(D32,Info!$A$24:$B$57,2,FALSE)</f>
        <v>Jacks</v>
      </c>
      <c r="D32" s="3" t="s">
        <v>2</v>
      </c>
      <c r="E32" s="3">
        <v>2016.0</v>
      </c>
      <c r="F32" s="3">
        <v>159.0</v>
      </c>
    </row>
    <row r="33" ht="15.75" customHeight="1">
      <c r="A33" s="2" t="s">
        <v>291</v>
      </c>
      <c r="B33" s="2" t="s">
        <v>292</v>
      </c>
      <c r="C33" s="2" t="str">
        <f>VLOOKUP(D33,Info!$A$24:$B$57,2,FALSE)</f>
        <v>Jacks</v>
      </c>
      <c r="D33" s="3" t="s">
        <v>2</v>
      </c>
      <c r="E33" s="3">
        <v>2017.0</v>
      </c>
      <c r="F33" s="3">
        <v>151.0</v>
      </c>
    </row>
    <row r="34" ht="15.75" customHeight="1">
      <c r="A34" s="2" t="s">
        <v>291</v>
      </c>
      <c r="B34" s="2" t="s">
        <v>292</v>
      </c>
      <c r="C34" s="2" t="str">
        <f>VLOOKUP(D34,Info!$A$24:$B$57,2,FALSE)</f>
        <v>Jacks</v>
      </c>
      <c r="D34" s="3" t="s">
        <v>2</v>
      </c>
      <c r="E34" s="3">
        <v>2018.0</v>
      </c>
      <c r="F34" s="3">
        <v>69.0</v>
      </c>
      <c r="H34" s="60"/>
      <c r="I34" s="60"/>
      <c r="J34" s="61"/>
      <c r="K34" s="61"/>
      <c r="L34" s="61"/>
      <c r="M34" s="61"/>
      <c r="N34" s="61"/>
      <c r="O34" s="61"/>
      <c r="P34" s="61"/>
      <c r="Q34" s="61"/>
      <c r="R34" s="61"/>
      <c r="S34" s="61"/>
      <c r="T34" s="61"/>
      <c r="U34" s="61"/>
      <c r="V34" s="61"/>
      <c r="W34" s="61"/>
      <c r="X34" s="61"/>
      <c r="Y34" s="61"/>
      <c r="Z34" s="61"/>
      <c r="AA34" s="61"/>
      <c r="AB34" s="61"/>
      <c r="AC34" s="61"/>
      <c r="AD34" s="61"/>
      <c r="AE34" s="61"/>
      <c r="AF34" s="61"/>
      <c r="AG34" s="61"/>
      <c r="AH34" s="61"/>
      <c r="AI34" s="61"/>
      <c r="AJ34" s="61"/>
      <c r="AK34" s="61"/>
      <c r="AL34" s="61"/>
      <c r="AM34" s="61"/>
      <c r="AN34" s="61"/>
      <c r="AO34" s="61"/>
      <c r="AP34" s="61"/>
      <c r="AQ34" s="61"/>
      <c r="AR34" s="61"/>
      <c r="AS34" s="61"/>
      <c r="AT34" s="61"/>
    </row>
    <row r="35" ht="15.75" customHeight="1">
      <c r="A35" s="2" t="s">
        <v>291</v>
      </c>
      <c r="B35" s="2" t="s">
        <v>292</v>
      </c>
      <c r="C35" s="2" t="str">
        <f>VLOOKUP(D35,Info!$A$24:$B$57,2,FALSE)</f>
        <v>SG</v>
      </c>
      <c r="D35" s="3" t="s">
        <v>4</v>
      </c>
      <c r="E35" s="3">
        <v>1992.0</v>
      </c>
      <c r="F35" s="3">
        <v>9.0</v>
      </c>
      <c r="I35" s="60"/>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row>
    <row r="36" ht="15.75" customHeight="1">
      <c r="A36" s="2" t="s">
        <v>291</v>
      </c>
      <c r="B36" s="2" t="s">
        <v>292</v>
      </c>
      <c r="C36" s="2" t="str">
        <f>VLOOKUP(D36,Info!$A$24:$B$57,2,FALSE)</f>
        <v>SG</v>
      </c>
      <c r="D36" s="3" t="s">
        <v>4</v>
      </c>
      <c r="E36" s="3">
        <v>1993.0</v>
      </c>
      <c r="F36" s="3">
        <v>10.0</v>
      </c>
      <c r="I36" s="60"/>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row>
    <row r="37" ht="15.75" customHeight="1">
      <c r="A37" s="2" t="s">
        <v>291</v>
      </c>
      <c r="B37" s="2" t="s">
        <v>292</v>
      </c>
      <c r="C37" s="2" t="str">
        <f>VLOOKUP(D37,Info!$A$24:$B$57,2,FALSE)</f>
        <v>SG</v>
      </c>
      <c r="D37" s="3" t="s">
        <v>4</v>
      </c>
      <c r="E37" s="3">
        <v>1994.0</v>
      </c>
      <c r="F37" s="3">
        <v>5.0</v>
      </c>
      <c r="H37" s="60"/>
      <c r="I37" s="60"/>
      <c r="J37" s="61"/>
      <c r="K37" s="61"/>
      <c r="L37" s="61"/>
      <c r="M37" s="61"/>
      <c r="N37" s="61"/>
      <c r="O37" s="61"/>
      <c r="P37" s="61"/>
      <c r="Q37" s="61"/>
      <c r="R37" s="61"/>
      <c r="S37" s="61"/>
      <c r="T37" s="61"/>
      <c r="U37" s="61"/>
      <c r="V37" s="61"/>
      <c r="W37" s="61"/>
      <c r="X37" s="61"/>
      <c r="Y37" s="61"/>
      <c r="Z37" s="61"/>
      <c r="AA37" s="61"/>
      <c r="AB37" s="61"/>
      <c r="AC37" s="61"/>
      <c r="AD37" s="61"/>
      <c r="AE37" s="61"/>
      <c r="AF37" s="61"/>
      <c r="AG37" s="61"/>
      <c r="AH37" s="61"/>
      <c r="AI37" s="61"/>
      <c r="AJ37" s="61"/>
      <c r="AK37" s="61"/>
      <c r="AL37" s="61"/>
      <c r="AM37" s="61"/>
      <c r="AN37" s="61"/>
      <c r="AO37" s="61"/>
      <c r="AP37" s="61"/>
      <c r="AQ37" s="61"/>
      <c r="AR37" s="61"/>
      <c r="AS37" s="61"/>
      <c r="AT37" s="61"/>
    </row>
    <row r="38" ht="15.75" customHeight="1">
      <c r="A38" s="2" t="s">
        <v>291</v>
      </c>
      <c r="B38" s="2" t="s">
        <v>292</v>
      </c>
      <c r="C38" s="2" t="str">
        <f>VLOOKUP(D38,Info!$A$24:$B$57,2,FALSE)</f>
        <v>SG</v>
      </c>
      <c r="D38" s="3" t="s">
        <v>4</v>
      </c>
      <c r="E38" s="3">
        <v>1995.0</v>
      </c>
      <c r="F38" s="3">
        <v>6.0</v>
      </c>
      <c r="I38" s="60"/>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row>
    <row r="39" ht="15.75" customHeight="1">
      <c r="A39" s="2" t="s">
        <v>291</v>
      </c>
      <c r="B39" s="2" t="s">
        <v>292</v>
      </c>
      <c r="C39" s="2" t="str">
        <f>VLOOKUP(D39,Info!$A$24:$B$57,2,FALSE)</f>
        <v>SG</v>
      </c>
      <c r="D39" s="3" t="s">
        <v>4</v>
      </c>
      <c r="E39" s="3">
        <v>1996.0</v>
      </c>
      <c r="F39" s="3">
        <v>12.0</v>
      </c>
    </row>
    <row r="40" ht="15.75" customHeight="1">
      <c r="A40" s="2" t="s">
        <v>291</v>
      </c>
      <c r="B40" s="2" t="s">
        <v>292</v>
      </c>
      <c r="C40" s="2" t="str">
        <f>VLOOKUP(D40,Info!$A$24:$B$57,2,FALSE)</f>
        <v>SG</v>
      </c>
      <c r="D40" s="3" t="s">
        <v>4</v>
      </c>
      <c r="E40" s="3">
        <v>1997.0</v>
      </c>
      <c r="F40" s="3">
        <v>14.0</v>
      </c>
    </row>
    <row r="41" ht="15.75" customHeight="1">
      <c r="A41" s="2" t="s">
        <v>291</v>
      </c>
      <c r="B41" s="2" t="s">
        <v>292</v>
      </c>
      <c r="C41" s="2" t="str">
        <f>VLOOKUP(D41,Info!$A$24:$B$57,2,FALSE)</f>
        <v>SG</v>
      </c>
      <c r="D41" s="3" t="s">
        <v>4</v>
      </c>
      <c r="E41" s="3">
        <v>1998.0</v>
      </c>
      <c r="F41" s="3">
        <v>22.0</v>
      </c>
    </row>
    <row r="42" ht="15.75" customHeight="1">
      <c r="A42" s="2" t="s">
        <v>291</v>
      </c>
      <c r="B42" s="2" t="s">
        <v>292</v>
      </c>
      <c r="C42" s="2" t="str">
        <f>VLOOKUP(D42,Info!$A$24:$B$57,2,FALSE)</f>
        <v>SG</v>
      </c>
      <c r="D42" s="3" t="s">
        <v>4</v>
      </c>
      <c r="E42" s="3">
        <v>1999.0</v>
      </c>
      <c r="F42" s="3">
        <v>15.0</v>
      </c>
    </row>
    <row r="43" ht="15.75" customHeight="1">
      <c r="A43" s="2" t="s">
        <v>291</v>
      </c>
      <c r="B43" s="2" t="s">
        <v>292</v>
      </c>
      <c r="C43" s="2" t="str">
        <f>VLOOKUP(D43,Info!$A$24:$B$57,2,FALSE)</f>
        <v>SG</v>
      </c>
      <c r="D43" s="3" t="s">
        <v>4</v>
      </c>
      <c r="E43" s="3">
        <v>2000.0</v>
      </c>
      <c r="F43" s="3">
        <v>27.0</v>
      </c>
    </row>
    <row r="44" ht="15.75" customHeight="1">
      <c r="A44" s="2" t="s">
        <v>291</v>
      </c>
      <c r="B44" s="2" t="s">
        <v>292</v>
      </c>
      <c r="C44" s="2" t="str">
        <f>VLOOKUP(D44,Info!$A$24:$B$57,2,FALSE)</f>
        <v>SG</v>
      </c>
      <c r="D44" s="3" t="s">
        <v>4</v>
      </c>
      <c r="E44" s="3">
        <v>2001.0</v>
      </c>
      <c r="F44" s="3">
        <v>15.0</v>
      </c>
    </row>
    <row r="45" ht="15.75" customHeight="1">
      <c r="A45" s="2" t="s">
        <v>291</v>
      </c>
      <c r="B45" s="2" t="s">
        <v>292</v>
      </c>
      <c r="C45" s="2" t="str">
        <f>VLOOKUP(D45,Info!$A$24:$B$57,2,FALSE)</f>
        <v>SG</v>
      </c>
      <c r="D45" s="3" t="s">
        <v>4</v>
      </c>
      <c r="E45" s="3">
        <v>2002.0</v>
      </c>
      <c r="F45" s="3">
        <v>11.0</v>
      </c>
    </row>
    <row r="46" ht="15.75" customHeight="1">
      <c r="A46" s="2" t="s">
        <v>291</v>
      </c>
      <c r="B46" s="2" t="s">
        <v>292</v>
      </c>
      <c r="C46" s="2" t="str">
        <f>VLOOKUP(D46,Info!$A$24:$B$57,2,FALSE)</f>
        <v>SG</v>
      </c>
      <c r="D46" s="3" t="s">
        <v>4</v>
      </c>
      <c r="E46" s="3">
        <v>2003.0</v>
      </c>
      <c r="F46" s="3">
        <v>7.0</v>
      </c>
    </row>
    <row r="47" ht="15.75" customHeight="1">
      <c r="A47" s="2" t="s">
        <v>291</v>
      </c>
      <c r="B47" s="2" t="s">
        <v>292</v>
      </c>
      <c r="C47" s="2" t="str">
        <f>VLOOKUP(D47,Info!$A$24:$B$57,2,FALSE)</f>
        <v>SG</v>
      </c>
      <c r="D47" s="3" t="s">
        <v>4</v>
      </c>
      <c r="E47" s="3">
        <v>2004.0</v>
      </c>
      <c r="F47" s="3">
        <v>9.0</v>
      </c>
    </row>
    <row r="48" ht="15.75" customHeight="1">
      <c r="A48" s="2" t="s">
        <v>291</v>
      </c>
      <c r="B48" s="2" t="s">
        <v>292</v>
      </c>
      <c r="C48" s="2" t="str">
        <f>VLOOKUP(D48,Info!$A$24:$B$57,2,FALSE)</f>
        <v>SG</v>
      </c>
      <c r="D48" s="3" t="s">
        <v>4</v>
      </c>
      <c r="E48" s="3">
        <v>2005.0</v>
      </c>
      <c r="F48" s="3">
        <v>8.0</v>
      </c>
    </row>
    <row r="49" ht="15.75" customHeight="1">
      <c r="A49" s="2" t="s">
        <v>291</v>
      </c>
      <c r="B49" s="2" t="s">
        <v>292</v>
      </c>
      <c r="C49" s="2" t="str">
        <f>VLOOKUP(D49,Info!$A$24:$B$57,2,FALSE)</f>
        <v>SG</v>
      </c>
      <c r="D49" s="3" t="s">
        <v>4</v>
      </c>
      <c r="E49" s="3">
        <v>2006.0</v>
      </c>
      <c r="F49" s="3">
        <v>10.0</v>
      </c>
    </row>
    <row r="50" ht="15.75" customHeight="1">
      <c r="A50" s="2" t="s">
        <v>291</v>
      </c>
      <c r="B50" s="2" t="s">
        <v>292</v>
      </c>
      <c r="C50" s="2" t="str">
        <f>VLOOKUP(D50,Info!$A$24:$B$57,2,FALSE)</f>
        <v>SG</v>
      </c>
      <c r="D50" s="3" t="s">
        <v>4</v>
      </c>
      <c r="E50" s="3">
        <v>2007.0</v>
      </c>
      <c r="F50" s="3">
        <v>2.0</v>
      </c>
    </row>
    <row r="51" ht="15.75" customHeight="1">
      <c r="A51" s="2" t="s">
        <v>291</v>
      </c>
      <c r="B51" s="2" t="s">
        <v>292</v>
      </c>
      <c r="C51" s="2" t="str">
        <f>VLOOKUP(D51,Info!$A$24:$B$57,2,FALSE)</f>
        <v>SG</v>
      </c>
      <c r="D51" s="3" t="s">
        <v>4</v>
      </c>
      <c r="E51" s="3">
        <v>2008.0</v>
      </c>
      <c r="F51" s="3">
        <v>3.0</v>
      </c>
    </row>
    <row r="52" ht="15.75" customHeight="1">
      <c r="A52" s="2" t="s">
        <v>291</v>
      </c>
      <c r="B52" s="2" t="s">
        <v>292</v>
      </c>
      <c r="C52" s="2" t="str">
        <f>VLOOKUP(D52,Info!$A$24:$B$57,2,FALSE)</f>
        <v>SG</v>
      </c>
      <c r="D52" s="3" t="s">
        <v>4</v>
      </c>
      <c r="E52" s="3">
        <v>2009.0</v>
      </c>
      <c r="F52" s="3">
        <v>6.0</v>
      </c>
    </row>
    <row r="53" ht="15.75" customHeight="1">
      <c r="A53" s="2" t="s">
        <v>291</v>
      </c>
      <c r="B53" s="2" t="s">
        <v>292</v>
      </c>
      <c r="C53" s="2" t="str">
        <f>VLOOKUP(D53,Info!$A$24:$B$57,2,FALSE)</f>
        <v>SG</v>
      </c>
      <c r="D53" s="3" t="s">
        <v>4</v>
      </c>
      <c r="E53" s="3">
        <v>2010.0</v>
      </c>
      <c r="F53" s="3">
        <v>8.0</v>
      </c>
    </row>
    <row r="54" ht="15.75" customHeight="1">
      <c r="A54" s="2" t="s">
        <v>291</v>
      </c>
      <c r="B54" s="2" t="s">
        <v>292</v>
      </c>
      <c r="C54" s="2" t="str">
        <f>VLOOKUP(D54,Info!$A$24:$B$57,2,FALSE)</f>
        <v>SG</v>
      </c>
      <c r="D54" s="3" t="s">
        <v>4</v>
      </c>
      <c r="E54" s="3">
        <v>2011.0</v>
      </c>
      <c r="F54" s="3">
        <v>5.0</v>
      </c>
    </row>
    <row r="55" ht="15.75" customHeight="1">
      <c r="A55" s="2" t="s">
        <v>291</v>
      </c>
      <c r="B55" s="2" t="s">
        <v>292</v>
      </c>
      <c r="C55" s="2" t="str">
        <f>VLOOKUP(D55,Info!$A$24:$B$57,2,FALSE)</f>
        <v>SG</v>
      </c>
      <c r="D55" s="3" t="s">
        <v>4</v>
      </c>
      <c r="E55" s="3">
        <v>2012.0</v>
      </c>
      <c r="F55" s="3">
        <v>2.0</v>
      </c>
    </row>
    <row r="56" ht="15.75" customHeight="1">
      <c r="A56" s="2" t="s">
        <v>291</v>
      </c>
      <c r="B56" s="2" t="s">
        <v>292</v>
      </c>
      <c r="C56" s="2" t="str">
        <f>VLOOKUP(D56,Info!$A$24:$B$57,2,FALSE)</f>
        <v>SG</v>
      </c>
      <c r="D56" s="3" t="s">
        <v>4</v>
      </c>
      <c r="E56" s="3">
        <v>2013.0</v>
      </c>
      <c r="F56" s="3">
        <v>11.0</v>
      </c>
    </row>
    <row r="57" ht="15.75" customHeight="1">
      <c r="A57" s="2" t="s">
        <v>291</v>
      </c>
      <c r="B57" s="2" t="s">
        <v>292</v>
      </c>
      <c r="C57" s="2" t="str">
        <f>VLOOKUP(D57,Info!$A$24:$B$57,2,FALSE)</f>
        <v>SG</v>
      </c>
      <c r="D57" s="3" t="s">
        <v>4</v>
      </c>
      <c r="E57" s="3">
        <v>2014.0</v>
      </c>
      <c r="F57" s="3">
        <v>10.0</v>
      </c>
    </row>
    <row r="58" ht="15.75" customHeight="1">
      <c r="A58" s="2" t="s">
        <v>291</v>
      </c>
      <c r="B58" s="2" t="s">
        <v>292</v>
      </c>
      <c r="C58" s="2" t="str">
        <f>VLOOKUP(D58,Info!$A$24:$B$57,2,FALSE)</f>
        <v>SG</v>
      </c>
      <c r="D58" s="3" t="s">
        <v>4</v>
      </c>
      <c r="E58" s="3">
        <v>2015.0</v>
      </c>
      <c r="F58" s="3">
        <v>16.0</v>
      </c>
    </row>
    <row r="59" ht="15.75" customHeight="1">
      <c r="A59" s="2" t="s">
        <v>291</v>
      </c>
      <c r="B59" s="2" t="s">
        <v>292</v>
      </c>
      <c r="C59" s="2" t="str">
        <f>VLOOKUP(D59,Info!$A$24:$B$57,2,FALSE)</f>
        <v>SG</v>
      </c>
      <c r="D59" s="3" t="s">
        <v>4</v>
      </c>
      <c r="E59" s="3">
        <v>2016.0</v>
      </c>
      <c r="F59" s="3">
        <v>9.0</v>
      </c>
    </row>
    <row r="60" ht="15.75" customHeight="1">
      <c r="A60" s="2" t="s">
        <v>291</v>
      </c>
      <c r="B60" s="2" t="s">
        <v>292</v>
      </c>
      <c r="C60" s="2" t="str">
        <f>VLOOKUP(D60,Info!$A$24:$B$57,2,FALSE)</f>
        <v>SG</v>
      </c>
      <c r="D60" s="3" t="s">
        <v>4</v>
      </c>
      <c r="E60" s="3">
        <v>2017.0</v>
      </c>
      <c r="F60" s="3">
        <v>9.0</v>
      </c>
    </row>
    <row r="61" ht="15.75" customHeight="1">
      <c r="A61" s="2" t="s">
        <v>291</v>
      </c>
      <c r="B61" s="2" t="s">
        <v>292</v>
      </c>
      <c r="C61" s="2" t="str">
        <f>VLOOKUP(D61,Info!$A$24:$B$57,2,FALSE)</f>
        <v>SG</v>
      </c>
      <c r="D61" s="3" t="s">
        <v>4</v>
      </c>
      <c r="E61" s="3">
        <v>2018.0</v>
      </c>
      <c r="F61" s="3">
        <v>9.0</v>
      </c>
    </row>
    <row r="62" ht="15.75" customHeight="1">
      <c r="A62" s="2" t="s">
        <v>291</v>
      </c>
      <c r="B62" s="2" t="s">
        <v>292</v>
      </c>
      <c r="C62" s="2" t="str">
        <f>VLOOKUP(D62,Info!$A$24:$B$57,2,FALSE)</f>
        <v>Jacks</v>
      </c>
      <c r="D62" s="3" t="s">
        <v>6</v>
      </c>
      <c r="E62" s="3">
        <v>1987.0</v>
      </c>
      <c r="F62" s="3">
        <v>5.0</v>
      </c>
    </row>
    <row r="63" ht="15.75" customHeight="1">
      <c r="A63" s="2" t="s">
        <v>291</v>
      </c>
      <c r="B63" s="2" t="s">
        <v>292</v>
      </c>
      <c r="C63" s="2" t="str">
        <f>VLOOKUP(D63,Info!$A$24:$B$57,2,FALSE)</f>
        <v>Jacks</v>
      </c>
      <c r="D63" s="3" t="s">
        <v>6</v>
      </c>
      <c r="E63" s="3">
        <v>1988.0</v>
      </c>
      <c r="F63" s="3">
        <v>3.0</v>
      </c>
    </row>
    <row r="64" ht="15.75" customHeight="1">
      <c r="A64" s="2" t="s">
        <v>291</v>
      </c>
      <c r="B64" s="2" t="s">
        <v>292</v>
      </c>
      <c r="C64" s="2" t="str">
        <f>VLOOKUP(D64,Info!$A$24:$B$57,2,FALSE)</f>
        <v>Jacks</v>
      </c>
      <c r="D64" s="3" t="s">
        <v>6</v>
      </c>
      <c r="E64" s="3">
        <v>1989.0</v>
      </c>
      <c r="F64" s="3">
        <v>4.0</v>
      </c>
    </row>
    <row r="65" ht="15.75" customHeight="1">
      <c r="A65" s="2" t="s">
        <v>291</v>
      </c>
      <c r="B65" s="2" t="s">
        <v>292</v>
      </c>
      <c r="C65" s="2" t="str">
        <f>VLOOKUP(D65,Info!$A$24:$B$57,2,FALSE)</f>
        <v>Jacks</v>
      </c>
      <c r="D65" s="3" t="s">
        <v>6</v>
      </c>
      <c r="E65" s="3">
        <v>1990.0</v>
      </c>
      <c r="F65" s="3">
        <v>4.0</v>
      </c>
    </row>
    <row r="66" ht="15.75" customHeight="1">
      <c r="A66" s="2" t="s">
        <v>291</v>
      </c>
      <c r="B66" s="2" t="s">
        <v>292</v>
      </c>
      <c r="C66" s="2" t="str">
        <f>VLOOKUP(D66,Info!$A$24:$B$57,2,FALSE)</f>
        <v>Jacks</v>
      </c>
      <c r="D66" s="3" t="s">
        <v>6</v>
      </c>
      <c r="E66" s="3">
        <v>1991.0</v>
      </c>
      <c r="F66" s="3">
        <v>10.0</v>
      </c>
    </row>
    <row r="67" ht="15.75" customHeight="1">
      <c r="A67" s="2" t="s">
        <v>291</v>
      </c>
      <c r="B67" s="2" t="s">
        <v>292</v>
      </c>
      <c r="C67" s="2" t="str">
        <f>VLOOKUP(D67,Info!$A$24:$B$57,2,FALSE)</f>
        <v>Jacks</v>
      </c>
      <c r="D67" s="3" t="s">
        <v>6</v>
      </c>
      <c r="E67" s="3">
        <v>1992.0</v>
      </c>
      <c r="F67" s="3">
        <v>7.0</v>
      </c>
    </row>
    <row r="68" ht="15.75" customHeight="1">
      <c r="A68" s="2" t="s">
        <v>291</v>
      </c>
      <c r="B68" s="2" t="s">
        <v>292</v>
      </c>
      <c r="C68" s="2" t="str">
        <f>VLOOKUP(D68,Info!$A$24:$B$57,2,FALSE)</f>
        <v>Jacks</v>
      </c>
      <c r="D68" s="3" t="s">
        <v>6</v>
      </c>
      <c r="E68" s="3">
        <v>1993.0</v>
      </c>
      <c r="F68" s="3">
        <v>10.0</v>
      </c>
    </row>
    <row r="69" ht="15.75" customHeight="1">
      <c r="A69" s="2" t="s">
        <v>291</v>
      </c>
      <c r="B69" s="2" t="s">
        <v>292</v>
      </c>
      <c r="C69" s="2" t="str">
        <f>VLOOKUP(D69,Info!$A$24:$B$57,2,FALSE)</f>
        <v>Jacks</v>
      </c>
      <c r="D69" s="3" t="s">
        <v>6</v>
      </c>
      <c r="E69" s="3">
        <v>1994.0</v>
      </c>
      <c r="F69" s="3">
        <v>14.0</v>
      </c>
    </row>
    <row r="70" ht="15.75" customHeight="1">
      <c r="A70" s="2" t="s">
        <v>291</v>
      </c>
      <c r="B70" s="2" t="s">
        <v>292</v>
      </c>
      <c r="C70" s="2" t="str">
        <f>VLOOKUP(D70,Info!$A$24:$B$57,2,FALSE)</f>
        <v>Jacks</v>
      </c>
      <c r="D70" s="3" t="s">
        <v>6</v>
      </c>
      <c r="E70" s="3">
        <v>1995.0</v>
      </c>
      <c r="F70" s="3">
        <v>21.0</v>
      </c>
    </row>
    <row r="71" ht="15.75" customHeight="1">
      <c r="A71" s="2" t="s">
        <v>291</v>
      </c>
      <c r="B71" s="2" t="s">
        <v>292</v>
      </c>
      <c r="C71" s="2" t="str">
        <f>VLOOKUP(D71,Info!$A$24:$B$57,2,FALSE)</f>
        <v>Jacks</v>
      </c>
      <c r="D71" s="3" t="s">
        <v>6</v>
      </c>
      <c r="E71" s="3">
        <v>1996.0</v>
      </c>
      <c r="F71" s="3">
        <v>18.0</v>
      </c>
    </row>
    <row r="72" ht="15.75" customHeight="1">
      <c r="A72" s="2" t="s">
        <v>291</v>
      </c>
      <c r="B72" s="2" t="s">
        <v>292</v>
      </c>
      <c r="C72" s="2" t="str">
        <f>VLOOKUP(D72,Info!$A$24:$B$57,2,FALSE)</f>
        <v>Jacks</v>
      </c>
      <c r="D72" s="3" t="s">
        <v>6</v>
      </c>
      <c r="E72" s="3">
        <v>1997.0</v>
      </c>
      <c r="F72" s="3">
        <v>15.0</v>
      </c>
    </row>
    <row r="73" ht="15.75" customHeight="1">
      <c r="A73" s="2" t="s">
        <v>291</v>
      </c>
      <c r="B73" s="2" t="s">
        <v>292</v>
      </c>
      <c r="C73" s="2" t="str">
        <f>VLOOKUP(D73,Info!$A$24:$B$57,2,FALSE)</f>
        <v>Jacks</v>
      </c>
      <c r="D73" s="3" t="s">
        <v>6</v>
      </c>
      <c r="E73" s="3">
        <v>1998.0</v>
      </c>
      <c r="F73" s="3">
        <v>14.0</v>
      </c>
    </row>
    <row r="74" ht="15.75" customHeight="1">
      <c r="A74" s="2" t="s">
        <v>291</v>
      </c>
      <c r="B74" s="2" t="s">
        <v>292</v>
      </c>
      <c r="C74" s="2" t="str">
        <f>VLOOKUP(D74,Info!$A$24:$B$57,2,FALSE)</f>
        <v>Jacks</v>
      </c>
      <c r="D74" s="3" t="s">
        <v>6</v>
      </c>
      <c r="E74" s="3">
        <v>1999.0</v>
      </c>
      <c r="F74" s="3">
        <v>31.0</v>
      </c>
    </row>
    <row r="75" ht="15.75" customHeight="1">
      <c r="A75" s="2" t="s">
        <v>291</v>
      </c>
      <c r="B75" s="2" t="s">
        <v>292</v>
      </c>
      <c r="C75" s="2" t="str">
        <f>VLOOKUP(D75,Info!$A$24:$B$57,2,FALSE)</f>
        <v>Jacks</v>
      </c>
      <c r="D75" s="3" t="s">
        <v>6</v>
      </c>
      <c r="E75" s="3">
        <v>2000.0</v>
      </c>
      <c r="F75" s="3">
        <v>38.0</v>
      </c>
    </row>
    <row r="76" ht="15.75" customHeight="1">
      <c r="A76" s="2" t="s">
        <v>291</v>
      </c>
      <c r="B76" s="2" t="s">
        <v>292</v>
      </c>
      <c r="C76" s="2" t="str">
        <f>VLOOKUP(D76,Info!$A$24:$B$57,2,FALSE)</f>
        <v>Jacks</v>
      </c>
      <c r="D76" s="3" t="s">
        <v>6</v>
      </c>
      <c r="E76" s="3">
        <v>2001.0</v>
      </c>
      <c r="F76" s="3">
        <v>32.0</v>
      </c>
    </row>
    <row r="77" ht="15.75" customHeight="1">
      <c r="A77" s="2" t="s">
        <v>291</v>
      </c>
      <c r="B77" s="2" t="s">
        <v>292</v>
      </c>
      <c r="C77" s="2" t="str">
        <f>VLOOKUP(D77,Info!$A$24:$B$57,2,FALSE)</f>
        <v>Jacks</v>
      </c>
      <c r="D77" s="3" t="s">
        <v>6</v>
      </c>
      <c r="E77" s="3">
        <v>2002.0</v>
      </c>
      <c r="F77" s="3">
        <v>23.0</v>
      </c>
    </row>
    <row r="78" ht="15.75" customHeight="1">
      <c r="A78" s="2" t="s">
        <v>291</v>
      </c>
      <c r="B78" s="2" t="s">
        <v>292</v>
      </c>
      <c r="C78" s="2" t="str">
        <f>VLOOKUP(D78,Info!$A$24:$B$57,2,FALSE)</f>
        <v>Jacks</v>
      </c>
      <c r="D78" s="3" t="s">
        <v>6</v>
      </c>
      <c r="E78" s="3">
        <v>2003.0</v>
      </c>
      <c r="F78" s="3">
        <v>22.0</v>
      </c>
    </row>
    <row r="79" ht="15.75" customHeight="1">
      <c r="A79" s="2" t="s">
        <v>291</v>
      </c>
      <c r="B79" s="2" t="s">
        <v>292</v>
      </c>
      <c r="C79" s="2" t="str">
        <f>VLOOKUP(D79,Info!$A$24:$B$57,2,FALSE)</f>
        <v>Jacks</v>
      </c>
      <c r="D79" s="3" t="s">
        <v>6</v>
      </c>
      <c r="E79" s="3">
        <v>2004.0</v>
      </c>
      <c r="F79" s="3">
        <v>19.0</v>
      </c>
    </row>
    <row r="80" ht="15.75" customHeight="1">
      <c r="A80" s="2" t="s">
        <v>291</v>
      </c>
      <c r="B80" s="2" t="s">
        <v>292</v>
      </c>
      <c r="C80" s="2" t="str">
        <f>VLOOKUP(D80,Info!$A$24:$B$57,2,FALSE)</f>
        <v>Jacks</v>
      </c>
      <c r="D80" s="3" t="s">
        <v>6</v>
      </c>
      <c r="E80" s="3">
        <v>2005.0</v>
      </c>
      <c r="F80" s="3">
        <v>23.0</v>
      </c>
    </row>
    <row r="81" ht="15.75" customHeight="1">
      <c r="A81" s="2" t="s">
        <v>291</v>
      </c>
      <c r="B81" s="2" t="s">
        <v>292</v>
      </c>
      <c r="C81" s="2" t="str">
        <f>VLOOKUP(D81,Info!$A$24:$B$57,2,FALSE)</f>
        <v>Jacks</v>
      </c>
      <c r="D81" s="3" t="s">
        <v>6</v>
      </c>
      <c r="E81" s="3">
        <v>2006.0</v>
      </c>
      <c r="F81" s="3">
        <v>28.0</v>
      </c>
    </row>
    <row r="82" ht="15.75" customHeight="1">
      <c r="A82" s="2" t="s">
        <v>291</v>
      </c>
      <c r="B82" s="2" t="s">
        <v>292</v>
      </c>
      <c r="C82" s="2" t="str">
        <f>VLOOKUP(D82,Info!$A$24:$B$57,2,FALSE)</f>
        <v>Jacks</v>
      </c>
      <c r="D82" s="3" t="s">
        <v>6</v>
      </c>
      <c r="E82" s="3">
        <v>2007.0</v>
      </c>
      <c r="F82" s="3">
        <v>36.0</v>
      </c>
    </row>
    <row r="83" ht="15.75" customHeight="1">
      <c r="A83" s="2" t="s">
        <v>291</v>
      </c>
      <c r="B83" s="2" t="s">
        <v>292</v>
      </c>
      <c r="C83" s="2" t="str">
        <f>VLOOKUP(D83,Info!$A$24:$B$57,2,FALSE)</f>
        <v>Jacks</v>
      </c>
      <c r="D83" s="3" t="s">
        <v>6</v>
      </c>
      <c r="E83" s="3">
        <v>2008.0</v>
      </c>
      <c r="F83" s="3">
        <v>27.0</v>
      </c>
    </row>
    <row r="84" ht="15.75" customHeight="1">
      <c r="A84" s="2" t="s">
        <v>291</v>
      </c>
      <c r="B84" s="2" t="s">
        <v>292</v>
      </c>
      <c r="C84" s="2" t="str">
        <f>VLOOKUP(D84,Info!$A$24:$B$57,2,FALSE)</f>
        <v>Jacks</v>
      </c>
      <c r="D84" s="3" t="s">
        <v>6</v>
      </c>
      <c r="E84" s="3">
        <v>2009.0</v>
      </c>
      <c r="F84" s="3">
        <v>18.0</v>
      </c>
    </row>
    <row r="85" ht="15.75" customHeight="1">
      <c r="A85" s="2" t="s">
        <v>291</v>
      </c>
      <c r="B85" s="2" t="s">
        <v>292</v>
      </c>
      <c r="C85" s="2" t="str">
        <f>VLOOKUP(D85,Info!$A$24:$B$57,2,FALSE)</f>
        <v>Jacks</v>
      </c>
      <c r="D85" s="3" t="s">
        <v>6</v>
      </c>
      <c r="E85" s="3">
        <v>2010.0</v>
      </c>
      <c r="F85" s="3">
        <v>13.0</v>
      </c>
    </row>
    <row r="86" ht="15.75" customHeight="1">
      <c r="A86" s="2" t="s">
        <v>291</v>
      </c>
      <c r="B86" s="2" t="s">
        <v>292</v>
      </c>
      <c r="C86" s="2" t="str">
        <f>VLOOKUP(D86,Info!$A$24:$B$57,2,FALSE)</f>
        <v>Jacks</v>
      </c>
      <c r="D86" s="3" t="s">
        <v>6</v>
      </c>
      <c r="E86" s="3">
        <v>2011.0</v>
      </c>
      <c r="F86" s="3">
        <v>31.0</v>
      </c>
    </row>
    <row r="87" ht="15.75" customHeight="1">
      <c r="A87" s="2" t="s">
        <v>291</v>
      </c>
      <c r="B87" s="2" t="s">
        <v>292</v>
      </c>
      <c r="C87" s="2" t="str">
        <f>VLOOKUP(D87,Info!$A$24:$B$57,2,FALSE)</f>
        <v>Jacks</v>
      </c>
      <c r="D87" s="3" t="s">
        <v>6</v>
      </c>
      <c r="E87" s="3">
        <v>2012.0</v>
      </c>
      <c r="F87" s="3">
        <v>37.0</v>
      </c>
    </row>
    <row r="88" ht="15.75" customHeight="1">
      <c r="A88" s="2" t="s">
        <v>291</v>
      </c>
      <c r="B88" s="2" t="s">
        <v>292</v>
      </c>
      <c r="C88" s="2" t="str">
        <f>VLOOKUP(D88,Info!$A$24:$B$57,2,FALSE)</f>
        <v>Jacks</v>
      </c>
      <c r="D88" s="3" t="s">
        <v>6</v>
      </c>
      <c r="E88" s="3">
        <v>2013.0</v>
      </c>
      <c r="F88" s="3">
        <v>13.0</v>
      </c>
    </row>
    <row r="89" ht="15.75" customHeight="1">
      <c r="A89" s="2" t="s">
        <v>291</v>
      </c>
      <c r="B89" s="2" t="s">
        <v>292</v>
      </c>
      <c r="C89" s="2" t="str">
        <f>VLOOKUP(D89,Info!$A$24:$B$57,2,FALSE)</f>
        <v>Jacks</v>
      </c>
      <c r="D89" s="3" t="s">
        <v>6</v>
      </c>
      <c r="E89" s="3">
        <v>2014.0</v>
      </c>
      <c r="F89" s="3">
        <v>35.0</v>
      </c>
    </row>
    <row r="90" ht="15.75" customHeight="1">
      <c r="A90" s="2" t="s">
        <v>291</v>
      </c>
      <c r="B90" s="2" t="s">
        <v>292</v>
      </c>
      <c r="C90" s="2" t="str">
        <f>VLOOKUP(D90,Info!$A$24:$B$57,2,FALSE)</f>
        <v>Jacks</v>
      </c>
      <c r="D90" s="3" t="s">
        <v>6</v>
      </c>
      <c r="E90" s="3">
        <v>2015.0</v>
      </c>
      <c r="F90" s="3">
        <v>18.0</v>
      </c>
    </row>
    <row r="91" ht="15.75" customHeight="1">
      <c r="A91" s="2" t="s">
        <v>291</v>
      </c>
      <c r="B91" s="2" t="s">
        <v>292</v>
      </c>
      <c r="C91" s="2" t="str">
        <f>VLOOKUP(D91,Info!$A$24:$B$57,2,FALSE)</f>
        <v>Jacks</v>
      </c>
      <c r="D91" s="3" t="s">
        <v>6</v>
      </c>
      <c r="E91" s="3">
        <v>2016.0</v>
      </c>
      <c r="F91" s="3">
        <v>21.0</v>
      </c>
    </row>
    <row r="92" ht="15.75" customHeight="1">
      <c r="A92" s="2" t="s">
        <v>291</v>
      </c>
      <c r="B92" s="2" t="s">
        <v>292</v>
      </c>
      <c r="C92" s="2" t="str">
        <f>VLOOKUP(D92,Info!$A$24:$B$57,2,FALSE)</f>
        <v>Jacks</v>
      </c>
      <c r="D92" s="3" t="s">
        <v>6</v>
      </c>
      <c r="E92" s="3">
        <v>2017.0</v>
      </c>
      <c r="F92" s="3">
        <v>17.0</v>
      </c>
    </row>
    <row r="93" ht="15.75" customHeight="1">
      <c r="A93" s="2" t="s">
        <v>291</v>
      </c>
      <c r="B93" s="2" t="s">
        <v>292</v>
      </c>
      <c r="C93" s="2" t="str">
        <f>VLOOKUP(D93,Info!$A$24:$B$57,2,FALSE)</f>
        <v>Jacks</v>
      </c>
      <c r="D93" s="3" t="s">
        <v>6</v>
      </c>
      <c r="E93" s="3">
        <v>2018.0</v>
      </c>
      <c r="F93" s="3">
        <v>6.0</v>
      </c>
    </row>
    <row r="94" ht="15.75" customHeight="1">
      <c r="A94" s="2" t="s">
        <v>291</v>
      </c>
      <c r="B94" s="2" t="s">
        <v>292</v>
      </c>
      <c r="C94" s="2" t="str">
        <f>VLOOKUP(D94,Info!$A$24:$B$57,2,FALSE)</f>
        <v>SG</v>
      </c>
      <c r="D94" s="3" t="s">
        <v>7</v>
      </c>
      <c r="E94" s="3">
        <v>1993.0</v>
      </c>
      <c r="F94" s="3">
        <v>1.0</v>
      </c>
    </row>
    <row r="95" ht="15.75" customHeight="1">
      <c r="A95" s="2" t="s">
        <v>291</v>
      </c>
      <c r="B95" s="2" t="s">
        <v>292</v>
      </c>
      <c r="C95" s="2" t="str">
        <f>VLOOKUP(D95,Info!$A$24:$B$57,2,FALSE)</f>
        <v>SG</v>
      </c>
      <c r="D95" s="3" t="s">
        <v>7</v>
      </c>
      <c r="E95" s="3">
        <v>1994.0</v>
      </c>
      <c r="F95" s="3">
        <v>2.0</v>
      </c>
    </row>
    <row r="96" ht="15.75" customHeight="1">
      <c r="A96" s="2" t="s">
        <v>291</v>
      </c>
      <c r="B96" s="2" t="s">
        <v>292</v>
      </c>
      <c r="C96" s="2" t="str">
        <f>VLOOKUP(D96,Info!$A$24:$B$57,2,FALSE)</f>
        <v>SG</v>
      </c>
      <c r="D96" s="3" t="s">
        <v>7</v>
      </c>
      <c r="E96" s="3">
        <v>1996.0</v>
      </c>
      <c r="F96" s="3">
        <v>1.0</v>
      </c>
    </row>
    <row r="97" ht="15.75" customHeight="1">
      <c r="A97" s="2" t="s">
        <v>291</v>
      </c>
      <c r="B97" s="2" t="s">
        <v>292</v>
      </c>
      <c r="C97" s="2" t="str">
        <f>VLOOKUP(D97,Info!$A$24:$B$57,2,FALSE)</f>
        <v>SG</v>
      </c>
      <c r="D97" s="3" t="s">
        <v>7</v>
      </c>
      <c r="E97" s="3">
        <v>1997.0</v>
      </c>
      <c r="F97" s="3">
        <v>3.0</v>
      </c>
    </row>
    <row r="98" ht="15.75" customHeight="1">
      <c r="A98" s="2" t="s">
        <v>291</v>
      </c>
      <c r="B98" s="2" t="s">
        <v>292</v>
      </c>
      <c r="C98" s="2" t="str">
        <f>VLOOKUP(D98,Info!$A$24:$B$57,2,FALSE)</f>
        <v>SG</v>
      </c>
      <c r="D98" s="3" t="s">
        <v>7</v>
      </c>
      <c r="E98" s="3">
        <v>1998.0</v>
      </c>
      <c r="F98" s="3">
        <v>2.0</v>
      </c>
    </row>
    <row r="99" ht="15.75" customHeight="1">
      <c r="A99" s="2" t="s">
        <v>291</v>
      </c>
      <c r="B99" s="2" t="s">
        <v>292</v>
      </c>
      <c r="C99" s="2" t="str">
        <f>VLOOKUP(D99,Info!$A$24:$B$57,2,FALSE)</f>
        <v>SG</v>
      </c>
      <c r="D99" s="3" t="s">
        <v>7</v>
      </c>
      <c r="E99" s="3">
        <v>1999.0</v>
      </c>
      <c r="F99" s="3">
        <v>3.0</v>
      </c>
    </row>
    <row r="100" ht="15.75" customHeight="1">
      <c r="A100" s="2" t="s">
        <v>291</v>
      </c>
      <c r="B100" s="2" t="s">
        <v>292</v>
      </c>
      <c r="C100" s="2" t="str">
        <f>VLOOKUP(D100,Info!$A$24:$B$57,2,FALSE)</f>
        <v>SG</v>
      </c>
      <c r="D100" s="3" t="s">
        <v>7</v>
      </c>
      <c r="E100" s="3">
        <v>2000.0</v>
      </c>
      <c r="F100" s="3">
        <v>2.0</v>
      </c>
    </row>
    <row r="101" ht="15.75" customHeight="1">
      <c r="A101" s="2" t="s">
        <v>291</v>
      </c>
      <c r="B101" s="2" t="s">
        <v>292</v>
      </c>
      <c r="C101" s="2" t="str">
        <f>VLOOKUP(D101,Info!$A$24:$B$57,2,FALSE)</f>
        <v>SG</v>
      </c>
      <c r="D101" s="3" t="s">
        <v>7</v>
      </c>
      <c r="E101" s="3">
        <v>2001.0</v>
      </c>
      <c r="F101" s="3">
        <v>17.0</v>
      </c>
    </row>
    <row r="102" ht="15.75" customHeight="1">
      <c r="A102" s="2" t="s">
        <v>291</v>
      </c>
      <c r="B102" s="2" t="s">
        <v>292</v>
      </c>
      <c r="C102" s="2" t="str">
        <f>VLOOKUP(D102,Info!$A$24:$B$57,2,FALSE)</f>
        <v>SG</v>
      </c>
      <c r="D102" s="3" t="s">
        <v>7</v>
      </c>
      <c r="E102" s="3">
        <v>2002.0</v>
      </c>
      <c r="F102" s="3">
        <v>1.0</v>
      </c>
    </row>
    <row r="103" ht="15.75" customHeight="1">
      <c r="A103" s="2" t="s">
        <v>291</v>
      </c>
      <c r="B103" s="2" t="s">
        <v>292</v>
      </c>
      <c r="C103" s="2" t="str">
        <f>VLOOKUP(D103,Info!$A$24:$B$57,2,FALSE)</f>
        <v>SG</v>
      </c>
      <c r="D103" s="3" t="s">
        <v>7</v>
      </c>
      <c r="E103" s="3">
        <v>2003.0</v>
      </c>
      <c r="F103" s="3">
        <v>1.0</v>
      </c>
    </row>
    <row r="104" ht="15.75" customHeight="1">
      <c r="A104" s="2" t="s">
        <v>291</v>
      </c>
      <c r="B104" s="2" t="s">
        <v>292</v>
      </c>
      <c r="C104" s="2" t="str">
        <f>VLOOKUP(D104,Info!$A$24:$B$57,2,FALSE)</f>
        <v>SG</v>
      </c>
      <c r="D104" s="3" t="s">
        <v>7</v>
      </c>
      <c r="E104" s="3">
        <v>2004.0</v>
      </c>
      <c r="F104" s="3">
        <v>1.0</v>
      </c>
    </row>
    <row r="105" ht="15.75" customHeight="1">
      <c r="A105" s="2" t="s">
        <v>291</v>
      </c>
      <c r="B105" s="2" t="s">
        <v>292</v>
      </c>
      <c r="C105" s="2" t="str">
        <f>VLOOKUP(D105,Info!$A$24:$B$57,2,FALSE)</f>
        <v>SG</v>
      </c>
      <c r="D105" s="3" t="s">
        <v>7</v>
      </c>
      <c r="E105" s="3">
        <v>2005.0</v>
      </c>
      <c r="F105" s="3">
        <v>3.0</v>
      </c>
    </row>
    <row r="106" ht="15.75" customHeight="1">
      <c r="A106" s="2" t="s">
        <v>291</v>
      </c>
      <c r="B106" s="2" t="s">
        <v>292</v>
      </c>
      <c r="C106" s="2" t="str">
        <f>VLOOKUP(D106,Info!$A$24:$B$57,2,FALSE)</f>
        <v>SG</v>
      </c>
      <c r="D106" s="3" t="s">
        <v>7</v>
      </c>
      <c r="E106" s="3">
        <v>2006.0</v>
      </c>
      <c r="F106" s="3">
        <v>3.0</v>
      </c>
    </row>
    <row r="107" ht="15.75" customHeight="1">
      <c r="A107" s="2" t="s">
        <v>291</v>
      </c>
      <c r="B107" s="2" t="s">
        <v>292</v>
      </c>
      <c r="C107" s="2" t="str">
        <f>VLOOKUP(D107,Info!$A$24:$B$57,2,FALSE)</f>
        <v>SG</v>
      </c>
      <c r="D107" s="3" t="s">
        <v>7</v>
      </c>
      <c r="E107" s="3">
        <v>2007.0</v>
      </c>
      <c r="F107" s="3">
        <v>3.0</v>
      </c>
    </row>
    <row r="108" ht="15.75" customHeight="1">
      <c r="A108" s="2" t="s">
        <v>291</v>
      </c>
      <c r="B108" s="2" t="s">
        <v>292</v>
      </c>
      <c r="C108" s="2" t="str">
        <f>VLOOKUP(D108,Info!$A$24:$B$57,2,FALSE)</f>
        <v>SG</v>
      </c>
      <c r="D108" s="3" t="s">
        <v>7</v>
      </c>
      <c r="E108" s="3">
        <v>2009.0</v>
      </c>
      <c r="F108" s="3">
        <v>10.0</v>
      </c>
    </row>
    <row r="109" ht="15.75" customHeight="1">
      <c r="A109" s="2" t="s">
        <v>291</v>
      </c>
      <c r="B109" s="2" t="s">
        <v>292</v>
      </c>
      <c r="C109" s="2" t="str">
        <f>VLOOKUP(D109,Info!$A$24:$B$57,2,FALSE)</f>
        <v>SG</v>
      </c>
      <c r="D109" s="3" t="s">
        <v>7</v>
      </c>
      <c r="E109" s="3">
        <v>2011.0</v>
      </c>
      <c r="F109" s="3">
        <v>2.0</v>
      </c>
    </row>
    <row r="110" ht="15.75" customHeight="1">
      <c r="A110" s="2" t="s">
        <v>291</v>
      </c>
      <c r="B110" s="2" t="s">
        <v>292</v>
      </c>
      <c r="C110" s="2" t="str">
        <f>VLOOKUP(D110,Info!$A$24:$B$57,2,FALSE)</f>
        <v>SG</v>
      </c>
      <c r="D110" s="3" t="s">
        <v>7</v>
      </c>
      <c r="E110" s="3">
        <v>2012.0</v>
      </c>
      <c r="F110" s="3">
        <v>5.0</v>
      </c>
    </row>
    <row r="111" ht="15.75" customHeight="1">
      <c r="A111" s="2" t="s">
        <v>291</v>
      </c>
      <c r="B111" s="2" t="s">
        <v>292</v>
      </c>
      <c r="C111" s="2" t="str">
        <f>VLOOKUP(D111,Info!$A$24:$B$57,2,FALSE)</f>
        <v>SG</v>
      </c>
      <c r="D111" s="3" t="s">
        <v>7</v>
      </c>
      <c r="E111" s="3">
        <v>2013.0</v>
      </c>
      <c r="F111" s="3">
        <v>4.0</v>
      </c>
    </row>
    <row r="112" ht="15.75" customHeight="1">
      <c r="A112" s="2" t="s">
        <v>291</v>
      </c>
      <c r="B112" s="2" t="s">
        <v>292</v>
      </c>
      <c r="C112" s="2" t="str">
        <f>VLOOKUP(D112,Info!$A$24:$B$57,2,FALSE)</f>
        <v>SG</v>
      </c>
      <c r="D112" s="3" t="s">
        <v>7</v>
      </c>
      <c r="E112" s="3">
        <v>2014.0</v>
      </c>
      <c r="F112" s="3">
        <v>1.0</v>
      </c>
    </row>
    <row r="113" ht="15.75" customHeight="1">
      <c r="A113" s="2" t="s">
        <v>291</v>
      </c>
      <c r="B113" s="2" t="s">
        <v>292</v>
      </c>
      <c r="C113" s="2" t="str">
        <f>VLOOKUP(D113,Info!$A$24:$B$57,2,FALSE)</f>
        <v>SG</v>
      </c>
      <c r="D113" s="3" t="s">
        <v>7</v>
      </c>
      <c r="E113" s="3">
        <v>2015.0</v>
      </c>
      <c r="F113" s="3">
        <v>1.0</v>
      </c>
    </row>
    <row r="114" ht="15.75" customHeight="1">
      <c r="A114" s="2" t="s">
        <v>291</v>
      </c>
      <c r="B114" s="2" t="s">
        <v>292</v>
      </c>
      <c r="C114" s="2" t="str">
        <f>VLOOKUP(D114,Info!$A$24:$B$57,2,FALSE)</f>
        <v>SG</v>
      </c>
      <c r="D114" s="3" t="s">
        <v>7</v>
      </c>
      <c r="E114" s="3">
        <v>2016.0</v>
      </c>
      <c r="F114" s="3">
        <v>1.0</v>
      </c>
    </row>
    <row r="115" ht="15.75" customHeight="1">
      <c r="A115" s="2" t="s">
        <v>291</v>
      </c>
      <c r="B115" s="2" t="s">
        <v>292</v>
      </c>
      <c r="C115" s="2" t="str">
        <f>VLOOKUP(D115,Info!$A$24:$B$57,2,FALSE)</f>
        <v>SG</v>
      </c>
      <c r="D115" s="3" t="s">
        <v>7</v>
      </c>
      <c r="E115" s="3">
        <v>2018.0</v>
      </c>
      <c r="F115" s="3">
        <v>1.0</v>
      </c>
    </row>
    <row r="116" ht="15.75" customHeight="1">
      <c r="A116" s="2" t="s">
        <v>291</v>
      </c>
      <c r="B116" s="2" t="s">
        <v>292</v>
      </c>
      <c r="C116" s="2" t="str">
        <f>VLOOKUP(D116,Info!$A$24:$B$57,2,FALSE)</f>
        <v>SG</v>
      </c>
      <c r="D116" s="3" t="s">
        <v>8</v>
      </c>
      <c r="E116" s="3">
        <v>1986.0</v>
      </c>
      <c r="F116" s="3">
        <v>9.0</v>
      </c>
    </row>
    <row r="117" ht="15.75" customHeight="1">
      <c r="A117" s="2" t="s">
        <v>291</v>
      </c>
      <c r="B117" s="2" t="s">
        <v>292</v>
      </c>
      <c r="C117" s="2" t="str">
        <f>VLOOKUP(D117,Info!$A$24:$B$57,2,FALSE)</f>
        <v>SG</v>
      </c>
      <c r="D117" s="3" t="s">
        <v>8</v>
      </c>
      <c r="E117" s="3">
        <v>1987.0</v>
      </c>
      <c r="F117" s="3">
        <v>13.0</v>
      </c>
    </row>
    <row r="118" ht="15.75" customHeight="1">
      <c r="A118" s="2" t="s">
        <v>291</v>
      </c>
      <c r="B118" s="2" t="s">
        <v>292</v>
      </c>
      <c r="C118" s="2" t="str">
        <f>VLOOKUP(D118,Info!$A$24:$B$57,2,FALSE)</f>
        <v>SG</v>
      </c>
      <c r="D118" s="3" t="s">
        <v>8</v>
      </c>
      <c r="E118" s="3">
        <v>1988.0</v>
      </c>
      <c r="F118" s="3">
        <v>17.0</v>
      </c>
    </row>
    <row r="119" ht="15.75" customHeight="1">
      <c r="A119" s="2" t="s">
        <v>291</v>
      </c>
      <c r="B119" s="2" t="s">
        <v>292</v>
      </c>
      <c r="C119" s="2" t="str">
        <f>VLOOKUP(D119,Info!$A$24:$B$57,2,FALSE)</f>
        <v>SG</v>
      </c>
      <c r="D119" s="3" t="s">
        <v>8</v>
      </c>
      <c r="E119" s="3">
        <v>1989.0</v>
      </c>
      <c r="F119" s="3">
        <v>11.0</v>
      </c>
    </row>
    <row r="120" ht="15.75" customHeight="1">
      <c r="A120" s="2" t="s">
        <v>291</v>
      </c>
      <c r="B120" s="2" t="s">
        <v>292</v>
      </c>
      <c r="C120" s="2" t="str">
        <f>VLOOKUP(D120,Info!$A$24:$B$57,2,FALSE)</f>
        <v>SG</v>
      </c>
      <c r="D120" s="3" t="s">
        <v>8</v>
      </c>
      <c r="E120" s="3">
        <v>1990.0</v>
      </c>
      <c r="F120" s="3">
        <v>13.0</v>
      </c>
    </row>
    <row r="121" ht="15.75" customHeight="1">
      <c r="A121" s="2" t="s">
        <v>291</v>
      </c>
      <c r="B121" s="2" t="s">
        <v>292</v>
      </c>
      <c r="C121" s="2" t="str">
        <f>VLOOKUP(D121,Info!$A$24:$B$57,2,FALSE)</f>
        <v>SG</v>
      </c>
      <c r="D121" s="3" t="s">
        <v>8</v>
      </c>
      <c r="E121" s="3">
        <v>1991.0</v>
      </c>
      <c r="F121" s="3">
        <v>10.0</v>
      </c>
    </row>
    <row r="122" ht="15.75" customHeight="1">
      <c r="A122" s="2" t="s">
        <v>291</v>
      </c>
      <c r="B122" s="2" t="s">
        <v>292</v>
      </c>
      <c r="C122" s="2" t="str">
        <f>VLOOKUP(D122,Info!$A$24:$B$57,2,FALSE)</f>
        <v>SG</v>
      </c>
      <c r="D122" s="3" t="s">
        <v>8</v>
      </c>
      <c r="E122" s="3">
        <v>1992.0</v>
      </c>
      <c r="F122" s="3">
        <v>28.0</v>
      </c>
    </row>
    <row r="123" ht="15.75" customHeight="1">
      <c r="A123" s="2" t="s">
        <v>291</v>
      </c>
      <c r="B123" s="2" t="s">
        <v>292</v>
      </c>
      <c r="C123" s="2" t="str">
        <f>VLOOKUP(D123,Info!$A$24:$B$57,2,FALSE)</f>
        <v>SG</v>
      </c>
      <c r="D123" s="3" t="s">
        <v>8</v>
      </c>
      <c r="E123" s="3">
        <v>1993.0</v>
      </c>
      <c r="F123" s="3">
        <v>38.0</v>
      </c>
    </row>
    <row r="124" ht="15.75" customHeight="1">
      <c r="A124" s="2" t="s">
        <v>291</v>
      </c>
      <c r="B124" s="2" t="s">
        <v>292</v>
      </c>
      <c r="C124" s="2" t="str">
        <f>VLOOKUP(D124,Info!$A$24:$B$57,2,FALSE)</f>
        <v>SG</v>
      </c>
      <c r="D124" s="3" t="s">
        <v>8</v>
      </c>
      <c r="E124" s="3">
        <v>1994.0</v>
      </c>
      <c r="F124" s="3">
        <v>13.0</v>
      </c>
    </row>
    <row r="125" ht="15.75" customHeight="1">
      <c r="A125" s="2" t="s">
        <v>291</v>
      </c>
      <c r="B125" s="2" t="s">
        <v>292</v>
      </c>
      <c r="C125" s="2" t="str">
        <f>VLOOKUP(D125,Info!$A$24:$B$57,2,FALSE)</f>
        <v>SG</v>
      </c>
      <c r="D125" s="3" t="s">
        <v>8</v>
      </c>
      <c r="E125" s="3">
        <v>1995.0</v>
      </c>
      <c r="F125" s="3">
        <v>24.0</v>
      </c>
    </row>
    <row r="126" ht="15.75" customHeight="1">
      <c r="A126" s="2" t="s">
        <v>291</v>
      </c>
      <c r="B126" s="2" t="s">
        <v>292</v>
      </c>
      <c r="C126" s="2" t="str">
        <f>VLOOKUP(D126,Info!$A$24:$B$57,2,FALSE)</f>
        <v>SG</v>
      </c>
      <c r="D126" s="3" t="s">
        <v>8</v>
      </c>
      <c r="E126" s="3">
        <v>1996.0</v>
      </c>
      <c r="F126" s="3">
        <v>16.0</v>
      </c>
    </row>
    <row r="127" ht="15.75" customHeight="1">
      <c r="A127" s="2" t="s">
        <v>291</v>
      </c>
      <c r="B127" s="2" t="s">
        <v>292</v>
      </c>
      <c r="C127" s="2" t="str">
        <f>VLOOKUP(D127,Info!$A$24:$B$57,2,FALSE)</f>
        <v>SG</v>
      </c>
      <c r="D127" s="3" t="s">
        <v>8</v>
      </c>
      <c r="E127" s="3">
        <v>1997.0</v>
      </c>
      <c r="F127" s="3">
        <v>34.0</v>
      </c>
    </row>
    <row r="128" ht="15.75" customHeight="1">
      <c r="A128" s="2" t="s">
        <v>291</v>
      </c>
      <c r="B128" s="2" t="s">
        <v>292</v>
      </c>
      <c r="C128" s="2" t="str">
        <f>VLOOKUP(D128,Info!$A$24:$B$57,2,FALSE)</f>
        <v>SG</v>
      </c>
      <c r="D128" s="3" t="s">
        <v>8</v>
      </c>
      <c r="E128" s="3">
        <v>1998.0</v>
      </c>
      <c r="F128" s="3">
        <v>36.0</v>
      </c>
    </row>
    <row r="129" ht="15.75" customHeight="1">
      <c r="A129" s="2" t="s">
        <v>291</v>
      </c>
      <c r="B129" s="2" t="s">
        <v>292</v>
      </c>
      <c r="C129" s="2" t="str">
        <f>VLOOKUP(D129,Info!$A$24:$B$57,2,FALSE)</f>
        <v>SG</v>
      </c>
      <c r="D129" s="3" t="s">
        <v>8</v>
      </c>
      <c r="E129" s="3">
        <v>1999.0</v>
      </c>
      <c r="F129" s="3">
        <v>51.0</v>
      </c>
    </row>
    <row r="130" ht="15.75" customHeight="1">
      <c r="A130" s="2" t="s">
        <v>291</v>
      </c>
      <c r="B130" s="2" t="s">
        <v>292</v>
      </c>
      <c r="C130" s="2" t="str">
        <f>VLOOKUP(D130,Info!$A$24:$B$57,2,FALSE)</f>
        <v>SG</v>
      </c>
      <c r="D130" s="3" t="s">
        <v>8</v>
      </c>
      <c r="E130" s="3">
        <v>2000.0</v>
      </c>
      <c r="F130" s="3">
        <v>46.0</v>
      </c>
    </row>
    <row r="131" ht="15.75" customHeight="1">
      <c r="A131" s="2" t="s">
        <v>291</v>
      </c>
      <c r="B131" s="2" t="s">
        <v>292</v>
      </c>
      <c r="C131" s="2" t="str">
        <f>VLOOKUP(D131,Info!$A$24:$B$57,2,FALSE)</f>
        <v>SG</v>
      </c>
      <c r="D131" s="3" t="s">
        <v>8</v>
      </c>
      <c r="E131" s="3">
        <v>2001.0</v>
      </c>
      <c r="F131" s="3">
        <v>55.0</v>
      </c>
    </row>
    <row r="132" ht="15.75" customHeight="1">
      <c r="A132" s="2" t="s">
        <v>291</v>
      </c>
      <c r="B132" s="2" t="s">
        <v>292</v>
      </c>
      <c r="C132" s="2" t="str">
        <f>VLOOKUP(D132,Info!$A$24:$B$57,2,FALSE)</f>
        <v>SG</v>
      </c>
      <c r="D132" s="3" t="s">
        <v>8</v>
      </c>
      <c r="E132" s="3">
        <v>2002.0</v>
      </c>
      <c r="F132" s="3">
        <v>42.0</v>
      </c>
    </row>
    <row r="133" ht="15.75" customHeight="1">
      <c r="A133" s="2" t="s">
        <v>291</v>
      </c>
      <c r="B133" s="2" t="s">
        <v>292</v>
      </c>
      <c r="C133" s="2" t="str">
        <f>VLOOKUP(D133,Info!$A$24:$B$57,2,FALSE)</f>
        <v>SG</v>
      </c>
      <c r="D133" s="3" t="s">
        <v>8</v>
      </c>
      <c r="E133" s="3">
        <v>2003.0</v>
      </c>
      <c r="F133" s="3">
        <v>39.0</v>
      </c>
    </row>
    <row r="134" ht="15.75" customHeight="1">
      <c r="A134" s="2" t="s">
        <v>291</v>
      </c>
      <c r="B134" s="2" t="s">
        <v>292</v>
      </c>
      <c r="C134" s="2" t="str">
        <f>VLOOKUP(D134,Info!$A$24:$B$57,2,FALSE)</f>
        <v>SG</v>
      </c>
      <c r="D134" s="3" t="s">
        <v>8</v>
      </c>
      <c r="E134" s="3">
        <v>2004.0</v>
      </c>
      <c r="F134" s="3">
        <v>37.0</v>
      </c>
    </row>
    <row r="135" ht="15.75" customHeight="1">
      <c r="A135" s="2" t="s">
        <v>291</v>
      </c>
      <c r="B135" s="2" t="s">
        <v>292</v>
      </c>
      <c r="C135" s="2" t="str">
        <f>VLOOKUP(D135,Info!$A$24:$B$57,2,FALSE)</f>
        <v>SG</v>
      </c>
      <c r="D135" s="3" t="s">
        <v>8</v>
      </c>
      <c r="E135" s="3">
        <v>2005.0</v>
      </c>
      <c r="F135" s="3">
        <v>39.0</v>
      </c>
    </row>
    <row r="136" ht="15.75" customHeight="1">
      <c r="A136" s="2" t="s">
        <v>291</v>
      </c>
      <c r="B136" s="2" t="s">
        <v>292</v>
      </c>
      <c r="C136" s="2" t="str">
        <f>VLOOKUP(D136,Info!$A$24:$B$57,2,FALSE)</f>
        <v>SG</v>
      </c>
      <c r="D136" s="3" t="s">
        <v>8</v>
      </c>
      <c r="E136" s="3">
        <v>2006.0</v>
      </c>
      <c r="F136" s="3">
        <v>21.0</v>
      </c>
    </row>
    <row r="137" ht="15.75" customHeight="1">
      <c r="A137" s="2" t="s">
        <v>291</v>
      </c>
      <c r="B137" s="2" t="s">
        <v>292</v>
      </c>
      <c r="C137" s="2" t="str">
        <f>VLOOKUP(D137,Info!$A$24:$B$57,2,FALSE)</f>
        <v>SG</v>
      </c>
      <c r="D137" s="3" t="s">
        <v>8</v>
      </c>
      <c r="E137" s="3">
        <v>2007.0</v>
      </c>
      <c r="F137" s="3">
        <v>42.0</v>
      </c>
    </row>
    <row r="138" ht="15.75" customHeight="1">
      <c r="A138" s="2" t="s">
        <v>291</v>
      </c>
      <c r="B138" s="2" t="s">
        <v>292</v>
      </c>
      <c r="C138" s="2" t="str">
        <f>VLOOKUP(D138,Info!$A$24:$B$57,2,FALSE)</f>
        <v>SG</v>
      </c>
      <c r="D138" s="3" t="s">
        <v>8</v>
      </c>
      <c r="E138" s="3">
        <v>2008.0</v>
      </c>
      <c r="F138" s="3">
        <v>32.0</v>
      </c>
    </row>
    <row r="139" ht="15.75" customHeight="1">
      <c r="A139" s="2" t="s">
        <v>291</v>
      </c>
      <c r="B139" s="2" t="s">
        <v>292</v>
      </c>
      <c r="C139" s="2" t="str">
        <f>VLOOKUP(D139,Info!$A$24:$B$57,2,FALSE)</f>
        <v>SG</v>
      </c>
      <c r="D139" s="3" t="s">
        <v>8</v>
      </c>
      <c r="E139" s="3">
        <v>2009.0</v>
      </c>
      <c r="F139" s="3">
        <v>36.0</v>
      </c>
    </row>
    <row r="140" ht="15.75" customHeight="1">
      <c r="A140" s="2" t="s">
        <v>291</v>
      </c>
      <c r="B140" s="2" t="s">
        <v>292</v>
      </c>
      <c r="C140" s="2" t="str">
        <f>VLOOKUP(D140,Info!$A$24:$B$57,2,FALSE)</f>
        <v>SG</v>
      </c>
      <c r="D140" s="3" t="s">
        <v>8</v>
      </c>
      <c r="E140" s="3">
        <v>2010.0</v>
      </c>
      <c r="F140" s="3">
        <v>16.0</v>
      </c>
    </row>
    <row r="141" ht="15.75" customHeight="1">
      <c r="A141" s="2" t="s">
        <v>291</v>
      </c>
      <c r="B141" s="2" t="s">
        <v>292</v>
      </c>
      <c r="C141" s="2" t="str">
        <f>VLOOKUP(D141,Info!$A$24:$B$57,2,FALSE)</f>
        <v>SG</v>
      </c>
      <c r="D141" s="3" t="s">
        <v>8</v>
      </c>
      <c r="E141" s="3">
        <v>2011.0</v>
      </c>
      <c r="F141" s="3">
        <v>22.0</v>
      </c>
    </row>
    <row r="142" ht="15.75" customHeight="1">
      <c r="A142" s="2" t="s">
        <v>291</v>
      </c>
      <c r="B142" s="2" t="s">
        <v>292</v>
      </c>
      <c r="C142" s="2" t="str">
        <f>VLOOKUP(D142,Info!$A$24:$B$57,2,FALSE)</f>
        <v>SG</v>
      </c>
      <c r="D142" s="3" t="s">
        <v>8</v>
      </c>
      <c r="E142" s="3">
        <v>2012.0</v>
      </c>
      <c r="F142" s="3">
        <v>25.0</v>
      </c>
    </row>
    <row r="143" ht="15.75" customHeight="1">
      <c r="A143" s="2" t="s">
        <v>291</v>
      </c>
      <c r="B143" s="2" t="s">
        <v>292</v>
      </c>
      <c r="C143" s="2" t="str">
        <f>VLOOKUP(D143,Info!$A$24:$B$57,2,FALSE)</f>
        <v>SG</v>
      </c>
      <c r="D143" s="3" t="s">
        <v>8</v>
      </c>
      <c r="E143" s="3">
        <v>2013.0</v>
      </c>
      <c r="F143" s="3">
        <v>22.0</v>
      </c>
    </row>
    <row r="144" ht="15.75" customHeight="1">
      <c r="A144" s="2" t="s">
        <v>291</v>
      </c>
      <c r="B144" s="2" t="s">
        <v>292</v>
      </c>
      <c r="C144" s="2" t="str">
        <f>VLOOKUP(D144,Info!$A$24:$B$57,2,FALSE)</f>
        <v>SG</v>
      </c>
      <c r="D144" s="3" t="s">
        <v>8</v>
      </c>
      <c r="E144" s="3">
        <v>2014.0</v>
      </c>
      <c r="F144" s="3">
        <v>58.0</v>
      </c>
    </row>
    <row r="145" ht="15.75" customHeight="1">
      <c r="A145" s="2" t="s">
        <v>291</v>
      </c>
      <c r="B145" s="2" t="s">
        <v>292</v>
      </c>
      <c r="C145" s="2" t="str">
        <f>VLOOKUP(D145,Info!$A$24:$B$57,2,FALSE)</f>
        <v>SG</v>
      </c>
      <c r="D145" s="3" t="s">
        <v>8</v>
      </c>
      <c r="E145" s="3">
        <v>2015.0</v>
      </c>
      <c r="F145" s="3">
        <v>48.0</v>
      </c>
    </row>
    <row r="146" ht="15.75" customHeight="1">
      <c r="A146" s="2" t="s">
        <v>291</v>
      </c>
      <c r="B146" s="2" t="s">
        <v>292</v>
      </c>
      <c r="C146" s="2" t="str">
        <f>VLOOKUP(D146,Info!$A$24:$B$57,2,FALSE)</f>
        <v>SG</v>
      </c>
      <c r="D146" s="3" t="s">
        <v>8</v>
      </c>
      <c r="E146" s="3">
        <v>2016.0</v>
      </c>
      <c r="F146" s="3">
        <v>26.0</v>
      </c>
    </row>
    <row r="147" ht="15.75" customHeight="1">
      <c r="A147" s="2" t="s">
        <v>291</v>
      </c>
      <c r="B147" s="2" t="s">
        <v>292</v>
      </c>
      <c r="C147" s="2" t="str">
        <f>VLOOKUP(D147,Info!$A$24:$B$57,2,FALSE)</f>
        <v>SG</v>
      </c>
      <c r="D147" s="3" t="s">
        <v>8</v>
      </c>
      <c r="E147" s="3">
        <v>2017.0</v>
      </c>
      <c r="F147" s="3">
        <v>40.0</v>
      </c>
    </row>
    <row r="148" ht="15.75" customHeight="1">
      <c r="A148" s="2" t="s">
        <v>291</v>
      </c>
      <c r="B148" s="2" t="s">
        <v>292</v>
      </c>
      <c r="C148" s="2" t="str">
        <f>VLOOKUP(D148,Info!$A$24:$B$57,2,FALSE)</f>
        <v>SG</v>
      </c>
      <c r="D148" s="3" t="s">
        <v>8</v>
      </c>
      <c r="E148" s="3">
        <v>2018.0</v>
      </c>
      <c r="F148" s="3">
        <v>43.0</v>
      </c>
    </row>
    <row r="149" ht="15.75" customHeight="1">
      <c r="A149" s="2" t="s">
        <v>291</v>
      </c>
      <c r="B149" s="2" t="s">
        <v>292</v>
      </c>
      <c r="C149" s="2" t="str">
        <f>VLOOKUP(D149,Info!$A$24:$B$57,2,FALSE)</f>
        <v>Deepwater</v>
      </c>
      <c r="D149" s="3" t="s">
        <v>9</v>
      </c>
      <c r="E149" s="3">
        <v>1986.0</v>
      </c>
      <c r="F149" s="3">
        <v>16.0</v>
      </c>
    </row>
    <row r="150" ht="15.75" customHeight="1">
      <c r="A150" s="2" t="s">
        <v>291</v>
      </c>
      <c r="B150" s="2" t="s">
        <v>292</v>
      </c>
      <c r="C150" s="2" t="str">
        <f>VLOOKUP(D150,Info!$A$24:$B$57,2,FALSE)</f>
        <v>Deepwater</v>
      </c>
      <c r="D150" s="3" t="s">
        <v>9</v>
      </c>
      <c r="E150" s="3">
        <v>1987.0</v>
      </c>
      <c r="F150" s="3">
        <v>26.0</v>
      </c>
    </row>
    <row r="151" ht="15.75" customHeight="1">
      <c r="A151" s="2" t="s">
        <v>291</v>
      </c>
      <c r="B151" s="2" t="s">
        <v>292</v>
      </c>
      <c r="C151" s="2" t="str">
        <f>VLOOKUP(D151,Info!$A$24:$B$57,2,FALSE)</f>
        <v>Deepwater</v>
      </c>
      <c r="D151" s="3" t="s">
        <v>9</v>
      </c>
      <c r="E151" s="3">
        <v>1988.0</v>
      </c>
      <c r="F151" s="3">
        <v>21.0</v>
      </c>
    </row>
    <row r="152" ht="15.75" customHeight="1">
      <c r="A152" s="2" t="s">
        <v>291</v>
      </c>
      <c r="B152" s="2" t="s">
        <v>292</v>
      </c>
      <c r="C152" s="2" t="str">
        <f>VLOOKUP(D152,Info!$A$24:$B$57,2,FALSE)</f>
        <v>Deepwater</v>
      </c>
      <c r="D152" s="3" t="s">
        <v>9</v>
      </c>
      <c r="E152" s="3">
        <v>1989.0</v>
      </c>
      <c r="F152" s="3">
        <v>17.0</v>
      </c>
    </row>
    <row r="153" ht="15.75" customHeight="1">
      <c r="A153" s="2" t="s">
        <v>291</v>
      </c>
      <c r="B153" s="2" t="s">
        <v>292</v>
      </c>
      <c r="C153" s="2" t="str">
        <f>VLOOKUP(D153,Info!$A$24:$B$57,2,FALSE)</f>
        <v>Deepwater</v>
      </c>
      <c r="D153" s="3" t="s">
        <v>9</v>
      </c>
      <c r="E153" s="3">
        <v>1990.0</v>
      </c>
      <c r="F153" s="3">
        <v>15.0</v>
      </c>
    </row>
    <row r="154" ht="15.75" customHeight="1">
      <c r="A154" s="2" t="s">
        <v>291</v>
      </c>
      <c r="B154" s="2" t="s">
        <v>292</v>
      </c>
      <c r="C154" s="2" t="str">
        <f>VLOOKUP(D154,Info!$A$24:$B$57,2,FALSE)</f>
        <v>Deepwater</v>
      </c>
      <c r="D154" s="3" t="s">
        <v>9</v>
      </c>
      <c r="E154" s="3">
        <v>1991.0</v>
      </c>
      <c r="F154" s="3">
        <v>6.0</v>
      </c>
    </row>
    <row r="155" ht="15.75" customHeight="1">
      <c r="A155" s="2" t="s">
        <v>291</v>
      </c>
      <c r="B155" s="2" t="s">
        <v>292</v>
      </c>
      <c r="C155" s="2" t="str">
        <f>VLOOKUP(D155,Info!$A$24:$B$57,2,FALSE)</f>
        <v>Deepwater</v>
      </c>
      <c r="D155" s="3" t="s">
        <v>9</v>
      </c>
      <c r="E155" s="3">
        <v>1992.0</v>
      </c>
      <c r="F155" s="3">
        <v>3.0</v>
      </c>
    </row>
    <row r="156" ht="15.75" customHeight="1">
      <c r="A156" s="2" t="s">
        <v>291</v>
      </c>
      <c r="B156" s="2" t="s">
        <v>292</v>
      </c>
      <c r="C156" s="2" t="str">
        <f>VLOOKUP(D156,Info!$A$24:$B$57,2,FALSE)</f>
        <v>Deepwater</v>
      </c>
      <c r="D156" s="3" t="s">
        <v>9</v>
      </c>
      <c r="E156" s="3">
        <v>1993.0</v>
      </c>
      <c r="F156" s="3">
        <v>3.0</v>
      </c>
    </row>
    <row r="157" ht="15.75" customHeight="1">
      <c r="A157" s="2" t="s">
        <v>291</v>
      </c>
      <c r="B157" s="2" t="s">
        <v>292</v>
      </c>
      <c r="C157" s="2" t="str">
        <f>VLOOKUP(D157,Info!$A$24:$B$57,2,FALSE)</f>
        <v>Deepwater</v>
      </c>
      <c r="D157" s="3" t="s">
        <v>9</v>
      </c>
      <c r="E157" s="3">
        <v>1994.0</v>
      </c>
      <c r="F157" s="3">
        <v>7.0</v>
      </c>
    </row>
    <row r="158" ht="15.75" customHeight="1">
      <c r="A158" s="2" t="s">
        <v>291</v>
      </c>
      <c r="B158" s="2" t="s">
        <v>292</v>
      </c>
      <c r="C158" s="2" t="str">
        <f>VLOOKUP(D158,Info!$A$24:$B$57,2,FALSE)</f>
        <v>Deepwater</v>
      </c>
      <c r="D158" s="3" t="s">
        <v>9</v>
      </c>
      <c r="E158" s="3">
        <v>1995.0</v>
      </c>
      <c r="F158" s="3">
        <v>12.0</v>
      </c>
    </row>
    <row r="159" ht="15.75" customHeight="1">
      <c r="A159" s="2" t="s">
        <v>291</v>
      </c>
      <c r="B159" s="2" t="s">
        <v>292</v>
      </c>
      <c r="C159" s="2" t="str">
        <f>VLOOKUP(D159,Info!$A$24:$B$57,2,FALSE)</f>
        <v>Deepwater</v>
      </c>
      <c r="D159" s="3" t="s">
        <v>9</v>
      </c>
      <c r="E159" s="3">
        <v>1996.0</v>
      </c>
      <c r="F159" s="3">
        <v>6.0</v>
      </c>
    </row>
    <row r="160" ht="15.75" customHeight="1">
      <c r="A160" s="2" t="s">
        <v>291</v>
      </c>
      <c r="B160" s="2" t="s">
        <v>292</v>
      </c>
      <c r="C160" s="2" t="str">
        <f>VLOOKUP(D160,Info!$A$24:$B$57,2,FALSE)</f>
        <v>Deepwater</v>
      </c>
      <c r="D160" s="3" t="s">
        <v>9</v>
      </c>
      <c r="E160" s="3">
        <v>1997.0</v>
      </c>
      <c r="F160" s="3">
        <v>3.0</v>
      </c>
    </row>
    <row r="161" ht="15.75" customHeight="1">
      <c r="A161" s="2" t="s">
        <v>291</v>
      </c>
      <c r="B161" s="2" t="s">
        <v>292</v>
      </c>
      <c r="C161" s="2" t="str">
        <f>VLOOKUP(D161,Info!$A$24:$B$57,2,FALSE)</f>
        <v>Deepwater</v>
      </c>
      <c r="D161" s="3" t="s">
        <v>9</v>
      </c>
      <c r="E161" s="3">
        <v>1998.0</v>
      </c>
      <c r="F161" s="3">
        <v>11.0</v>
      </c>
    </row>
    <row r="162" ht="15.75" customHeight="1">
      <c r="A162" s="2" t="s">
        <v>291</v>
      </c>
      <c r="B162" s="2" t="s">
        <v>292</v>
      </c>
      <c r="C162" s="2" t="str">
        <f>VLOOKUP(D162,Info!$A$24:$B$57,2,FALSE)</f>
        <v>Deepwater</v>
      </c>
      <c r="D162" s="3" t="s">
        <v>9</v>
      </c>
      <c r="E162" s="3">
        <v>1999.0</v>
      </c>
      <c r="F162" s="3">
        <v>44.0</v>
      </c>
    </row>
    <row r="163" ht="15.75" customHeight="1">
      <c r="A163" s="2" t="s">
        <v>291</v>
      </c>
      <c r="B163" s="2" t="s">
        <v>292</v>
      </c>
      <c r="C163" s="2" t="str">
        <f>VLOOKUP(D163,Info!$A$24:$B$57,2,FALSE)</f>
        <v>Deepwater</v>
      </c>
      <c r="D163" s="3" t="s">
        <v>9</v>
      </c>
      <c r="E163" s="3">
        <v>2000.0</v>
      </c>
      <c r="F163" s="3">
        <v>20.0</v>
      </c>
    </row>
    <row r="164" ht="15.75" customHeight="1">
      <c r="A164" s="2" t="s">
        <v>291</v>
      </c>
      <c r="B164" s="2" t="s">
        <v>292</v>
      </c>
      <c r="C164" s="2" t="str">
        <f>VLOOKUP(D164,Info!$A$24:$B$57,2,FALSE)</f>
        <v>Deepwater</v>
      </c>
      <c r="D164" s="3" t="s">
        <v>9</v>
      </c>
      <c r="E164" s="3">
        <v>2001.0</v>
      </c>
      <c r="F164" s="3">
        <v>15.0</v>
      </c>
    </row>
    <row r="165" ht="15.75" customHeight="1">
      <c r="A165" s="2" t="s">
        <v>291</v>
      </c>
      <c r="B165" s="2" t="s">
        <v>292</v>
      </c>
      <c r="C165" s="2" t="str">
        <f>VLOOKUP(D165,Info!$A$24:$B$57,2,FALSE)</f>
        <v>Deepwater</v>
      </c>
      <c r="D165" s="3" t="s">
        <v>9</v>
      </c>
      <c r="E165" s="3">
        <v>2002.0</v>
      </c>
      <c r="F165" s="3">
        <v>37.0</v>
      </c>
    </row>
    <row r="166" ht="15.75" customHeight="1">
      <c r="A166" s="2" t="s">
        <v>291</v>
      </c>
      <c r="B166" s="2" t="s">
        <v>292</v>
      </c>
      <c r="C166" s="2" t="str">
        <f>VLOOKUP(D166,Info!$A$24:$B$57,2,FALSE)</f>
        <v>Deepwater</v>
      </c>
      <c r="D166" s="3" t="s">
        <v>9</v>
      </c>
      <c r="E166" s="3">
        <v>2003.0</v>
      </c>
      <c r="F166" s="3">
        <v>29.0</v>
      </c>
    </row>
    <row r="167" ht="15.75" customHeight="1">
      <c r="A167" s="2" t="s">
        <v>291</v>
      </c>
      <c r="B167" s="2" t="s">
        <v>292</v>
      </c>
      <c r="C167" s="2" t="str">
        <f>VLOOKUP(D167,Info!$A$24:$B$57,2,FALSE)</f>
        <v>Deepwater</v>
      </c>
      <c r="D167" s="3" t="s">
        <v>9</v>
      </c>
      <c r="E167" s="3">
        <v>2004.0</v>
      </c>
      <c r="F167" s="3">
        <v>14.0</v>
      </c>
    </row>
    <row r="168" ht="15.75" customHeight="1">
      <c r="A168" s="2" t="s">
        <v>291</v>
      </c>
      <c r="B168" s="2" t="s">
        <v>292</v>
      </c>
      <c r="C168" s="2" t="str">
        <f>VLOOKUP(D168,Info!$A$24:$B$57,2,FALSE)</f>
        <v>Deepwater</v>
      </c>
      <c r="D168" s="3" t="s">
        <v>9</v>
      </c>
      <c r="E168" s="3">
        <v>2005.0</v>
      </c>
      <c r="F168" s="3">
        <v>18.0</v>
      </c>
    </row>
    <row r="169" ht="15.75" customHeight="1">
      <c r="A169" s="2" t="s">
        <v>291</v>
      </c>
      <c r="B169" s="2" t="s">
        <v>292</v>
      </c>
      <c r="C169" s="2" t="str">
        <f>VLOOKUP(D169,Info!$A$24:$B$57,2,FALSE)</f>
        <v>Deepwater</v>
      </c>
      <c r="D169" s="3" t="s">
        <v>9</v>
      </c>
      <c r="E169" s="3">
        <v>2006.0</v>
      </c>
      <c r="F169" s="3">
        <v>22.0</v>
      </c>
    </row>
    <row r="170" ht="15.75" customHeight="1">
      <c r="A170" s="2" t="s">
        <v>291</v>
      </c>
      <c r="B170" s="2" t="s">
        <v>292</v>
      </c>
      <c r="C170" s="2" t="str">
        <f>VLOOKUP(D170,Info!$A$24:$B$57,2,FALSE)</f>
        <v>Deepwater</v>
      </c>
      <c r="D170" s="3" t="s">
        <v>9</v>
      </c>
      <c r="E170" s="3">
        <v>2007.0</v>
      </c>
      <c r="F170" s="3">
        <v>23.0</v>
      </c>
    </row>
    <row r="171" ht="15.75" customHeight="1">
      <c r="A171" s="2" t="s">
        <v>291</v>
      </c>
      <c r="B171" s="2" t="s">
        <v>292</v>
      </c>
      <c r="C171" s="2" t="str">
        <f>VLOOKUP(D171,Info!$A$24:$B$57,2,FALSE)</f>
        <v>Deepwater</v>
      </c>
      <c r="D171" s="3" t="s">
        <v>9</v>
      </c>
      <c r="E171" s="3">
        <v>2008.0</v>
      </c>
      <c r="F171" s="3">
        <v>13.0</v>
      </c>
    </row>
    <row r="172" ht="15.75" customHeight="1">
      <c r="A172" s="2" t="s">
        <v>291</v>
      </c>
      <c r="B172" s="2" t="s">
        <v>292</v>
      </c>
      <c r="C172" s="2" t="str">
        <f>VLOOKUP(D172,Info!$A$24:$B$57,2,FALSE)</f>
        <v>Deepwater</v>
      </c>
      <c r="D172" s="3" t="s">
        <v>9</v>
      </c>
      <c r="E172" s="3">
        <v>2009.0</v>
      </c>
      <c r="F172" s="3">
        <v>24.0</v>
      </c>
    </row>
    <row r="173" ht="15.75" customHeight="1">
      <c r="A173" s="2" t="s">
        <v>291</v>
      </c>
      <c r="B173" s="2" t="s">
        <v>292</v>
      </c>
      <c r="C173" s="2" t="str">
        <f>VLOOKUP(D173,Info!$A$24:$B$57,2,FALSE)</f>
        <v>Deepwater</v>
      </c>
      <c r="D173" s="3" t="s">
        <v>9</v>
      </c>
      <c r="E173" s="3">
        <v>2010.0</v>
      </c>
      <c r="F173" s="3">
        <v>7.0</v>
      </c>
    </row>
    <row r="174" ht="15.75" customHeight="1">
      <c r="A174" s="2" t="s">
        <v>291</v>
      </c>
      <c r="B174" s="2" t="s">
        <v>292</v>
      </c>
      <c r="C174" s="2" t="str">
        <f>VLOOKUP(D174,Info!$A$24:$B$57,2,FALSE)</f>
        <v>Deepwater</v>
      </c>
      <c r="D174" s="3" t="s">
        <v>9</v>
      </c>
      <c r="E174" s="3">
        <v>2011.0</v>
      </c>
      <c r="F174" s="3">
        <v>14.0</v>
      </c>
    </row>
    <row r="175" ht="15.75" customHeight="1">
      <c r="A175" s="2" t="s">
        <v>291</v>
      </c>
      <c r="B175" s="2" t="s">
        <v>292</v>
      </c>
      <c r="C175" s="2" t="str">
        <f>VLOOKUP(D175,Info!$A$24:$B$57,2,FALSE)</f>
        <v>Deepwater</v>
      </c>
      <c r="D175" s="3" t="s">
        <v>9</v>
      </c>
      <c r="E175" s="3">
        <v>2012.0</v>
      </c>
      <c r="F175" s="3">
        <v>24.0</v>
      </c>
    </row>
    <row r="176" ht="15.75" customHeight="1">
      <c r="A176" s="2" t="s">
        <v>291</v>
      </c>
      <c r="B176" s="2" t="s">
        <v>292</v>
      </c>
      <c r="C176" s="2" t="str">
        <f>VLOOKUP(D176,Info!$A$24:$B$57,2,FALSE)</f>
        <v>Deepwater</v>
      </c>
      <c r="D176" s="3" t="s">
        <v>9</v>
      </c>
      <c r="E176" s="3">
        <v>2013.0</v>
      </c>
      <c r="F176" s="3">
        <v>10.0</v>
      </c>
    </row>
    <row r="177" ht="15.75" customHeight="1">
      <c r="A177" s="2" t="s">
        <v>291</v>
      </c>
      <c r="B177" s="2" t="s">
        <v>292</v>
      </c>
      <c r="C177" s="2" t="str">
        <f>VLOOKUP(D177,Info!$A$24:$B$57,2,FALSE)</f>
        <v>Deepwater</v>
      </c>
      <c r="D177" s="3" t="s">
        <v>9</v>
      </c>
      <c r="E177" s="3">
        <v>2014.0</v>
      </c>
      <c r="F177" s="3">
        <v>11.0</v>
      </c>
    </row>
    <row r="178" ht="15.75" customHeight="1">
      <c r="A178" s="2" t="s">
        <v>291</v>
      </c>
      <c r="B178" s="2" t="s">
        <v>292</v>
      </c>
      <c r="C178" s="2" t="str">
        <f>VLOOKUP(D178,Info!$A$24:$B$57,2,FALSE)</f>
        <v>Deepwater</v>
      </c>
      <c r="D178" s="3" t="s">
        <v>9</v>
      </c>
      <c r="E178" s="3">
        <v>2015.0</v>
      </c>
      <c r="F178" s="3">
        <v>12.0</v>
      </c>
    </row>
    <row r="179" ht="15.75" customHeight="1">
      <c r="A179" s="2" t="s">
        <v>291</v>
      </c>
      <c r="B179" s="2" t="s">
        <v>292</v>
      </c>
      <c r="C179" s="2" t="str">
        <f>VLOOKUP(D179,Info!$A$24:$B$57,2,FALSE)</f>
        <v>Deepwater</v>
      </c>
      <c r="D179" s="3" t="s">
        <v>9</v>
      </c>
      <c r="E179" s="3">
        <v>2016.0</v>
      </c>
      <c r="F179" s="3">
        <v>22.0</v>
      </c>
    </row>
    <row r="180" ht="15.75" customHeight="1">
      <c r="A180" s="2" t="s">
        <v>291</v>
      </c>
      <c r="B180" s="2" t="s">
        <v>292</v>
      </c>
      <c r="C180" s="2" t="str">
        <f>VLOOKUP(D180,Info!$A$24:$B$57,2,FALSE)</f>
        <v>Deepwater</v>
      </c>
      <c r="D180" s="3" t="s">
        <v>9</v>
      </c>
      <c r="E180" s="3">
        <v>2017.0</v>
      </c>
      <c r="F180" s="3">
        <v>23.0</v>
      </c>
    </row>
    <row r="181" ht="15.75" customHeight="1">
      <c r="A181" s="2" t="s">
        <v>291</v>
      </c>
      <c r="B181" s="2" t="s">
        <v>292</v>
      </c>
      <c r="C181" s="2" t="str">
        <f>VLOOKUP(D181,Info!$A$24:$B$57,2,FALSE)</f>
        <v>Deepwater</v>
      </c>
      <c r="D181" s="3" t="s">
        <v>9</v>
      </c>
      <c r="E181" s="3">
        <v>2018.0</v>
      </c>
      <c r="F181" s="3">
        <v>14.0</v>
      </c>
    </row>
    <row r="182" ht="15.75" customHeight="1">
      <c r="A182" s="2" t="s">
        <v>291</v>
      </c>
      <c r="B182" s="2" t="s">
        <v>292</v>
      </c>
      <c r="C182" s="2" t="str">
        <f>VLOOKUP(D182,Info!$A$24:$B$57,2,FALSE)</f>
        <v>Shallow-water</v>
      </c>
      <c r="D182" s="3" t="s">
        <v>11</v>
      </c>
      <c r="E182" s="3">
        <v>1986.0</v>
      </c>
      <c r="F182" s="3">
        <v>9.0</v>
      </c>
    </row>
    <row r="183" ht="15.75" customHeight="1">
      <c r="A183" s="2" t="s">
        <v>291</v>
      </c>
      <c r="B183" s="2" t="s">
        <v>292</v>
      </c>
      <c r="C183" s="2" t="str">
        <f>VLOOKUP(D183,Info!$A$24:$B$57,2,FALSE)</f>
        <v>Shallow-water</v>
      </c>
      <c r="D183" s="3" t="s">
        <v>11</v>
      </c>
      <c r="E183" s="3">
        <v>1987.0</v>
      </c>
      <c r="F183" s="3">
        <v>22.0</v>
      </c>
    </row>
    <row r="184" ht="15.75" customHeight="1">
      <c r="A184" s="2" t="s">
        <v>291</v>
      </c>
      <c r="B184" s="2" t="s">
        <v>292</v>
      </c>
      <c r="C184" s="2" t="str">
        <f>VLOOKUP(D184,Info!$A$24:$B$57,2,FALSE)</f>
        <v>Shallow-water</v>
      </c>
      <c r="D184" s="3" t="s">
        <v>11</v>
      </c>
      <c r="E184" s="3">
        <v>1988.0</v>
      </c>
      <c r="F184" s="3">
        <v>35.0</v>
      </c>
    </row>
    <row r="185" ht="15.75" customHeight="1">
      <c r="A185" s="2" t="s">
        <v>291</v>
      </c>
      <c r="B185" s="2" t="s">
        <v>292</v>
      </c>
      <c r="C185" s="2" t="str">
        <f>VLOOKUP(D185,Info!$A$24:$B$57,2,FALSE)</f>
        <v>Shallow-water</v>
      </c>
      <c r="D185" s="3" t="s">
        <v>11</v>
      </c>
      <c r="E185" s="3">
        <v>1989.0</v>
      </c>
      <c r="F185" s="3">
        <v>31.0</v>
      </c>
    </row>
    <row r="186" ht="15.75" customHeight="1">
      <c r="A186" s="2" t="s">
        <v>291</v>
      </c>
      <c r="B186" s="2" t="s">
        <v>292</v>
      </c>
      <c r="C186" s="2" t="str">
        <f>VLOOKUP(D186,Info!$A$24:$B$57,2,FALSE)</f>
        <v>Shallow-water</v>
      </c>
      <c r="D186" s="3" t="s">
        <v>11</v>
      </c>
      <c r="E186" s="3">
        <v>1990.0</v>
      </c>
      <c r="F186" s="3">
        <v>46.0</v>
      </c>
    </row>
    <row r="187" ht="15.75" customHeight="1">
      <c r="A187" s="2" t="s">
        <v>291</v>
      </c>
      <c r="B187" s="2" t="s">
        <v>292</v>
      </c>
      <c r="C187" s="2" t="str">
        <f>VLOOKUP(D187,Info!$A$24:$B$57,2,FALSE)</f>
        <v>Shallow-water</v>
      </c>
      <c r="D187" s="3" t="s">
        <v>11</v>
      </c>
      <c r="E187" s="3">
        <v>1991.0</v>
      </c>
      <c r="F187" s="3">
        <v>37.0</v>
      </c>
    </row>
    <row r="188" ht="15.75" customHeight="1">
      <c r="A188" s="2" t="s">
        <v>291</v>
      </c>
      <c r="B188" s="2" t="s">
        <v>292</v>
      </c>
      <c r="C188" s="2" t="str">
        <f>VLOOKUP(D188,Info!$A$24:$B$57,2,FALSE)</f>
        <v>Shallow-water</v>
      </c>
      <c r="D188" s="3" t="s">
        <v>11</v>
      </c>
      <c r="E188" s="3">
        <v>1992.0</v>
      </c>
      <c r="F188" s="3">
        <v>19.0</v>
      </c>
    </row>
    <row r="189" ht="15.75" customHeight="1">
      <c r="A189" s="2" t="s">
        <v>291</v>
      </c>
      <c r="B189" s="2" t="s">
        <v>292</v>
      </c>
      <c r="C189" s="2" t="str">
        <f>VLOOKUP(D189,Info!$A$24:$B$57,2,FALSE)</f>
        <v>Shallow-water</v>
      </c>
      <c r="D189" s="3" t="s">
        <v>11</v>
      </c>
      <c r="E189" s="3">
        <v>1993.0</v>
      </c>
      <c r="F189" s="3">
        <v>39.0</v>
      </c>
    </row>
    <row r="190" ht="15.75" customHeight="1">
      <c r="A190" s="2" t="s">
        <v>291</v>
      </c>
      <c r="B190" s="2" t="s">
        <v>292</v>
      </c>
      <c r="C190" s="2" t="str">
        <f>VLOOKUP(D190,Info!$A$24:$B$57,2,FALSE)</f>
        <v>Shallow-water</v>
      </c>
      <c r="D190" s="3" t="s">
        <v>11</v>
      </c>
      <c r="E190" s="3">
        <v>1994.0</v>
      </c>
      <c r="F190" s="3">
        <v>32.0</v>
      </c>
    </row>
    <row r="191" ht="15.75" customHeight="1">
      <c r="A191" s="2" t="s">
        <v>291</v>
      </c>
      <c r="B191" s="2" t="s">
        <v>292</v>
      </c>
      <c r="C191" s="2" t="str">
        <f>VLOOKUP(D191,Info!$A$24:$B$57,2,FALSE)</f>
        <v>Shallow-water</v>
      </c>
      <c r="D191" s="3" t="s">
        <v>11</v>
      </c>
      <c r="E191" s="3">
        <v>1995.0</v>
      </c>
      <c r="F191" s="3">
        <v>69.0</v>
      </c>
    </row>
    <row r="192" ht="15.75" customHeight="1">
      <c r="A192" s="2" t="s">
        <v>291</v>
      </c>
      <c r="B192" s="2" t="s">
        <v>292</v>
      </c>
      <c r="C192" s="2" t="str">
        <f>VLOOKUP(D192,Info!$A$24:$B$57,2,FALSE)</f>
        <v>Shallow-water</v>
      </c>
      <c r="D192" s="3" t="s">
        <v>11</v>
      </c>
      <c r="E192" s="3">
        <v>1996.0</v>
      </c>
      <c r="F192" s="3">
        <v>15.0</v>
      </c>
    </row>
    <row r="193" ht="15.75" customHeight="1">
      <c r="A193" s="2" t="s">
        <v>291</v>
      </c>
      <c r="B193" s="2" t="s">
        <v>292</v>
      </c>
      <c r="C193" s="2" t="str">
        <f>VLOOKUP(D193,Info!$A$24:$B$57,2,FALSE)</f>
        <v>Shallow-water</v>
      </c>
      <c r="D193" s="3" t="s">
        <v>11</v>
      </c>
      <c r="E193" s="3">
        <v>1997.0</v>
      </c>
      <c r="F193" s="3">
        <v>12.0</v>
      </c>
    </row>
    <row r="194" ht="15.75" customHeight="1">
      <c r="A194" s="2" t="s">
        <v>291</v>
      </c>
      <c r="B194" s="2" t="s">
        <v>292</v>
      </c>
      <c r="C194" s="2" t="str">
        <f>VLOOKUP(D194,Info!$A$24:$B$57,2,FALSE)</f>
        <v>Shallow-water</v>
      </c>
      <c r="D194" s="3" t="s">
        <v>11</v>
      </c>
      <c r="E194" s="3">
        <v>1998.0</v>
      </c>
      <c r="F194" s="3">
        <v>24.0</v>
      </c>
    </row>
    <row r="195" ht="15.75" customHeight="1">
      <c r="A195" s="2" t="s">
        <v>291</v>
      </c>
      <c r="B195" s="2" t="s">
        <v>292</v>
      </c>
      <c r="C195" s="2" t="str">
        <f>VLOOKUP(D195,Info!$A$24:$B$57,2,FALSE)</f>
        <v>Shallow-water</v>
      </c>
      <c r="D195" s="3" t="s">
        <v>11</v>
      </c>
      <c r="E195" s="3">
        <v>1999.0</v>
      </c>
      <c r="F195" s="3">
        <v>18.0</v>
      </c>
    </row>
    <row r="196" ht="15.75" customHeight="1">
      <c r="A196" s="2" t="s">
        <v>291</v>
      </c>
      <c r="B196" s="2" t="s">
        <v>292</v>
      </c>
      <c r="C196" s="2" t="str">
        <f>VLOOKUP(D196,Info!$A$24:$B$57,2,FALSE)</f>
        <v>Shallow-water</v>
      </c>
      <c r="D196" s="3" t="s">
        <v>11</v>
      </c>
      <c r="E196" s="3">
        <v>2000.0</v>
      </c>
      <c r="F196" s="3">
        <v>19.0</v>
      </c>
    </row>
    <row r="197" ht="15.75" customHeight="1">
      <c r="A197" s="2" t="s">
        <v>291</v>
      </c>
      <c r="B197" s="2" t="s">
        <v>292</v>
      </c>
      <c r="C197" s="2" t="str">
        <f>VLOOKUP(D197,Info!$A$24:$B$57,2,FALSE)</f>
        <v>Shallow-water</v>
      </c>
      <c r="D197" s="3" t="s">
        <v>11</v>
      </c>
      <c r="E197" s="3">
        <v>2001.0</v>
      </c>
      <c r="F197" s="3">
        <v>10.0</v>
      </c>
    </row>
    <row r="198" ht="15.75" customHeight="1">
      <c r="A198" s="2" t="s">
        <v>291</v>
      </c>
      <c r="B198" s="2" t="s">
        <v>292</v>
      </c>
      <c r="C198" s="2" t="str">
        <f>VLOOKUP(D198,Info!$A$24:$B$57,2,FALSE)</f>
        <v>Shallow-water</v>
      </c>
      <c r="D198" s="3" t="s">
        <v>11</v>
      </c>
      <c r="E198" s="3">
        <v>2002.0</v>
      </c>
      <c r="F198" s="3">
        <v>30.0</v>
      </c>
    </row>
    <row r="199" ht="15.75" customHeight="1">
      <c r="A199" s="2" t="s">
        <v>291</v>
      </c>
      <c r="B199" s="2" t="s">
        <v>292</v>
      </c>
      <c r="C199" s="2" t="str">
        <f>VLOOKUP(D199,Info!$A$24:$B$57,2,FALSE)</f>
        <v>Shallow-water</v>
      </c>
      <c r="D199" s="3" t="s">
        <v>11</v>
      </c>
      <c r="E199" s="3">
        <v>2003.0</v>
      </c>
      <c r="F199" s="3">
        <v>37.0</v>
      </c>
    </row>
    <row r="200" ht="15.75" customHeight="1">
      <c r="A200" s="2" t="s">
        <v>291</v>
      </c>
      <c r="B200" s="2" t="s">
        <v>292</v>
      </c>
      <c r="C200" s="2" t="str">
        <f>VLOOKUP(D200,Info!$A$24:$B$57,2,FALSE)</f>
        <v>Shallow-water</v>
      </c>
      <c r="D200" s="3" t="s">
        <v>11</v>
      </c>
      <c r="E200" s="3">
        <v>2004.0</v>
      </c>
      <c r="F200" s="3">
        <v>30.0</v>
      </c>
    </row>
    <row r="201" ht="15.75" customHeight="1">
      <c r="A201" s="2" t="s">
        <v>291</v>
      </c>
      <c r="B201" s="2" t="s">
        <v>292</v>
      </c>
      <c r="C201" s="2" t="str">
        <f>VLOOKUP(D201,Info!$A$24:$B$57,2,FALSE)</f>
        <v>Shallow-water</v>
      </c>
      <c r="D201" s="3" t="s">
        <v>11</v>
      </c>
      <c r="E201" s="3">
        <v>2005.0</v>
      </c>
      <c r="F201" s="3">
        <v>41.0</v>
      </c>
    </row>
    <row r="202" ht="15.75" customHeight="1">
      <c r="A202" s="2" t="s">
        <v>291</v>
      </c>
      <c r="B202" s="2" t="s">
        <v>292</v>
      </c>
      <c r="C202" s="2" t="str">
        <f>VLOOKUP(D202,Info!$A$24:$B$57,2,FALSE)</f>
        <v>Shallow-water</v>
      </c>
      <c r="D202" s="3" t="s">
        <v>11</v>
      </c>
      <c r="E202" s="3">
        <v>2006.0</v>
      </c>
      <c r="F202" s="3">
        <v>27.0</v>
      </c>
    </row>
    <row r="203" ht="15.75" customHeight="1">
      <c r="A203" s="2" t="s">
        <v>291</v>
      </c>
      <c r="B203" s="2" t="s">
        <v>292</v>
      </c>
      <c r="C203" s="2" t="str">
        <f>VLOOKUP(D203,Info!$A$24:$B$57,2,FALSE)</f>
        <v>Shallow-water</v>
      </c>
      <c r="D203" s="3" t="s">
        <v>11</v>
      </c>
      <c r="E203" s="3">
        <v>2007.0</v>
      </c>
      <c r="F203" s="3">
        <v>45.0</v>
      </c>
    </row>
    <row r="204" ht="15.75" customHeight="1">
      <c r="A204" s="2" t="s">
        <v>291</v>
      </c>
      <c r="B204" s="2" t="s">
        <v>292</v>
      </c>
      <c r="C204" s="2" t="str">
        <f>VLOOKUP(D204,Info!$A$24:$B$57,2,FALSE)</f>
        <v>Shallow-water</v>
      </c>
      <c r="D204" s="3" t="s">
        <v>11</v>
      </c>
      <c r="E204" s="3">
        <v>2008.0</v>
      </c>
      <c r="F204" s="3">
        <v>38.0</v>
      </c>
    </row>
    <row r="205" ht="15.75" customHeight="1">
      <c r="A205" s="2" t="s">
        <v>291</v>
      </c>
      <c r="B205" s="2" t="s">
        <v>292</v>
      </c>
      <c r="C205" s="2" t="str">
        <f>VLOOKUP(D205,Info!$A$24:$B$57,2,FALSE)</f>
        <v>Shallow-water</v>
      </c>
      <c r="D205" s="3" t="s">
        <v>11</v>
      </c>
      <c r="E205" s="3">
        <v>2009.0</v>
      </c>
      <c r="F205" s="3">
        <v>25.0</v>
      </c>
    </row>
    <row r="206" ht="15.75" customHeight="1">
      <c r="A206" s="2" t="s">
        <v>291</v>
      </c>
      <c r="B206" s="2" t="s">
        <v>292</v>
      </c>
      <c r="C206" s="2" t="str">
        <f>VLOOKUP(D206,Info!$A$24:$B$57,2,FALSE)</f>
        <v>Shallow-water</v>
      </c>
      <c r="D206" s="3" t="s">
        <v>11</v>
      </c>
      <c r="E206" s="3">
        <v>2010.0</v>
      </c>
      <c r="F206" s="3">
        <v>11.0</v>
      </c>
    </row>
    <row r="207" ht="15.75" customHeight="1">
      <c r="A207" s="2" t="s">
        <v>291</v>
      </c>
      <c r="B207" s="2" t="s">
        <v>292</v>
      </c>
      <c r="C207" s="2" t="str">
        <f>VLOOKUP(D207,Info!$A$24:$B$57,2,FALSE)</f>
        <v>Shallow-water</v>
      </c>
      <c r="D207" s="3" t="s">
        <v>11</v>
      </c>
      <c r="E207" s="3">
        <v>2011.0</v>
      </c>
      <c r="F207" s="3">
        <v>16.0</v>
      </c>
    </row>
    <row r="208" ht="15.75" customHeight="1">
      <c r="A208" s="2" t="s">
        <v>291</v>
      </c>
      <c r="B208" s="2" t="s">
        <v>292</v>
      </c>
      <c r="C208" s="2" t="str">
        <f>VLOOKUP(D208,Info!$A$24:$B$57,2,FALSE)</f>
        <v>Shallow-water</v>
      </c>
      <c r="D208" s="3" t="s">
        <v>11</v>
      </c>
      <c r="E208" s="3">
        <v>2012.0</v>
      </c>
      <c r="F208" s="3">
        <v>9.0</v>
      </c>
    </row>
    <row r="209" ht="15.75" customHeight="1">
      <c r="A209" s="2" t="s">
        <v>291</v>
      </c>
      <c r="B209" s="2" t="s">
        <v>292</v>
      </c>
      <c r="C209" s="2" t="str">
        <f>VLOOKUP(D209,Info!$A$24:$B$57,2,FALSE)</f>
        <v>Shallow-water</v>
      </c>
      <c r="D209" s="3" t="s">
        <v>11</v>
      </c>
      <c r="E209" s="3">
        <v>2013.0</v>
      </c>
      <c r="F209" s="3">
        <v>12.0</v>
      </c>
    </row>
    <row r="210" ht="15.75" customHeight="1">
      <c r="A210" s="2" t="s">
        <v>291</v>
      </c>
      <c r="B210" s="2" t="s">
        <v>292</v>
      </c>
      <c r="C210" s="2" t="str">
        <f>VLOOKUP(D210,Info!$A$24:$B$57,2,FALSE)</f>
        <v>Shallow-water</v>
      </c>
      <c r="D210" s="3" t="s">
        <v>11</v>
      </c>
      <c r="E210" s="3">
        <v>2014.0</v>
      </c>
      <c r="F210" s="3">
        <v>3.0</v>
      </c>
    </row>
    <row r="211" ht="15.75" customHeight="1">
      <c r="A211" s="2" t="s">
        <v>291</v>
      </c>
      <c r="B211" s="2" t="s">
        <v>292</v>
      </c>
      <c r="C211" s="2" t="str">
        <f>VLOOKUP(D211,Info!$A$24:$B$57,2,FALSE)</f>
        <v>Shallow-water</v>
      </c>
      <c r="D211" s="3" t="s">
        <v>11</v>
      </c>
      <c r="E211" s="3">
        <v>2015.0</v>
      </c>
      <c r="F211" s="3">
        <v>9.0</v>
      </c>
    </row>
    <row r="212" ht="15.75" customHeight="1">
      <c r="A212" s="2" t="s">
        <v>291</v>
      </c>
      <c r="B212" s="2" t="s">
        <v>292</v>
      </c>
      <c r="C212" s="2" t="str">
        <f>VLOOKUP(D212,Info!$A$24:$B$57,2,FALSE)</f>
        <v>Shallow-water</v>
      </c>
      <c r="D212" s="3" t="s">
        <v>11</v>
      </c>
      <c r="E212" s="3">
        <v>2016.0</v>
      </c>
      <c r="F212" s="3">
        <v>6.0</v>
      </c>
    </row>
    <row r="213" ht="15.75" customHeight="1">
      <c r="A213" s="2" t="s">
        <v>291</v>
      </c>
      <c r="B213" s="2" t="s">
        <v>292</v>
      </c>
      <c r="C213" s="2" t="str">
        <f>VLOOKUP(D213,Info!$A$24:$B$57,2,FALSE)</f>
        <v>Shallow-water</v>
      </c>
      <c r="D213" s="3" t="s">
        <v>11</v>
      </c>
      <c r="E213" s="3">
        <v>2017.0</v>
      </c>
      <c r="F213" s="3">
        <v>2.0</v>
      </c>
    </row>
    <row r="214" ht="15.75" customHeight="1">
      <c r="A214" s="2" t="s">
        <v>291</v>
      </c>
      <c r="B214" s="2" t="s">
        <v>292</v>
      </c>
      <c r="C214" s="2" t="str">
        <f>VLOOKUP(D214,Info!$A$24:$B$57,2,FALSE)</f>
        <v>Shallow-water</v>
      </c>
      <c r="D214" s="3" t="s">
        <v>11</v>
      </c>
      <c r="E214" s="3">
        <v>2018.0</v>
      </c>
      <c r="F214" s="3">
        <v>2.0</v>
      </c>
    </row>
    <row r="215" ht="15.75" customHeight="1">
      <c r="A215" s="2" t="s">
        <v>291</v>
      </c>
      <c r="B215" s="2" t="s">
        <v>292</v>
      </c>
      <c r="C215" s="2" t="str">
        <f>VLOOKUP(D215,Info!$A$24:$B$57,2,FALSE)</f>
        <v>Snappers</v>
      </c>
      <c r="D215" s="3" t="s">
        <v>13</v>
      </c>
      <c r="E215" s="3">
        <v>1986.0</v>
      </c>
      <c r="F215" s="3">
        <v>1.0</v>
      </c>
    </row>
    <row r="216" ht="15.75" customHeight="1">
      <c r="A216" s="2" t="s">
        <v>291</v>
      </c>
      <c r="B216" s="2" t="s">
        <v>292</v>
      </c>
      <c r="C216" s="2" t="str">
        <f>VLOOKUP(D216,Info!$A$24:$B$57,2,FALSE)</f>
        <v>Snappers</v>
      </c>
      <c r="D216" s="3" t="s">
        <v>13</v>
      </c>
      <c r="E216" s="3">
        <v>1987.0</v>
      </c>
      <c r="F216" s="3">
        <v>5.0</v>
      </c>
    </row>
    <row r="217" ht="15.75" customHeight="1">
      <c r="A217" s="2" t="s">
        <v>291</v>
      </c>
      <c r="B217" s="2" t="s">
        <v>292</v>
      </c>
      <c r="C217" s="2" t="str">
        <f>VLOOKUP(D217,Info!$A$24:$B$57,2,FALSE)</f>
        <v>Snappers</v>
      </c>
      <c r="D217" s="3" t="s">
        <v>13</v>
      </c>
      <c r="E217" s="3">
        <v>1988.0</v>
      </c>
      <c r="F217" s="3">
        <v>11.0</v>
      </c>
    </row>
    <row r="218" ht="15.75" customHeight="1">
      <c r="A218" s="2" t="s">
        <v>291</v>
      </c>
      <c r="B218" s="2" t="s">
        <v>292</v>
      </c>
      <c r="C218" s="2" t="str">
        <f>VLOOKUP(D218,Info!$A$24:$B$57,2,FALSE)</f>
        <v>Snappers</v>
      </c>
      <c r="D218" s="3" t="s">
        <v>13</v>
      </c>
      <c r="E218" s="3">
        <v>1989.0</v>
      </c>
      <c r="F218" s="3">
        <v>7.0</v>
      </c>
    </row>
    <row r="219" ht="15.75" customHeight="1">
      <c r="A219" s="2" t="s">
        <v>291</v>
      </c>
      <c r="B219" s="2" t="s">
        <v>292</v>
      </c>
      <c r="C219" s="2" t="str">
        <f>VLOOKUP(D219,Info!$A$24:$B$57,2,FALSE)</f>
        <v>Snappers</v>
      </c>
      <c r="D219" s="3" t="s">
        <v>13</v>
      </c>
      <c r="E219" s="3">
        <v>1990.0</v>
      </c>
      <c r="F219" s="3">
        <v>7.0</v>
      </c>
    </row>
    <row r="220" ht="15.75" customHeight="1">
      <c r="A220" s="2" t="s">
        <v>291</v>
      </c>
      <c r="B220" s="2" t="s">
        <v>292</v>
      </c>
      <c r="C220" s="2" t="str">
        <f>VLOOKUP(D220,Info!$A$24:$B$57,2,FALSE)</f>
        <v>Snappers</v>
      </c>
      <c r="D220" s="3" t="s">
        <v>13</v>
      </c>
      <c r="E220" s="3">
        <v>1991.0</v>
      </c>
      <c r="F220" s="3">
        <v>8.0</v>
      </c>
    </row>
    <row r="221" ht="15.75" customHeight="1">
      <c r="A221" s="2" t="s">
        <v>291</v>
      </c>
      <c r="B221" s="2" t="s">
        <v>292</v>
      </c>
      <c r="C221" s="2" t="str">
        <f>VLOOKUP(D221,Info!$A$24:$B$57,2,FALSE)</f>
        <v>Snappers</v>
      </c>
      <c r="D221" s="3" t="s">
        <v>13</v>
      </c>
      <c r="E221" s="3">
        <v>1992.0</v>
      </c>
      <c r="F221" s="3">
        <v>3.0</v>
      </c>
    </row>
    <row r="222" ht="15.75" customHeight="1">
      <c r="A222" s="2" t="s">
        <v>291</v>
      </c>
      <c r="B222" s="2" t="s">
        <v>292</v>
      </c>
      <c r="C222" s="2" t="str">
        <f>VLOOKUP(D222,Info!$A$24:$B$57,2,FALSE)</f>
        <v>Snappers</v>
      </c>
      <c r="D222" s="3" t="s">
        <v>13</v>
      </c>
      <c r="E222" s="3">
        <v>1993.0</v>
      </c>
      <c r="F222" s="3">
        <v>7.0</v>
      </c>
    </row>
    <row r="223" ht="15.75" customHeight="1">
      <c r="A223" s="2" t="s">
        <v>291</v>
      </c>
      <c r="B223" s="2" t="s">
        <v>292</v>
      </c>
      <c r="C223" s="2" t="str">
        <f>VLOOKUP(D223,Info!$A$24:$B$57,2,FALSE)</f>
        <v>Snappers</v>
      </c>
      <c r="D223" s="3" t="s">
        <v>13</v>
      </c>
      <c r="E223" s="3">
        <v>1994.0</v>
      </c>
      <c r="F223" s="3">
        <v>3.0</v>
      </c>
    </row>
    <row r="224" ht="15.75" customHeight="1">
      <c r="A224" s="2" t="s">
        <v>291</v>
      </c>
      <c r="B224" s="2" t="s">
        <v>292</v>
      </c>
      <c r="C224" s="2" t="str">
        <f>VLOOKUP(D224,Info!$A$24:$B$57,2,FALSE)</f>
        <v>Snappers</v>
      </c>
      <c r="D224" s="3" t="s">
        <v>13</v>
      </c>
      <c r="E224" s="3">
        <v>1995.0</v>
      </c>
      <c r="F224" s="3">
        <v>19.0</v>
      </c>
    </row>
    <row r="225" ht="15.75" customHeight="1">
      <c r="A225" s="2" t="s">
        <v>291</v>
      </c>
      <c r="B225" s="2" t="s">
        <v>292</v>
      </c>
      <c r="C225" s="2" t="str">
        <f>VLOOKUP(D225,Info!$A$24:$B$57,2,FALSE)</f>
        <v>Snappers</v>
      </c>
      <c r="D225" s="3" t="s">
        <v>13</v>
      </c>
      <c r="E225" s="3">
        <v>1996.0</v>
      </c>
      <c r="F225" s="3">
        <v>10.0</v>
      </c>
    </row>
    <row r="226" ht="15.75" customHeight="1">
      <c r="A226" s="2" t="s">
        <v>291</v>
      </c>
      <c r="B226" s="2" t="s">
        <v>292</v>
      </c>
      <c r="C226" s="2" t="str">
        <f>VLOOKUP(D226,Info!$A$24:$B$57,2,FALSE)</f>
        <v>Snappers</v>
      </c>
      <c r="D226" s="3" t="s">
        <v>13</v>
      </c>
      <c r="E226" s="3">
        <v>1997.0</v>
      </c>
      <c r="F226" s="3">
        <v>6.0</v>
      </c>
    </row>
    <row r="227" ht="15.75" customHeight="1">
      <c r="A227" s="2" t="s">
        <v>291</v>
      </c>
      <c r="B227" s="2" t="s">
        <v>292</v>
      </c>
      <c r="C227" s="2" t="str">
        <f>VLOOKUP(D227,Info!$A$24:$B$57,2,FALSE)</f>
        <v>Snappers</v>
      </c>
      <c r="D227" s="3" t="s">
        <v>13</v>
      </c>
      <c r="E227" s="3">
        <v>1998.0</v>
      </c>
      <c r="F227" s="3">
        <v>10.0</v>
      </c>
    </row>
    <row r="228" ht="15.75" customHeight="1">
      <c r="A228" s="2" t="s">
        <v>291</v>
      </c>
      <c r="B228" s="2" t="s">
        <v>292</v>
      </c>
      <c r="C228" s="2" t="str">
        <f>VLOOKUP(D228,Info!$A$24:$B$57,2,FALSE)</f>
        <v>Snappers</v>
      </c>
      <c r="D228" s="3" t="s">
        <v>13</v>
      </c>
      <c r="E228" s="3">
        <v>1999.0</v>
      </c>
      <c r="F228" s="3">
        <v>15.0</v>
      </c>
    </row>
    <row r="229" ht="15.75" customHeight="1">
      <c r="A229" s="2" t="s">
        <v>291</v>
      </c>
      <c r="B229" s="2" t="s">
        <v>292</v>
      </c>
      <c r="C229" s="2" t="str">
        <f>VLOOKUP(D229,Info!$A$24:$B$57,2,FALSE)</f>
        <v>Snappers</v>
      </c>
      <c r="D229" s="3" t="s">
        <v>13</v>
      </c>
      <c r="E229" s="3">
        <v>2000.0</v>
      </c>
      <c r="F229" s="3">
        <v>15.0</v>
      </c>
    </row>
    <row r="230" ht="15.75" customHeight="1">
      <c r="A230" s="2" t="s">
        <v>291</v>
      </c>
      <c r="B230" s="2" t="s">
        <v>292</v>
      </c>
      <c r="C230" s="2" t="str">
        <f>VLOOKUP(D230,Info!$A$24:$B$57,2,FALSE)</f>
        <v>Snappers</v>
      </c>
      <c r="D230" s="3" t="s">
        <v>13</v>
      </c>
      <c r="E230" s="3">
        <v>2001.0</v>
      </c>
      <c r="F230" s="3">
        <v>9.0</v>
      </c>
    </row>
    <row r="231" ht="15.75" customHeight="1">
      <c r="A231" s="2" t="s">
        <v>291</v>
      </c>
      <c r="B231" s="2" t="s">
        <v>292</v>
      </c>
      <c r="C231" s="2" t="str">
        <f>VLOOKUP(D231,Info!$A$24:$B$57,2,FALSE)</f>
        <v>Snappers</v>
      </c>
      <c r="D231" s="3" t="s">
        <v>13</v>
      </c>
      <c r="E231" s="3">
        <v>2002.0</v>
      </c>
      <c r="F231" s="3">
        <v>14.0</v>
      </c>
    </row>
    <row r="232" ht="15.75" customHeight="1">
      <c r="A232" s="2" t="s">
        <v>291</v>
      </c>
      <c r="B232" s="2" t="s">
        <v>292</v>
      </c>
      <c r="C232" s="2" t="str">
        <f>VLOOKUP(D232,Info!$A$24:$B$57,2,FALSE)</f>
        <v>Snappers</v>
      </c>
      <c r="D232" s="3" t="s">
        <v>13</v>
      </c>
      <c r="E232" s="3">
        <v>2003.0</v>
      </c>
      <c r="F232" s="3">
        <v>10.0</v>
      </c>
    </row>
    <row r="233" ht="15.75" customHeight="1">
      <c r="A233" s="2" t="s">
        <v>291</v>
      </c>
      <c r="B233" s="2" t="s">
        <v>292</v>
      </c>
      <c r="C233" s="2" t="str">
        <f>VLOOKUP(D233,Info!$A$24:$B$57,2,FALSE)</f>
        <v>Snappers</v>
      </c>
      <c r="D233" s="3" t="s">
        <v>13</v>
      </c>
      <c r="E233" s="3">
        <v>2004.0</v>
      </c>
      <c r="F233" s="3">
        <v>12.0</v>
      </c>
    </row>
    <row r="234" ht="15.75" customHeight="1">
      <c r="A234" s="2" t="s">
        <v>291</v>
      </c>
      <c r="B234" s="2" t="s">
        <v>292</v>
      </c>
      <c r="C234" s="2" t="str">
        <f>VLOOKUP(D234,Info!$A$24:$B$57,2,FALSE)</f>
        <v>Snappers</v>
      </c>
      <c r="D234" s="3" t="s">
        <v>13</v>
      </c>
      <c r="E234" s="3">
        <v>2005.0</v>
      </c>
      <c r="F234" s="3">
        <v>9.0</v>
      </c>
    </row>
    <row r="235" ht="15.75" customHeight="1">
      <c r="A235" s="2" t="s">
        <v>291</v>
      </c>
      <c r="B235" s="2" t="s">
        <v>292</v>
      </c>
      <c r="C235" s="2" t="str">
        <f>VLOOKUP(D235,Info!$A$24:$B$57,2,FALSE)</f>
        <v>Snappers</v>
      </c>
      <c r="D235" s="3" t="s">
        <v>13</v>
      </c>
      <c r="E235" s="3">
        <v>2006.0</v>
      </c>
      <c r="F235" s="3">
        <v>20.0</v>
      </c>
    </row>
    <row r="236" ht="15.75" customHeight="1">
      <c r="A236" s="2" t="s">
        <v>291</v>
      </c>
      <c r="B236" s="2" t="s">
        <v>292</v>
      </c>
      <c r="C236" s="2" t="str">
        <f>VLOOKUP(D236,Info!$A$24:$B$57,2,FALSE)</f>
        <v>Snappers</v>
      </c>
      <c r="D236" s="3" t="s">
        <v>13</v>
      </c>
      <c r="E236" s="3">
        <v>2007.0</v>
      </c>
      <c r="F236" s="3">
        <v>11.0</v>
      </c>
    </row>
    <row r="237" ht="15.75" customHeight="1">
      <c r="A237" s="2" t="s">
        <v>291</v>
      </c>
      <c r="B237" s="2" t="s">
        <v>292</v>
      </c>
      <c r="C237" s="2" t="str">
        <f>VLOOKUP(D237,Info!$A$24:$B$57,2,FALSE)</f>
        <v>Snappers</v>
      </c>
      <c r="D237" s="3" t="s">
        <v>13</v>
      </c>
      <c r="E237" s="3">
        <v>2008.0</v>
      </c>
      <c r="F237" s="3">
        <v>17.0</v>
      </c>
    </row>
    <row r="238" ht="15.75" customHeight="1">
      <c r="A238" s="2" t="s">
        <v>291</v>
      </c>
      <c r="B238" s="2" t="s">
        <v>292</v>
      </c>
      <c r="C238" s="2" t="str">
        <f>VLOOKUP(D238,Info!$A$24:$B$57,2,FALSE)</f>
        <v>Snappers</v>
      </c>
      <c r="D238" s="3" t="s">
        <v>13</v>
      </c>
      <c r="E238" s="3">
        <v>2009.0</v>
      </c>
      <c r="F238" s="3">
        <v>9.0</v>
      </c>
    </row>
    <row r="239" ht="15.75" customHeight="1">
      <c r="A239" s="2" t="s">
        <v>291</v>
      </c>
      <c r="B239" s="2" t="s">
        <v>292</v>
      </c>
      <c r="C239" s="2" t="str">
        <f>VLOOKUP(D239,Info!$A$24:$B$57,2,FALSE)</f>
        <v>Snappers</v>
      </c>
      <c r="D239" s="3" t="s">
        <v>13</v>
      </c>
      <c r="E239" s="3">
        <v>2010.0</v>
      </c>
      <c r="F239" s="3">
        <v>4.0</v>
      </c>
    </row>
    <row r="240" ht="15.75" customHeight="1">
      <c r="A240" s="2" t="s">
        <v>291</v>
      </c>
      <c r="B240" s="2" t="s">
        <v>292</v>
      </c>
      <c r="C240" s="2" t="str">
        <f>VLOOKUP(D240,Info!$A$24:$B$57,2,FALSE)</f>
        <v>Snappers</v>
      </c>
      <c r="D240" s="3" t="s">
        <v>13</v>
      </c>
      <c r="E240" s="3">
        <v>2011.0</v>
      </c>
      <c r="F240" s="3">
        <v>6.0</v>
      </c>
    </row>
    <row r="241" ht="15.75" customHeight="1">
      <c r="A241" s="2" t="s">
        <v>291</v>
      </c>
      <c r="B241" s="2" t="s">
        <v>292</v>
      </c>
      <c r="C241" s="2" t="str">
        <f>VLOOKUP(D241,Info!$A$24:$B$57,2,FALSE)</f>
        <v>Snappers</v>
      </c>
      <c r="D241" s="3" t="s">
        <v>13</v>
      </c>
      <c r="E241" s="3">
        <v>2013.0</v>
      </c>
      <c r="F241" s="3">
        <v>6.0</v>
      </c>
    </row>
    <row r="242" ht="15.75" customHeight="1">
      <c r="A242" s="2" t="s">
        <v>291</v>
      </c>
      <c r="B242" s="2" t="s">
        <v>292</v>
      </c>
      <c r="C242" s="2" t="str">
        <f>VLOOKUP(D242,Info!$A$24:$B$57,2,FALSE)</f>
        <v>Snappers</v>
      </c>
      <c r="D242" s="3" t="s">
        <v>13</v>
      </c>
      <c r="E242" s="3">
        <v>2014.0</v>
      </c>
      <c r="F242" s="3">
        <v>11.0</v>
      </c>
    </row>
    <row r="243" ht="15.75" customHeight="1">
      <c r="A243" s="2" t="s">
        <v>291</v>
      </c>
      <c r="B243" s="2" t="s">
        <v>292</v>
      </c>
      <c r="C243" s="2" t="str">
        <f>VLOOKUP(D243,Info!$A$24:$B$57,2,FALSE)</f>
        <v>Snappers</v>
      </c>
      <c r="D243" s="3" t="s">
        <v>13</v>
      </c>
      <c r="E243" s="3">
        <v>2015.0</v>
      </c>
      <c r="F243" s="3">
        <v>8.0</v>
      </c>
    </row>
    <row r="244" ht="15.75" customHeight="1">
      <c r="A244" s="2" t="s">
        <v>291</v>
      </c>
      <c r="B244" s="2" t="s">
        <v>292</v>
      </c>
      <c r="C244" s="2" t="str">
        <f>VLOOKUP(D244,Info!$A$24:$B$57,2,FALSE)</f>
        <v>Snappers</v>
      </c>
      <c r="D244" s="3" t="s">
        <v>13</v>
      </c>
      <c r="E244" s="3">
        <v>2016.0</v>
      </c>
      <c r="F244" s="3">
        <v>8.0</v>
      </c>
    </row>
    <row r="245" ht="15.75" customHeight="1">
      <c r="A245" s="2" t="s">
        <v>291</v>
      </c>
      <c r="B245" s="2" t="s">
        <v>292</v>
      </c>
      <c r="C245" s="2" t="str">
        <f>VLOOKUP(D245,Info!$A$24:$B$57,2,FALSE)</f>
        <v>Snappers</v>
      </c>
      <c r="D245" s="3" t="s">
        <v>13</v>
      </c>
      <c r="E245" s="3">
        <v>2017.0</v>
      </c>
      <c r="F245" s="3">
        <v>12.0</v>
      </c>
    </row>
    <row r="246" ht="15.75" customHeight="1">
      <c r="A246" s="2" t="s">
        <v>291</v>
      </c>
      <c r="B246" s="2" t="s">
        <v>292</v>
      </c>
      <c r="C246" s="2" t="str">
        <f>VLOOKUP(D246,Info!$A$24:$B$57,2,FALSE)</f>
        <v>Snappers</v>
      </c>
      <c r="D246" s="3" t="s">
        <v>13</v>
      </c>
      <c r="E246" s="3">
        <v>2018.0</v>
      </c>
      <c r="F246" s="3">
        <v>10.0</v>
      </c>
    </row>
    <row r="247" ht="15.75" customHeight="1">
      <c r="A247" s="2" t="s">
        <v>291</v>
      </c>
      <c r="B247" s="2" t="s">
        <v>292</v>
      </c>
      <c r="C247" s="2" t="str">
        <f>VLOOKUP(D247,Info!$A$24:$B$57,2,FALSE)</f>
        <v>DW</v>
      </c>
      <c r="D247" s="3" t="s">
        <v>15</v>
      </c>
      <c r="E247" s="3">
        <v>1986.0</v>
      </c>
      <c r="F247" s="3">
        <v>18.0</v>
      </c>
    </row>
    <row r="248" ht="15.75" customHeight="1">
      <c r="A248" s="2" t="s">
        <v>291</v>
      </c>
      <c r="B248" s="2" t="s">
        <v>292</v>
      </c>
      <c r="C248" s="2" t="str">
        <f>VLOOKUP(D248,Info!$A$24:$B$57,2,FALSE)</f>
        <v>DW</v>
      </c>
      <c r="D248" s="3" t="s">
        <v>15</v>
      </c>
      <c r="E248" s="3">
        <v>1987.0</v>
      </c>
      <c r="F248" s="3">
        <v>34.0</v>
      </c>
    </row>
    <row r="249" ht="15.75" customHeight="1">
      <c r="A249" s="2" t="s">
        <v>291</v>
      </c>
      <c r="B249" s="2" t="s">
        <v>292</v>
      </c>
      <c r="C249" s="2" t="str">
        <f>VLOOKUP(D249,Info!$A$24:$B$57,2,FALSE)</f>
        <v>DW</v>
      </c>
      <c r="D249" s="3" t="s">
        <v>15</v>
      </c>
      <c r="E249" s="3">
        <v>1988.0</v>
      </c>
      <c r="F249" s="3">
        <v>32.0</v>
      </c>
    </row>
    <row r="250" ht="15.75" customHeight="1">
      <c r="A250" s="2" t="s">
        <v>291</v>
      </c>
      <c r="B250" s="2" t="s">
        <v>292</v>
      </c>
      <c r="C250" s="2" t="str">
        <f>VLOOKUP(D250,Info!$A$24:$B$57,2,FALSE)</f>
        <v>DW</v>
      </c>
      <c r="D250" s="3" t="s">
        <v>15</v>
      </c>
      <c r="E250" s="3">
        <v>1989.0</v>
      </c>
      <c r="F250" s="3">
        <v>52.0</v>
      </c>
    </row>
    <row r="251" ht="15.75" customHeight="1">
      <c r="A251" s="2" t="s">
        <v>291</v>
      </c>
      <c r="B251" s="2" t="s">
        <v>292</v>
      </c>
      <c r="C251" s="2" t="str">
        <f>VLOOKUP(D251,Info!$A$24:$B$57,2,FALSE)</f>
        <v>DW</v>
      </c>
      <c r="D251" s="3" t="s">
        <v>15</v>
      </c>
      <c r="E251" s="3">
        <v>1990.0</v>
      </c>
      <c r="F251" s="3">
        <v>44.0</v>
      </c>
    </row>
    <row r="252" ht="15.75" customHeight="1">
      <c r="A252" s="2" t="s">
        <v>291</v>
      </c>
      <c r="B252" s="2" t="s">
        <v>292</v>
      </c>
      <c r="C252" s="2" t="str">
        <f>VLOOKUP(D252,Info!$A$24:$B$57,2,FALSE)</f>
        <v>DW</v>
      </c>
      <c r="D252" s="3" t="s">
        <v>15</v>
      </c>
      <c r="E252" s="3">
        <v>1991.0</v>
      </c>
      <c r="F252" s="3">
        <v>28.0</v>
      </c>
    </row>
    <row r="253" ht="15.75" customHeight="1">
      <c r="A253" s="2" t="s">
        <v>291</v>
      </c>
      <c r="B253" s="2" t="s">
        <v>292</v>
      </c>
      <c r="C253" s="2" t="str">
        <f>VLOOKUP(D253,Info!$A$24:$B$57,2,FALSE)</f>
        <v>DW</v>
      </c>
      <c r="D253" s="3" t="s">
        <v>15</v>
      </c>
      <c r="E253" s="3">
        <v>1992.0</v>
      </c>
      <c r="F253" s="3">
        <v>20.0</v>
      </c>
    </row>
    <row r="254" ht="15.75" customHeight="1">
      <c r="A254" s="2" t="s">
        <v>291</v>
      </c>
      <c r="B254" s="2" t="s">
        <v>292</v>
      </c>
      <c r="C254" s="2" t="str">
        <f>VLOOKUP(D254,Info!$A$24:$B$57,2,FALSE)</f>
        <v>DW</v>
      </c>
      <c r="D254" s="3" t="s">
        <v>15</v>
      </c>
      <c r="E254" s="3">
        <v>1993.0</v>
      </c>
      <c r="F254" s="3">
        <v>38.0</v>
      </c>
    </row>
    <row r="255" ht="15.75" customHeight="1">
      <c r="A255" s="2" t="s">
        <v>291</v>
      </c>
      <c r="B255" s="2" t="s">
        <v>292</v>
      </c>
      <c r="C255" s="2" t="str">
        <f>VLOOKUP(D255,Info!$A$24:$B$57,2,FALSE)</f>
        <v>DW</v>
      </c>
      <c r="D255" s="3" t="s">
        <v>15</v>
      </c>
      <c r="E255" s="3">
        <v>1994.0</v>
      </c>
      <c r="F255" s="3">
        <v>63.0</v>
      </c>
    </row>
    <row r="256" ht="15.75" customHeight="1">
      <c r="A256" s="2" t="s">
        <v>291</v>
      </c>
      <c r="B256" s="2" t="s">
        <v>292</v>
      </c>
      <c r="C256" s="2" t="str">
        <f>VLOOKUP(D256,Info!$A$24:$B$57,2,FALSE)</f>
        <v>DW</v>
      </c>
      <c r="D256" s="3" t="s">
        <v>15</v>
      </c>
      <c r="E256" s="3">
        <v>1995.0</v>
      </c>
      <c r="F256" s="3">
        <v>49.0</v>
      </c>
    </row>
    <row r="257" ht="15.75" customHeight="1">
      <c r="A257" s="2" t="s">
        <v>291</v>
      </c>
      <c r="B257" s="2" t="s">
        <v>292</v>
      </c>
      <c r="C257" s="2" t="str">
        <f>VLOOKUP(D257,Info!$A$24:$B$57,2,FALSE)</f>
        <v>DW</v>
      </c>
      <c r="D257" s="3" t="s">
        <v>15</v>
      </c>
      <c r="E257" s="3">
        <v>1996.0</v>
      </c>
      <c r="F257" s="3">
        <v>45.0</v>
      </c>
    </row>
    <row r="258" ht="15.75" customHeight="1">
      <c r="A258" s="2" t="s">
        <v>291</v>
      </c>
      <c r="B258" s="2" t="s">
        <v>292</v>
      </c>
      <c r="C258" s="2" t="str">
        <f>VLOOKUP(D258,Info!$A$24:$B$57,2,FALSE)</f>
        <v>DW</v>
      </c>
      <c r="D258" s="3" t="s">
        <v>15</v>
      </c>
      <c r="E258" s="3">
        <v>1997.0</v>
      </c>
      <c r="F258" s="3">
        <v>29.0</v>
      </c>
    </row>
    <row r="259" ht="15.75" customHeight="1">
      <c r="A259" s="2" t="s">
        <v>291</v>
      </c>
      <c r="B259" s="2" t="s">
        <v>292</v>
      </c>
      <c r="C259" s="2" t="str">
        <f>VLOOKUP(D259,Info!$A$24:$B$57,2,FALSE)</f>
        <v>DW</v>
      </c>
      <c r="D259" s="3" t="s">
        <v>15</v>
      </c>
      <c r="E259" s="3">
        <v>1998.0</v>
      </c>
      <c r="F259" s="3">
        <v>42.0</v>
      </c>
    </row>
    <row r="260" ht="15.75" customHeight="1">
      <c r="A260" s="2" t="s">
        <v>291</v>
      </c>
      <c r="B260" s="2" t="s">
        <v>292</v>
      </c>
      <c r="C260" s="2" t="str">
        <f>VLOOKUP(D260,Info!$A$24:$B$57,2,FALSE)</f>
        <v>DW</v>
      </c>
      <c r="D260" s="3" t="s">
        <v>15</v>
      </c>
      <c r="E260" s="3">
        <v>1999.0</v>
      </c>
      <c r="F260" s="3">
        <v>72.0</v>
      </c>
    </row>
    <row r="261" ht="15.75" customHeight="1">
      <c r="A261" s="2" t="s">
        <v>291</v>
      </c>
      <c r="B261" s="2" t="s">
        <v>292</v>
      </c>
      <c r="C261" s="2" t="str">
        <f>VLOOKUP(D261,Info!$A$24:$B$57,2,FALSE)</f>
        <v>DW</v>
      </c>
      <c r="D261" s="3" t="s">
        <v>15</v>
      </c>
      <c r="E261" s="3">
        <v>2000.0</v>
      </c>
      <c r="F261" s="3">
        <v>83.0</v>
      </c>
    </row>
    <row r="262" ht="15.75" customHeight="1">
      <c r="A262" s="2" t="s">
        <v>291</v>
      </c>
      <c r="B262" s="2" t="s">
        <v>292</v>
      </c>
      <c r="C262" s="2" t="str">
        <f>VLOOKUP(D262,Info!$A$24:$B$57,2,FALSE)</f>
        <v>DW</v>
      </c>
      <c r="D262" s="3" t="s">
        <v>15</v>
      </c>
      <c r="E262" s="3">
        <v>2001.0</v>
      </c>
      <c r="F262" s="3">
        <v>45.0</v>
      </c>
    </row>
    <row r="263" ht="15.75" customHeight="1">
      <c r="A263" s="2" t="s">
        <v>291</v>
      </c>
      <c r="B263" s="2" t="s">
        <v>292</v>
      </c>
      <c r="C263" s="2" t="str">
        <f>VLOOKUP(D263,Info!$A$24:$B$57,2,FALSE)</f>
        <v>DW</v>
      </c>
      <c r="D263" s="3" t="s">
        <v>15</v>
      </c>
      <c r="E263" s="3">
        <v>2002.0</v>
      </c>
      <c r="F263" s="3">
        <v>45.0</v>
      </c>
    </row>
    <row r="264" ht="15.75" customHeight="1">
      <c r="A264" s="2" t="s">
        <v>291</v>
      </c>
      <c r="B264" s="2" t="s">
        <v>292</v>
      </c>
      <c r="C264" s="2" t="str">
        <f>VLOOKUP(D264,Info!$A$24:$B$57,2,FALSE)</f>
        <v>DW</v>
      </c>
      <c r="D264" s="3" t="s">
        <v>15</v>
      </c>
      <c r="E264" s="3">
        <v>2003.0</v>
      </c>
      <c r="F264" s="3">
        <v>44.0</v>
      </c>
    </row>
    <row r="265" ht="15.75" customHeight="1">
      <c r="A265" s="2" t="s">
        <v>291</v>
      </c>
      <c r="B265" s="2" t="s">
        <v>292</v>
      </c>
      <c r="C265" s="2" t="str">
        <f>VLOOKUP(D265,Info!$A$24:$B$57,2,FALSE)</f>
        <v>DW</v>
      </c>
      <c r="D265" s="3" t="s">
        <v>15</v>
      </c>
      <c r="E265" s="3">
        <v>2004.0</v>
      </c>
      <c r="F265" s="3">
        <v>65.0</v>
      </c>
    </row>
    <row r="266" ht="15.75" customHeight="1">
      <c r="A266" s="2" t="s">
        <v>291</v>
      </c>
      <c r="B266" s="2" t="s">
        <v>292</v>
      </c>
      <c r="C266" s="2" t="str">
        <f>VLOOKUP(D266,Info!$A$24:$B$57,2,FALSE)</f>
        <v>DW</v>
      </c>
      <c r="D266" s="3" t="s">
        <v>15</v>
      </c>
      <c r="E266" s="3">
        <v>2005.0</v>
      </c>
      <c r="F266" s="3">
        <v>78.0</v>
      </c>
    </row>
    <row r="267" ht="15.75" customHeight="1">
      <c r="A267" s="2" t="s">
        <v>291</v>
      </c>
      <c r="B267" s="2" t="s">
        <v>292</v>
      </c>
      <c r="C267" s="2" t="str">
        <f>VLOOKUP(D267,Info!$A$24:$B$57,2,FALSE)</f>
        <v>DW</v>
      </c>
      <c r="D267" s="3" t="s">
        <v>15</v>
      </c>
      <c r="E267" s="3">
        <v>2006.0</v>
      </c>
      <c r="F267" s="3">
        <v>72.0</v>
      </c>
    </row>
    <row r="268" ht="15.75" customHeight="1">
      <c r="A268" s="2" t="s">
        <v>291</v>
      </c>
      <c r="B268" s="2" t="s">
        <v>292</v>
      </c>
      <c r="C268" s="2" t="str">
        <f>VLOOKUP(D268,Info!$A$24:$B$57,2,FALSE)</f>
        <v>DW</v>
      </c>
      <c r="D268" s="3" t="s">
        <v>15</v>
      </c>
      <c r="E268" s="3">
        <v>2007.0</v>
      </c>
      <c r="F268" s="3">
        <v>88.0</v>
      </c>
    </row>
    <row r="269" ht="15.75" customHeight="1">
      <c r="A269" s="2" t="s">
        <v>291</v>
      </c>
      <c r="B269" s="2" t="s">
        <v>292</v>
      </c>
      <c r="C269" s="2" t="str">
        <f>VLOOKUP(D269,Info!$A$24:$B$57,2,FALSE)</f>
        <v>DW</v>
      </c>
      <c r="D269" s="3" t="s">
        <v>15</v>
      </c>
      <c r="E269" s="3">
        <v>2008.0</v>
      </c>
      <c r="F269" s="3">
        <v>88.0</v>
      </c>
    </row>
    <row r="270" ht="15.75" customHeight="1">
      <c r="A270" s="2" t="s">
        <v>291</v>
      </c>
      <c r="B270" s="2" t="s">
        <v>292</v>
      </c>
      <c r="C270" s="2" t="str">
        <f>VLOOKUP(D270,Info!$A$24:$B$57,2,FALSE)</f>
        <v>DW</v>
      </c>
      <c r="D270" s="3" t="s">
        <v>15</v>
      </c>
      <c r="E270" s="3">
        <v>2009.0</v>
      </c>
      <c r="F270" s="3">
        <v>108.0</v>
      </c>
    </row>
    <row r="271" ht="15.75" customHeight="1">
      <c r="A271" s="2" t="s">
        <v>291</v>
      </c>
      <c r="B271" s="2" t="s">
        <v>292</v>
      </c>
      <c r="C271" s="2" t="str">
        <f>VLOOKUP(D271,Info!$A$24:$B$57,2,FALSE)</f>
        <v>DW</v>
      </c>
      <c r="D271" s="3" t="s">
        <v>15</v>
      </c>
      <c r="E271" s="3">
        <v>2010.0</v>
      </c>
      <c r="F271" s="3">
        <v>76.0</v>
      </c>
    </row>
    <row r="272" ht="15.75" customHeight="1">
      <c r="A272" s="2" t="s">
        <v>291</v>
      </c>
      <c r="B272" s="2" t="s">
        <v>292</v>
      </c>
      <c r="C272" s="2" t="str">
        <f>VLOOKUP(D272,Info!$A$24:$B$57,2,FALSE)</f>
        <v>DW</v>
      </c>
      <c r="D272" s="3" t="s">
        <v>15</v>
      </c>
      <c r="E272" s="3">
        <v>2011.0</v>
      </c>
      <c r="F272" s="3">
        <v>93.0</v>
      </c>
    </row>
    <row r="273" ht="15.75" customHeight="1">
      <c r="A273" s="2" t="s">
        <v>291</v>
      </c>
      <c r="B273" s="2" t="s">
        <v>292</v>
      </c>
      <c r="C273" s="2" t="str">
        <f>VLOOKUP(D273,Info!$A$24:$B$57,2,FALSE)</f>
        <v>DW</v>
      </c>
      <c r="D273" s="3" t="s">
        <v>15</v>
      </c>
      <c r="E273" s="3">
        <v>2012.0</v>
      </c>
      <c r="F273" s="3">
        <v>113.0</v>
      </c>
    </row>
    <row r="274" ht="15.75" customHeight="1">
      <c r="A274" s="2" t="s">
        <v>291</v>
      </c>
      <c r="B274" s="2" t="s">
        <v>292</v>
      </c>
      <c r="C274" s="2" t="str">
        <f>VLOOKUP(D274,Info!$A$24:$B$57,2,FALSE)</f>
        <v>DW</v>
      </c>
      <c r="D274" s="3" t="s">
        <v>15</v>
      </c>
      <c r="E274" s="3">
        <v>2013.0</v>
      </c>
      <c r="F274" s="3">
        <v>70.0</v>
      </c>
    </row>
    <row r="275" ht="15.75" customHeight="1">
      <c r="A275" s="2" t="s">
        <v>291</v>
      </c>
      <c r="B275" s="2" t="s">
        <v>292</v>
      </c>
      <c r="C275" s="2" t="str">
        <f>VLOOKUP(D275,Info!$A$24:$B$57,2,FALSE)</f>
        <v>DW</v>
      </c>
      <c r="D275" s="3" t="s">
        <v>15</v>
      </c>
      <c r="E275" s="3">
        <v>2014.0</v>
      </c>
      <c r="F275" s="3">
        <v>195.0</v>
      </c>
    </row>
    <row r="276" ht="15.75" customHeight="1">
      <c r="A276" s="2" t="s">
        <v>291</v>
      </c>
      <c r="B276" s="2" t="s">
        <v>292</v>
      </c>
      <c r="C276" s="2" t="str">
        <f>VLOOKUP(D276,Info!$A$24:$B$57,2,FALSE)</f>
        <v>DW</v>
      </c>
      <c r="D276" s="3" t="s">
        <v>15</v>
      </c>
      <c r="E276" s="3">
        <v>2015.0</v>
      </c>
      <c r="F276" s="3">
        <v>87.0</v>
      </c>
    </row>
    <row r="277" ht="15.75" customHeight="1">
      <c r="A277" s="2" t="s">
        <v>291</v>
      </c>
      <c r="B277" s="2" t="s">
        <v>292</v>
      </c>
      <c r="C277" s="2" t="str">
        <f>VLOOKUP(D277,Info!$A$24:$B$57,2,FALSE)</f>
        <v>DW</v>
      </c>
      <c r="D277" s="3" t="s">
        <v>15</v>
      </c>
      <c r="E277" s="3">
        <v>2016.0</v>
      </c>
      <c r="F277" s="3">
        <v>116.0</v>
      </c>
    </row>
    <row r="278" ht="15.75" customHeight="1">
      <c r="A278" s="2" t="s">
        <v>291</v>
      </c>
      <c r="B278" s="2" t="s">
        <v>292</v>
      </c>
      <c r="C278" s="2" t="str">
        <f>VLOOKUP(D278,Info!$A$24:$B$57,2,FALSE)</f>
        <v>DW</v>
      </c>
      <c r="D278" s="3" t="s">
        <v>15</v>
      </c>
      <c r="E278" s="3">
        <v>2017.0</v>
      </c>
      <c r="F278" s="3">
        <v>89.0</v>
      </c>
    </row>
    <row r="279" ht="15.75" customHeight="1">
      <c r="A279" s="2" t="s">
        <v>291</v>
      </c>
      <c r="B279" s="2" t="s">
        <v>292</v>
      </c>
      <c r="C279" s="2" t="str">
        <f>VLOOKUP(D279,Info!$A$24:$B$57,2,FALSE)</f>
        <v>DW</v>
      </c>
      <c r="D279" s="3" t="s">
        <v>15</v>
      </c>
      <c r="E279" s="3">
        <v>2018.0</v>
      </c>
      <c r="F279" s="3">
        <v>55.0</v>
      </c>
    </row>
    <row r="280" ht="15.75" customHeight="1">
      <c r="A280" s="2" t="s">
        <v>291</v>
      </c>
      <c r="B280" s="2" t="s">
        <v>292</v>
      </c>
      <c r="C280" s="2" t="str">
        <f>VLOOKUP(D280,Info!$A$24:$B$57,2,FALSE)</f>
        <v>Snappers</v>
      </c>
      <c r="D280" s="3" t="s">
        <v>17</v>
      </c>
      <c r="E280" s="3">
        <v>1986.0</v>
      </c>
      <c r="F280" s="3">
        <v>10.0</v>
      </c>
    </row>
    <row r="281" ht="15.75" customHeight="1">
      <c r="A281" s="2" t="s">
        <v>291</v>
      </c>
      <c r="B281" s="2" t="s">
        <v>292</v>
      </c>
      <c r="C281" s="2" t="str">
        <f>VLOOKUP(D281,Info!$A$24:$B$57,2,FALSE)</f>
        <v>Snappers</v>
      </c>
      <c r="D281" s="3" t="s">
        <v>17</v>
      </c>
      <c r="E281" s="3">
        <v>1987.0</v>
      </c>
      <c r="F281" s="3">
        <v>31.0</v>
      </c>
    </row>
    <row r="282" ht="15.75" customHeight="1">
      <c r="A282" s="2" t="s">
        <v>291</v>
      </c>
      <c r="B282" s="2" t="s">
        <v>292</v>
      </c>
      <c r="C282" s="2" t="str">
        <f>VLOOKUP(D282,Info!$A$24:$B$57,2,FALSE)</f>
        <v>Snappers</v>
      </c>
      <c r="D282" s="3" t="s">
        <v>17</v>
      </c>
      <c r="E282" s="3">
        <v>1988.0</v>
      </c>
      <c r="F282" s="3">
        <v>36.0</v>
      </c>
    </row>
    <row r="283" ht="15.75" customHeight="1">
      <c r="A283" s="2" t="s">
        <v>291</v>
      </c>
      <c r="B283" s="2" t="s">
        <v>292</v>
      </c>
      <c r="C283" s="2" t="str">
        <f>VLOOKUP(D283,Info!$A$24:$B$57,2,FALSE)</f>
        <v>Snappers</v>
      </c>
      <c r="D283" s="3" t="s">
        <v>17</v>
      </c>
      <c r="E283" s="3">
        <v>1989.0</v>
      </c>
      <c r="F283" s="3">
        <v>35.0</v>
      </c>
    </row>
    <row r="284" ht="15.75" customHeight="1">
      <c r="A284" s="2" t="s">
        <v>291</v>
      </c>
      <c r="B284" s="2" t="s">
        <v>292</v>
      </c>
      <c r="C284" s="2" t="str">
        <f>VLOOKUP(D284,Info!$A$24:$B$57,2,FALSE)</f>
        <v>Snappers</v>
      </c>
      <c r="D284" s="3" t="s">
        <v>17</v>
      </c>
      <c r="E284" s="3">
        <v>1990.0</v>
      </c>
      <c r="F284" s="3">
        <v>33.0</v>
      </c>
    </row>
    <row r="285" ht="15.75" customHeight="1">
      <c r="A285" s="2" t="s">
        <v>291</v>
      </c>
      <c r="B285" s="2" t="s">
        <v>292</v>
      </c>
      <c r="C285" s="2" t="str">
        <f>VLOOKUP(D285,Info!$A$24:$B$57,2,FALSE)</f>
        <v>Snappers</v>
      </c>
      <c r="D285" s="3" t="s">
        <v>17</v>
      </c>
      <c r="E285" s="3">
        <v>1991.0</v>
      </c>
      <c r="F285" s="3">
        <v>44.0</v>
      </c>
    </row>
    <row r="286" ht="15.75" customHeight="1">
      <c r="A286" s="2" t="s">
        <v>291</v>
      </c>
      <c r="B286" s="2" t="s">
        <v>292</v>
      </c>
      <c r="C286" s="2" t="str">
        <f>VLOOKUP(D286,Info!$A$24:$B$57,2,FALSE)</f>
        <v>Snappers</v>
      </c>
      <c r="D286" s="3" t="s">
        <v>17</v>
      </c>
      <c r="E286" s="3">
        <v>1992.0</v>
      </c>
      <c r="F286" s="3">
        <v>96.0</v>
      </c>
    </row>
    <row r="287" ht="15.75" customHeight="1">
      <c r="A287" s="2" t="s">
        <v>291</v>
      </c>
      <c r="B287" s="2" t="s">
        <v>292</v>
      </c>
      <c r="C287" s="2" t="str">
        <f>VLOOKUP(D287,Info!$A$24:$B$57,2,FALSE)</f>
        <v>Snappers</v>
      </c>
      <c r="D287" s="3" t="s">
        <v>17</v>
      </c>
      <c r="E287" s="3">
        <v>1993.0</v>
      </c>
      <c r="F287" s="3">
        <v>74.0</v>
      </c>
    </row>
    <row r="288" ht="15.75" customHeight="1">
      <c r="A288" s="2" t="s">
        <v>291</v>
      </c>
      <c r="B288" s="2" t="s">
        <v>292</v>
      </c>
      <c r="C288" s="2" t="str">
        <f>VLOOKUP(D288,Info!$A$24:$B$57,2,FALSE)</f>
        <v>Snappers</v>
      </c>
      <c r="D288" s="3" t="s">
        <v>17</v>
      </c>
      <c r="E288" s="3">
        <v>1994.0</v>
      </c>
      <c r="F288" s="3">
        <v>49.0</v>
      </c>
    </row>
    <row r="289" ht="15.75" customHeight="1">
      <c r="A289" s="2" t="s">
        <v>291</v>
      </c>
      <c r="B289" s="2" t="s">
        <v>292</v>
      </c>
      <c r="C289" s="2" t="str">
        <f>VLOOKUP(D289,Info!$A$24:$B$57,2,FALSE)</f>
        <v>Snappers</v>
      </c>
      <c r="D289" s="3" t="s">
        <v>17</v>
      </c>
      <c r="E289" s="3">
        <v>1995.0</v>
      </c>
      <c r="F289" s="3">
        <v>99.0</v>
      </c>
    </row>
    <row r="290" ht="15.75" customHeight="1">
      <c r="A290" s="2" t="s">
        <v>291</v>
      </c>
      <c r="B290" s="2" t="s">
        <v>292</v>
      </c>
      <c r="C290" s="2" t="str">
        <f>VLOOKUP(D290,Info!$A$24:$B$57,2,FALSE)</f>
        <v>Snappers</v>
      </c>
      <c r="D290" s="3" t="s">
        <v>17</v>
      </c>
      <c r="E290" s="3">
        <v>1996.0</v>
      </c>
      <c r="F290" s="3">
        <v>68.0</v>
      </c>
    </row>
    <row r="291" ht="15.75" customHeight="1">
      <c r="A291" s="2" t="s">
        <v>291</v>
      </c>
      <c r="B291" s="2" t="s">
        <v>292</v>
      </c>
      <c r="C291" s="2" t="str">
        <f>VLOOKUP(D291,Info!$A$24:$B$57,2,FALSE)</f>
        <v>Snappers</v>
      </c>
      <c r="D291" s="3" t="s">
        <v>17</v>
      </c>
      <c r="E291" s="3">
        <v>1997.0</v>
      </c>
      <c r="F291" s="3">
        <v>110.0</v>
      </c>
    </row>
    <row r="292" ht="15.75" customHeight="1">
      <c r="A292" s="2" t="s">
        <v>291</v>
      </c>
      <c r="B292" s="2" t="s">
        <v>292</v>
      </c>
      <c r="C292" s="2" t="str">
        <f>VLOOKUP(D292,Info!$A$24:$B$57,2,FALSE)</f>
        <v>Snappers</v>
      </c>
      <c r="D292" s="3" t="s">
        <v>17</v>
      </c>
      <c r="E292" s="3">
        <v>1998.0</v>
      </c>
      <c r="F292" s="3">
        <v>111.0</v>
      </c>
    </row>
    <row r="293" ht="15.75" customHeight="1">
      <c r="A293" s="2" t="s">
        <v>291</v>
      </c>
      <c r="B293" s="2" t="s">
        <v>292</v>
      </c>
      <c r="C293" s="2" t="str">
        <f>VLOOKUP(D293,Info!$A$24:$B$57,2,FALSE)</f>
        <v>Snappers</v>
      </c>
      <c r="D293" s="3" t="s">
        <v>17</v>
      </c>
      <c r="E293" s="3">
        <v>1999.0</v>
      </c>
      <c r="F293" s="3">
        <v>129.0</v>
      </c>
    </row>
    <row r="294" ht="15.75" customHeight="1">
      <c r="A294" s="2" t="s">
        <v>291</v>
      </c>
      <c r="B294" s="2" t="s">
        <v>292</v>
      </c>
      <c r="C294" s="2" t="str">
        <f>VLOOKUP(D294,Info!$A$24:$B$57,2,FALSE)</f>
        <v>Snappers</v>
      </c>
      <c r="D294" s="3" t="s">
        <v>17</v>
      </c>
      <c r="E294" s="3">
        <v>2000.0</v>
      </c>
      <c r="F294" s="3">
        <v>159.0</v>
      </c>
    </row>
    <row r="295" ht="15.75" customHeight="1">
      <c r="A295" s="2" t="s">
        <v>291</v>
      </c>
      <c r="B295" s="2" t="s">
        <v>292</v>
      </c>
      <c r="C295" s="2" t="str">
        <f>VLOOKUP(D295,Info!$A$24:$B$57,2,FALSE)</f>
        <v>Snappers</v>
      </c>
      <c r="D295" s="3" t="s">
        <v>17</v>
      </c>
      <c r="E295" s="3">
        <v>2001.0</v>
      </c>
      <c r="F295" s="3">
        <v>120.0</v>
      </c>
    </row>
    <row r="296" ht="15.75" customHeight="1">
      <c r="A296" s="2" t="s">
        <v>291</v>
      </c>
      <c r="B296" s="2" t="s">
        <v>292</v>
      </c>
      <c r="C296" s="2" t="str">
        <f>VLOOKUP(D296,Info!$A$24:$B$57,2,FALSE)</f>
        <v>Snappers</v>
      </c>
      <c r="D296" s="3" t="s">
        <v>17</v>
      </c>
      <c r="E296" s="3">
        <v>2002.0</v>
      </c>
      <c r="F296" s="3">
        <v>82.0</v>
      </c>
    </row>
    <row r="297" ht="15.75" customHeight="1">
      <c r="A297" s="2" t="s">
        <v>291</v>
      </c>
      <c r="B297" s="2" t="s">
        <v>292</v>
      </c>
      <c r="C297" s="2" t="str">
        <f>VLOOKUP(D297,Info!$A$24:$B$57,2,FALSE)</f>
        <v>Snappers</v>
      </c>
      <c r="D297" s="3" t="s">
        <v>17</v>
      </c>
      <c r="E297" s="3">
        <v>2003.0</v>
      </c>
      <c r="F297" s="3">
        <v>59.0</v>
      </c>
    </row>
    <row r="298" ht="15.75" customHeight="1">
      <c r="A298" s="2" t="s">
        <v>291</v>
      </c>
      <c r="B298" s="2" t="s">
        <v>292</v>
      </c>
      <c r="C298" s="2" t="str">
        <f>VLOOKUP(D298,Info!$A$24:$B$57,2,FALSE)</f>
        <v>Snappers</v>
      </c>
      <c r="D298" s="3" t="s">
        <v>17</v>
      </c>
      <c r="E298" s="3">
        <v>2004.0</v>
      </c>
      <c r="F298" s="3">
        <v>76.0</v>
      </c>
    </row>
    <row r="299" ht="15.75" customHeight="1">
      <c r="A299" s="2" t="s">
        <v>291</v>
      </c>
      <c r="B299" s="2" t="s">
        <v>292</v>
      </c>
      <c r="C299" s="2" t="str">
        <f>VLOOKUP(D299,Info!$A$24:$B$57,2,FALSE)</f>
        <v>Snappers</v>
      </c>
      <c r="D299" s="3" t="s">
        <v>17</v>
      </c>
      <c r="E299" s="3">
        <v>2005.0</v>
      </c>
      <c r="F299" s="3">
        <v>40.0</v>
      </c>
    </row>
    <row r="300" ht="15.75" customHeight="1">
      <c r="A300" s="2" t="s">
        <v>291</v>
      </c>
      <c r="B300" s="2" t="s">
        <v>292</v>
      </c>
      <c r="C300" s="2" t="str">
        <f>VLOOKUP(D300,Info!$A$24:$B$57,2,FALSE)</f>
        <v>Snappers</v>
      </c>
      <c r="D300" s="3" t="s">
        <v>17</v>
      </c>
      <c r="E300" s="3">
        <v>2006.0</v>
      </c>
      <c r="F300" s="3">
        <v>44.0</v>
      </c>
    </row>
    <row r="301" ht="15.75" customHeight="1">
      <c r="A301" s="2" t="s">
        <v>291</v>
      </c>
      <c r="B301" s="2" t="s">
        <v>292</v>
      </c>
      <c r="C301" s="2" t="str">
        <f>VLOOKUP(D301,Info!$A$24:$B$57,2,FALSE)</f>
        <v>Snappers</v>
      </c>
      <c r="D301" s="3" t="s">
        <v>17</v>
      </c>
      <c r="E301" s="3">
        <v>2007.0</v>
      </c>
      <c r="F301" s="3">
        <v>70.0</v>
      </c>
    </row>
    <row r="302" ht="15.75" customHeight="1">
      <c r="A302" s="2" t="s">
        <v>291</v>
      </c>
      <c r="B302" s="2" t="s">
        <v>292</v>
      </c>
      <c r="C302" s="2" t="str">
        <f>VLOOKUP(D302,Info!$A$24:$B$57,2,FALSE)</f>
        <v>Snappers</v>
      </c>
      <c r="D302" s="3" t="s">
        <v>17</v>
      </c>
      <c r="E302" s="3">
        <v>2008.0</v>
      </c>
      <c r="F302" s="3">
        <v>52.0</v>
      </c>
    </row>
    <row r="303" ht="15.75" customHeight="1">
      <c r="A303" s="2" t="s">
        <v>291</v>
      </c>
      <c r="B303" s="2" t="s">
        <v>292</v>
      </c>
      <c r="C303" s="2" t="str">
        <f>VLOOKUP(D303,Info!$A$24:$B$57,2,FALSE)</f>
        <v>Snappers</v>
      </c>
      <c r="D303" s="3" t="s">
        <v>17</v>
      </c>
      <c r="E303" s="3">
        <v>2009.0</v>
      </c>
      <c r="F303" s="3">
        <v>88.0</v>
      </c>
    </row>
    <row r="304" ht="15.75" customHeight="1">
      <c r="A304" s="2" t="s">
        <v>291</v>
      </c>
      <c r="B304" s="2" t="s">
        <v>292</v>
      </c>
      <c r="C304" s="2" t="str">
        <f>VLOOKUP(D304,Info!$A$24:$B$57,2,FALSE)</f>
        <v>Snappers</v>
      </c>
      <c r="D304" s="3" t="s">
        <v>17</v>
      </c>
      <c r="E304" s="3">
        <v>2010.0</v>
      </c>
      <c r="F304" s="3">
        <v>75.0</v>
      </c>
    </row>
    <row r="305" ht="15.75" customHeight="1">
      <c r="A305" s="2" t="s">
        <v>291</v>
      </c>
      <c r="B305" s="2" t="s">
        <v>292</v>
      </c>
      <c r="C305" s="2" t="str">
        <f>VLOOKUP(D305,Info!$A$24:$B$57,2,FALSE)</f>
        <v>Snappers</v>
      </c>
      <c r="D305" s="3" t="s">
        <v>17</v>
      </c>
      <c r="E305" s="3">
        <v>2011.0</v>
      </c>
      <c r="F305" s="3">
        <v>52.0</v>
      </c>
    </row>
    <row r="306" ht="15.75" customHeight="1">
      <c r="A306" s="2" t="s">
        <v>291</v>
      </c>
      <c r="B306" s="2" t="s">
        <v>292</v>
      </c>
      <c r="C306" s="2" t="str">
        <f>VLOOKUP(D306,Info!$A$24:$B$57,2,FALSE)</f>
        <v>Snappers</v>
      </c>
      <c r="D306" s="3" t="s">
        <v>17</v>
      </c>
      <c r="E306" s="3">
        <v>2012.0</v>
      </c>
      <c r="F306" s="3">
        <v>96.0</v>
      </c>
    </row>
    <row r="307" ht="15.75" customHeight="1">
      <c r="A307" s="2" t="s">
        <v>291</v>
      </c>
      <c r="B307" s="2" t="s">
        <v>292</v>
      </c>
      <c r="C307" s="2" t="str">
        <f>VLOOKUP(D307,Info!$A$24:$B$57,2,FALSE)</f>
        <v>Snappers</v>
      </c>
      <c r="D307" s="3" t="s">
        <v>17</v>
      </c>
      <c r="E307" s="3">
        <v>2013.0</v>
      </c>
      <c r="F307" s="3">
        <v>96.0</v>
      </c>
    </row>
    <row r="308" ht="15.75" customHeight="1">
      <c r="A308" s="2" t="s">
        <v>291</v>
      </c>
      <c r="B308" s="2" t="s">
        <v>292</v>
      </c>
      <c r="C308" s="2" t="str">
        <f>VLOOKUP(D308,Info!$A$24:$B$57,2,FALSE)</f>
        <v>Snappers</v>
      </c>
      <c r="D308" s="3" t="s">
        <v>17</v>
      </c>
      <c r="E308" s="3">
        <v>2014.0</v>
      </c>
      <c r="F308" s="3">
        <v>185.0</v>
      </c>
    </row>
    <row r="309" ht="15.75" customHeight="1">
      <c r="A309" s="2" t="s">
        <v>291</v>
      </c>
      <c r="B309" s="2" t="s">
        <v>292</v>
      </c>
      <c r="C309" s="2" t="str">
        <f>VLOOKUP(D309,Info!$A$24:$B$57,2,FALSE)</f>
        <v>Snappers</v>
      </c>
      <c r="D309" s="3" t="s">
        <v>17</v>
      </c>
      <c r="E309" s="3">
        <v>2015.0</v>
      </c>
      <c r="F309" s="3">
        <v>120.0</v>
      </c>
    </row>
    <row r="310" ht="15.75" customHeight="1">
      <c r="A310" s="2" t="s">
        <v>291</v>
      </c>
      <c r="B310" s="2" t="s">
        <v>292</v>
      </c>
      <c r="C310" s="2" t="str">
        <f>VLOOKUP(D310,Info!$A$24:$B$57,2,FALSE)</f>
        <v>Snappers</v>
      </c>
      <c r="D310" s="3" t="s">
        <v>17</v>
      </c>
      <c r="E310" s="3">
        <v>2016.0</v>
      </c>
      <c r="F310" s="3">
        <v>94.0</v>
      </c>
    </row>
    <row r="311" ht="15.75" customHeight="1">
      <c r="A311" s="2" t="s">
        <v>291</v>
      </c>
      <c r="B311" s="2" t="s">
        <v>292</v>
      </c>
      <c r="C311" s="2" t="str">
        <f>VLOOKUP(D311,Info!$A$24:$B$57,2,FALSE)</f>
        <v>Snappers</v>
      </c>
      <c r="D311" s="3" t="s">
        <v>17</v>
      </c>
      <c r="E311" s="3">
        <v>2017.0</v>
      </c>
      <c r="F311" s="3">
        <v>91.0</v>
      </c>
    </row>
    <row r="312" ht="15.75" customHeight="1">
      <c r="A312" s="2" t="s">
        <v>291</v>
      </c>
      <c r="B312" s="2" t="s">
        <v>292</v>
      </c>
      <c r="C312" s="2" t="str">
        <f>VLOOKUP(D312,Info!$A$24:$B$57,2,FALSE)</f>
        <v>Snappers</v>
      </c>
      <c r="D312" s="3" t="s">
        <v>17</v>
      </c>
      <c r="E312" s="3">
        <v>2018.0</v>
      </c>
      <c r="F312" s="3">
        <v>65.0</v>
      </c>
    </row>
    <row r="313" ht="15.75" customHeight="1">
      <c r="A313" s="2" t="s">
        <v>291</v>
      </c>
      <c r="B313" s="2" t="s">
        <v>292</v>
      </c>
      <c r="C313" s="2" t="str">
        <f>VLOOKUP(D313,Info!$A$24:$B$57,2,FALSE)</f>
        <v>SG</v>
      </c>
      <c r="D313" s="3" t="s">
        <v>18</v>
      </c>
      <c r="E313" s="3">
        <v>1986.0</v>
      </c>
      <c r="F313" s="3">
        <v>35.0</v>
      </c>
    </row>
    <row r="314" ht="15.75" customHeight="1">
      <c r="A314" s="2" t="s">
        <v>291</v>
      </c>
      <c r="B314" s="2" t="s">
        <v>292</v>
      </c>
      <c r="C314" s="2" t="str">
        <f>VLOOKUP(D314,Info!$A$24:$B$57,2,FALSE)</f>
        <v>SG</v>
      </c>
      <c r="D314" s="3" t="s">
        <v>18</v>
      </c>
      <c r="E314" s="3">
        <v>1987.0</v>
      </c>
      <c r="F314" s="3">
        <v>46.0</v>
      </c>
    </row>
    <row r="315" ht="15.75" customHeight="1">
      <c r="A315" s="2" t="s">
        <v>291</v>
      </c>
      <c r="B315" s="2" t="s">
        <v>292</v>
      </c>
      <c r="C315" s="2" t="str">
        <f>VLOOKUP(D315,Info!$A$24:$B$57,2,FALSE)</f>
        <v>SG</v>
      </c>
      <c r="D315" s="3" t="s">
        <v>18</v>
      </c>
      <c r="E315" s="3">
        <v>1988.0</v>
      </c>
      <c r="F315" s="3">
        <v>34.0</v>
      </c>
    </row>
    <row r="316" ht="15.75" customHeight="1">
      <c r="A316" s="2" t="s">
        <v>291</v>
      </c>
      <c r="B316" s="2" t="s">
        <v>292</v>
      </c>
      <c r="C316" s="2" t="str">
        <f>VLOOKUP(D316,Info!$A$24:$B$57,2,FALSE)</f>
        <v>SG</v>
      </c>
      <c r="D316" s="3" t="s">
        <v>18</v>
      </c>
      <c r="E316" s="3">
        <v>1989.0</v>
      </c>
      <c r="F316" s="3">
        <v>36.0</v>
      </c>
    </row>
    <row r="317" ht="15.75" customHeight="1">
      <c r="A317" s="2" t="s">
        <v>291</v>
      </c>
      <c r="B317" s="2" t="s">
        <v>292</v>
      </c>
      <c r="C317" s="2" t="str">
        <f>VLOOKUP(D317,Info!$A$24:$B$57,2,FALSE)</f>
        <v>SG</v>
      </c>
      <c r="D317" s="3" t="s">
        <v>18</v>
      </c>
      <c r="E317" s="3">
        <v>1990.0</v>
      </c>
      <c r="F317" s="3">
        <v>39.0</v>
      </c>
    </row>
    <row r="318" ht="15.75" customHeight="1">
      <c r="A318" s="2" t="s">
        <v>291</v>
      </c>
      <c r="B318" s="2" t="s">
        <v>292</v>
      </c>
      <c r="C318" s="2" t="str">
        <f>VLOOKUP(D318,Info!$A$24:$B$57,2,FALSE)</f>
        <v>SG</v>
      </c>
      <c r="D318" s="3" t="s">
        <v>18</v>
      </c>
      <c r="E318" s="3">
        <v>1991.0</v>
      </c>
      <c r="F318" s="3">
        <v>43.0</v>
      </c>
    </row>
    <row r="319" ht="15.75" customHeight="1">
      <c r="A319" s="2" t="s">
        <v>291</v>
      </c>
      <c r="B319" s="2" t="s">
        <v>292</v>
      </c>
      <c r="C319" s="2" t="str">
        <f>VLOOKUP(D319,Info!$A$24:$B$57,2,FALSE)</f>
        <v>SG</v>
      </c>
      <c r="D319" s="3" t="s">
        <v>18</v>
      </c>
      <c r="E319" s="3">
        <v>1992.0</v>
      </c>
      <c r="F319" s="3">
        <v>36.0</v>
      </c>
    </row>
    <row r="320" ht="15.75" customHeight="1">
      <c r="A320" s="2" t="s">
        <v>291</v>
      </c>
      <c r="B320" s="2" t="s">
        <v>292</v>
      </c>
      <c r="C320" s="2" t="str">
        <f>VLOOKUP(D320,Info!$A$24:$B$57,2,FALSE)</f>
        <v>SG</v>
      </c>
      <c r="D320" s="3" t="s">
        <v>18</v>
      </c>
      <c r="E320" s="3">
        <v>1993.0</v>
      </c>
      <c r="F320" s="3">
        <v>78.0</v>
      </c>
    </row>
    <row r="321" ht="15.75" customHeight="1">
      <c r="A321" s="2" t="s">
        <v>291</v>
      </c>
      <c r="B321" s="2" t="s">
        <v>292</v>
      </c>
      <c r="C321" s="2" t="str">
        <f>VLOOKUP(D321,Info!$A$24:$B$57,2,FALSE)</f>
        <v>SG</v>
      </c>
      <c r="D321" s="3" t="s">
        <v>18</v>
      </c>
      <c r="E321" s="3">
        <v>1994.0</v>
      </c>
      <c r="F321" s="3">
        <v>68.0</v>
      </c>
    </row>
    <row r="322" ht="15.75" customHeight="1">
      <c r="A322" s="2" t="s">
        <v>291</v>
      </c>
      <c r="B322" s="2" t="s">
        <v>292</v>
      </c>
      <c r="C322" s="2" t="str">
        <f>VLOOKUP(D322,Info!$A$24:$B$57,2,FALSE)</f>
        <v>SG</v>
      </c>
      <c r="D322" s="3" t="s">
        <v>18</v>
      </c>
      <c r="E322" s="3">
        <v>1995.0</v>
      </c>
      <c r="F322" s="3">
        <v>140.0</v>
      </c>
    </row>
    <row r="323" ht="15.75" customHeight="1">
      <c r="A323" s="2" t="s">
        <v>291</v>
      </c>
      <c r="B323" s="2" t="s">
        <v>292</v>
      </c>
      <c r="C323" s="2" t="str">
        <f>VLOOKUP(D323,Info!$A$24:$B$57,2,FALSE)</f>
        <v>SG</v>
      </c>
      <c r="D323" s="3" t="s">
        <v>18</v>
      </c>
      <c r="E323" s="3">
        <v>1996.0</v>
      </c>
      <c r="F323" s="3">
        <v>77.0</v>
      </c>
    </row>
    <row r="324" ht="15.75" customHeight="1">
      <c r="A324" s="2" t="s">
        <v>291</v>
      </c>
      <c r="B324" s="2" t="s">
        <v>292</v>
      </c>
      <c r="C324" s="2" t="str">
        <f>VLOOKUP(D324,Info!$A$24:$B$57,2,FALSE)</f>
        <v>SG</v>
      </c>
      <c r="D324" s="3" t="s">
        <v>18</v>
      </c>
      <c r="E324" s="3">
        <v>1997.0</v>
      </c>
      <c r="F324" s="3">
        <v>39.0</v>
      </c>
    </row>
    <row r="325" ht="15.75" customHeight="1">
      <c r="A325" s="2" t="s">
        <v>291</v>
      </c>
      <c r="B325" s="2" t="s">
        <v>292</v>
      </c>
      <c r="C325" s="2" t="str">
        <f>VLOOKUP(D325,Info!$A$24:$B$57,2,FALSE)</f>
        <v>SG</v>
      </c>
      <c r="D325" s="3" t="s">
        <v>18</v>
      </c>
      <c r="E325" s="3">
        <v>1998.0</v>
      </c>
      <c r="F325" s="3">
        <v>55.0</v>
      </c>
    </row>
    <row r="326" ht="15.75" customHeight="1">
      <c r="A326" s="2" t="s">
        <v>291</v>
      </c>
      <c r="B326" s="2" t="s">
        <v>292</v>
      </c>
      <c r="C326" s="2" t="str">
        <f>VLOOKUP(D326,Info!$A$24:$B$57,2,FALSE)</f>
        <v>SG</v>
      </c>
      <c r="D326" s="3" t="s">
        <v>18</v>
      </c>
      <c r="E326" s="3">
        <v>1999.0</v>
      </c>
      <c r="F326" s="3">
        <v>104.0</v>
      </c>
    </row>
    <row r="327" ht="15.75" customHeight="1">
      <c r="A327" s="2" t="s">
        <v>291</v>
      </c>
      <c r="B327" s="2" t="s">
        <v>292</v>
      </c>
      <c r="C327" s="2" t="str">
        <f>VLOOKUP(D327,Info!$A$24:$B$57,2,FALSE)</f>
        <v>SG</v>
      </c>
      <c r="D327" s="3" t="s">
        <v>18</v>
      </c>
      <c r="E327" s="3">
        <v>2000.0</v>
      </c>
      <c r="F327" s="3">
        <v>153.0</v>
      </c>
    </row>
    <row r="328" ht="15.75" customHeight="1">
      <c r="A328" s="2" t="s">
        <v>291</v>
      </c>
      <c r="B328" s="2" t="s">
        <v>292</v>
      </c>
      <c r="C328" s="2" t="str">
        <f>VLOOKUP(D328,Info!$A$24:$B$57,2,FALSE)</f>
        <v>SG</v>
      </c>
      <c r="D328" s="3" t="s">
        <v>18</v>
      </c>
      <c r="E328" s="3">
        <v>2001.0</v>
      </c>
      <c r="F328" s="3">
        <v>137.0</v>
      </c>
    </row>
    <row r="329" ht="15.75" customHeight="1">
      <c r="A329" s="2" t="s">
        <v>291</v>
      </c>
      <c r="B329" s="2" t="s">
        <v>292</v>
      </c>
      <c r="C329" s="2" t="str">
        <f>VLOOKUP(D329,Info!$A$24:$B$57,2,FALSE)</f>
        <v>SG</v>
      </c>
      <c r="D329" s="3" t="s">
        <v>18</v>
      </c>
      <c r="E329" s="3">
        <v>2002.0</v>
      </c>
      <c r="F329" s="3">
        <v>162.0</v>
      </c>
    </row>
    <row r="330" ht="15.75" customHeight="1">
      <c r="A330" s="2" t="s">
        <v>291</v>
      </c>
      <c r="B330" s="2" t="s">
        <v>292</v>
      </c>
      <c r="C330" s="2" t="str">
        <f>VLOOKUP(D330,Info!$A$24:$B$57,2,FALSE)</f>
        <v>SG</v>
      </c>
      <c r="D330" s="3" t="s">
        <v>18</v>
      </c>
      <c r="E330" s="3">
        <v>2003.0</v>
      </c>
      <c r="F330" s="3">
        <v>137.0</v>
      </c>
    </row>
    <row r="331" ht="15.75" customHeight="1">
      <c r="A331" s="2" t="s">
        <v>291</v>
      </c>
      <c r="B331" s="2" t="s">
        <v>292</v>
      </c>
      <c r="C331" s="2" t="str">
        <f>VLOOKUP(D331,Info!$A$24:$B$57,2,FALSE)</f>
        <v>SG</v>
      </c>
      <c r="D331" s="3" t="s">
        <v>18</v>
      </c>
      <c r="E331" s="3">
        <v>2004.0</v>
      </c>
      <c r="F331" s="3">
        <v>175.0</v>
      </c>
    </row>
    <row r="332" ht="15.75" customHeight="1">
      <c r="A332" s="2" t="s">
        <v>291</v>
      </c>
      <c r="B332" s="2" t="s">
        <v>292</v>
      </c>
      <c r="C332" s="2" t="str">
        <f>VLOOKUP(D332,Info!$A$24:$B$57,2,FALSE)</f>
        <v>SG</v>
      </c>
      <c r="D332" s="3" t="s">
        <v>18</v>
      </c>
      <c r="E332" s="3">
        <v>2005.0</v>
      </c>
      <c r="F332" s="3">
        <v>146.0</v>
      </c>
    </row>
    <row r="333" ht="15.75" customHeight="1">
      <c r="A333" s="2" t="s">
        <v>291</v>
      </c>
      <c r="B333" s="2" t="s">
        <v>292</v>
      </c>
      <c r="C333" s="2" t="str">
        <f>VLOOKUP(D333,Info!$A$24:$B$57,2,FALSE)</f>
        <v>SG</v>
      </c>
      <c r="D333" s="3" t="s">
        <v>18</v>
      </c>
      <c r="E333" s="3">
        <v>2006.0</v>
      </c>
      <c r="F333" s="3">
        <v>225.0</v>
      </c>
    </row>
    <row r="334" ht="15.75" customHeight="1">
      <c r="A334" s="2" t="s">
        <v>291</v>
      </c>
      <c r="B334" s="2" t="s">
        <v>292</v>
      </c>
      <c r="C334" s="2" t="str">
        <f>VLOOKUP(D334,Info!$A$24:$B$57,2,FALSE)</f>
        <v>SG</v>
      </c>
      <c r="D334" s="3" t="s">
        <v>18</v>
      </c>
      <c r="E334" s="3">
        <v>2007.0</v>
      </c>
      <c r="F334" s="3">
        <v>300.0</v>
      </c>
    </row>
    <row r="335" ht="15.75" customHeight="1">
      <c r="A335" s="2" t="s">
        <v>291</v>
      </c>
      <c r="B335" s="2" t="s">
        <v>292</v>
      </c>
      <c r="C335" s="2" t="str">
        <f>VLOOKUP(D335,Info!$A$24:$B$57,2,FALSE)</f>
        <v>SG</v>
      </c>
      <c r="D335" s="3" t="s">
        <v>18</v>
      </c>
      <c r="E335" s="3">
        <v>2008.0</v>
      </c>
      <c r="F335" s="3">
        <v>310.0</v>
      </c>
    </row>
    <row r="336" ht="15.75" customHeight="1">
      <c r="A336" s="2" t="s">
        <v>291</v>
      </c>
      <c r="B336" s="2" t="s">
        <v>292</v>
      </c>
      <c r="C336" s="2" t="str">
        <f>VLOOKUP(D336,Info!$A$24:$B$57,2,FALSE)</f>
        <v>SG</v>
      </c>
      <c r="D336" s="3" t="s">
        <v>18</v>
      </c>
      <c r="E336" s="3">
        <v>2009.0</v>
      </c>
      <c r="F336" s="3">
        <v>270.0</v>
      </c>
    </row>
    <row r="337" ht="15.75" customHeight="1">
      <c r="A337" s="2" t="s">
        <v>291</v>
      </c>
      <c r="B337" s="2" t="s">
        <v>292</v>
      </c>
      <c r="C337" s="2" t="str">
        <f>VLOOKUP(D337,Info!$A$24:$B$57,2,FALSE)</f>
        <v>SG</v>
      </c>
      <c r="D337" s="3" t="s">
        <v>18</v>
      </c>
      <c r="E337" s="3">
        <v>2010.0</v>
      </c>
      <c r="F337" s="3">
        <v>294.0</v>
      </c>
    </row>
    <row r="338" ht="15.75" customHeight="1">
      <c r="A338" s="2" t="s">
        <v>291</v>
      </c>
      <c r="B338" s="2" t="s">
        <v>292</v>
      </c>
      <c r="C338" s="2" t="str">
        <f>VLOOKUP(D338,Info!$A$24:$B$57,2,FALSE)</f>
        <v>SG</v>
      </c>
      <c r="D338" s="3" t="s">
        <v>18</v>
      </c>
      <c r="E338" s="3">
        <v>2011.0</v>
      </c>
      <c r="F338" s="3">
        <v>312.0</v>
      </c>
    </row>
    <row r="339" ht="15.75" customHeight="1">
      <c r="A339" s="2" t="s">
        <v>291</v>
      </c>
      <c r="B339" s="2" t="s">
        <v>292</v>
      </c>
      <c r="C339" s="2" t="str">
        <f>VLOOKUP(D339,Info!$A$24:$B$57,2,FALSE)</f>
        <v>SG</v>
      </c>
      <c r="D339" s="3" t="s">
        <v>18</v>
      </c>
      <c r="E339" s="3">
        <v>2012.0</v>
      </c>
      <c r="F339" s="3">
        <v>213.0</v>
      </c>
    </row>
    <row r="340" ht="15.75" customHeight="1">
      <c r="A340" s="2" t="s">
        <v>291</v>
      </c>
      <c r="B340" s="2" t="s">
        <v>292</v>
      </c>
      <c r="C340" s="2" t="str">
        <f>VLOOKUP(D340,Info!$A$24:$B$57,2,FALSE)</f>
        <v>SG</v>
      </c>
      <c r="D340" s="3" t="s">
        <v>18</v>
      </c>
      <c r="E340" s="3">
        <v>2013.0</v>
      </c>
      <c r="F340" s="3">
        <v>160.0</v>
      </c>
    </row>
    <row r="341" ht="15.75" customHeight="1">
      <c r="A341" s="2" t="s">
        <v>291</v>
      </c>
      <c r="B341" s="2" t="s">
        <v>292</v>
      </c>
      <c r="C341" s="2" t="str">
        <f>VLOOKUP(D341,Info!$A$24:$B$57,2,FALSE)</f>
        <v>SG</v>
      </c>
      <c r="D341" s="3" t="s">
        <v>18</v>
      </c>
      <c r="E341" s="3">
        <v>2014.0</v>
      </c>
      <c r="F341" s="3">
        <v>148.0</v>
      </c>
    </row>
    <row r="342" ht="15.75" customHeight="1">
      <c r="A342" s="2" t="s">
        <v>291</v>
      </c>
      <c r="B342" s="2" t="s">
        <v>292</v>
      </c>
      <c r="C342" s="2" t="str">
        <f>VLOOKUP(D342,Info!$A$24:$B$57,2,FALSE)</f>
        <v>SG</v>
      </c>
      <c r="D342" s="3" t="s">
        <v>18</v>
      </c>
      <c r="E342" s="3">
        <v>2015.0</v>
      </c>
      <c r="F342" s="3">
        <v>227.0</v>
      </c>
    </row>
    <row r="343" ht="15.75" customHeight="1">
      <c r="A343" s="2" t="s">
        <v>291</v>
      </c>
      <c r="B343" s="2" t="s">
        <v>292</v>
      </c>
      <c r="C343" s="2" t="str">
        <f>VLOOKUP(D343,Info!$A$24:$B$57,2,FALSE)</f>
        <v>SG</v>
      </c>
      <c r="D343" s="3" t="s">
        <v>18</v>
      </c>
      <c r="E343" s="3">
        <v>2016.0</v>
      </c>
      <c r="F343" s="3">
        <v>252.0</v>
      </c>
    </row>
    <row r="344" ht="15.75" customHeight="1">
      <c r="A344" s="2" t="s">
        <v>291</v>
      </c>
      <c r="B344" s="2" t="s">
        <v>292</v>
      </c>
      <c r="C344" s="2" t="str">
        <f>VLOOKUP(D344,Info!$A$24:$B$57,2,FALSE)</f>
        <v>SG</v>
      </c>
      <c r="D344" s="3" t="s">
        <v>18</v>
      </c>
      <c r="E344" s="3">
        <v>2017.0</v>
      </c>
      <c r="F344" s="3">
        <v>301.0</v>
      </c>
    </row>
    <row r="345" ht="15.75" customHeight="1">
      <c r="A345" s="2" t="s">
        <v>291</v>
      </c>
      <c r="B345" s="2" t="s">
        <v>292</v>
      </c>
      <c r="C345" s="2" t="str">
        <f>VLOOKUP(D345,Info!$A$24:$B$57,2,FALSE)</f>
        <v>SG</v>
      </c>
      <c r="D345" s="3" t="s">
        <v>18</v>
      </c>
      <c r="E345" s="3">
        <v>2018.0</v>
      </c>
      <c r="F345" s="3">
        <v>99.0</v>
      </c>
    </row>
    <row r="346" ht="15.75" customHeight="1">
      <c r="A346" s="2" t="s">
        <v>291</v>
      </c>
      <c r="B346" s="2" t="s">
        <v>292</v>
      </c>
      <c r="C346" s="2" t="str">
        <f>VLOOKUP(D346,Info!$A$24:$B$57,2,FALSE)</f>
        <v>Shallow-water</v>
      </c>
      <c r="D346" s="3" t="s">
        <v>19</v>
      </c>
      <c r="E346" s="3">
        <v>1986.0</v>
      </c>
      <c r="F346" s="3">
        <v>1.0</v>
      </c>
    </row>
    <row r="347" ht="15.75" customHeight="1">
      <c r="A347" s="2" t="s">
        <v>291</v>
      </c>
      <c r="B347" s="2" t="s">
        <v>292</v>
      </c>
      <c r="C347" s="2" t="str">
        <f>VLOOKUP(D347,Info!$A$24:$B$57,2,FALSE)</f>
        <v>Shallow-water</v>
      </c>
      <c r="D347" s="2" t="s">
        <v>19</v>
      </c>
      <c r="E347" s="3">
        <v>1987.0</v>
      </c>
      <c r="F347" s="3">
        <v>9.0</v>
      </c>
    </row>
    <row r="348" ht="15.75" customHeight="1">
      <c r="A348" s="2" t="s">
        <v>291</v>
      </c>
      <c r="B348" s="2" t="s">
        <v>292</v>
      </c>
      <c r="C348" s="2" t="str">
        <f>VLOOKUP(D348,Info!$A$24:$B$57,2,FALSE)</f>
        <v>Shallow-water</v>
      </c>
      <c r="D348" s="2" t="s">
        <v>19</v>
      </c>
      <c r="E348" s="3">
        <v>1988.0</v>
      </c>
      <c r="F348" s="3">
        <v>16.0</v>
      </c>
    </row>
    <row r="349" ht="15.75" customHeight="1">
      <c r="A349" s="2" t="s">
        <v>291</v>
      </c>
      <c r="B349" s="2" t="s">
        <v>292</v>
      </c>
      <c r="C349" s="2" t="str">
        <f>VLOOKUP(D349,Info!$A$24:$B$57,2,FALSE)</f>
        <v>Shallow-water</v>
      </c>
      <c r="D349" s="2" t="s">
        <v>19</v>
      </c>
      <c r="E349" s="3">
        <v>1989.0</v>
      </c>
      <c r="F349" s="3">
        <v>16.0</v>
      </c>
    </row>
    <row r="350" ht="15.75" customHeight="1">
      <c r="A350" s="2" t="s">
        <v>291</v>
      </c>
      <c r="B350" s="2" t="s">
        <v>292</v>
      </c>
      <c r="C350" s="2" t="str">
        <f>VLOOKUP(D350,Info!$A$24:$B$57,2,FALSE)</f>
        <v>Shallow-water</v>
      </c>
      <c r="D350" s="2" t="s">
        <v>19</v>
      </c>
      <c r="E350" s="3">
        <v>1990.0</v>
      </c>
      <c r="F350" s="3">
        <v>27.0</v>
      </c>
    </row>
    <row r="351" ht="15.75" customHeight="1">
      <c r="A351" s="2" t="s">
        <v>291</v>
      </c>
      <c r="B351" s="2" t="s">
        <v>292</v>
      </c>
      <c r="C351" s="2" t="str">
        <f>VLOOKUP(D351,Info!$A$24:$B$57,2,FALSE)</f>
        <v>Shallow-water</v>
      </c>
      <c r="D351" s="2" t="s">
        <v>19</v>
      </c>
      <c r="E351" s="3">
        <v>1991.0</v>
      </c>
      <c r="F351" s="3">
        <v>15.0</v>
      </c>
    </row>
    <row r="352" ht="15.75" customHeight="1">
      <c r="A352" s="2" t="s">
        <v>291</v>
      </c>
      <c r="B352" s="2" t="s">
        <v>292</v>
      </c>
      <c r="C352" s="2" t="str">
        <f>VLOOKUP(D352,Info!$A$24:$B$57,2,FALSE)</f>
        <v>Shallow-water</v>
      </c>
      <c r="D352" s="2" t="s">
        <v>19</v>
      </c>
      <c r="E352" s="3">
        <v>1992.0</v>
      </c>
      <c r="F352" s="3">
        <v>10.0</v>
      </c>
    </row>
    <row r="353" ht="15.75" customHeight="1">
      <c r="A353" s="2" t="s">
        <v>291</v>
      </c>
      <c r="B353" s="2" t="s">
        <v>292</v>
      </c>
      <c r="C353" s="2" t="str">
        <f>VLOOKUP(D353,Info!$A$24:$B$57,2,FALSE)</f>
        <v>Shallow-water</v>
      </c>
      <c r="D353" s="2" t="s">
        <v>19</v>
      </c>
      <c r="E353" s="3">
        <v>1993.0</v>
      </c>
      <c r="F353" s="3">
        <v>28.0</v>
      </c>
    </row>
    <row r="354" ht="15.75" customHeight="1">
      <c r="A354" s="2" t="s">
        <v>291</v>
      </c>
      <c r="B354" s="2" t="s">
        <v>292</v>
      </c>
      <c r="C354" s="2" t="str">
        <f>VLOOKUP(D354,Info!$A$24:$B$57,2,FALSE)</f>
        <v>Shallow-water</v>
      </c>
      <c r="D354" s="2" t="s">
        <v>19</v>
      </c>
      <c r="E354" s="3">
        <v>1994.0</v>
      </c>
      <c r="F354" s="3">
        <v>27.0</v>
      </c>
    </row>
    <row r="355" ht="15.75" customHeight="1">
      <c r="A355" s="2" t="s">
        <v>291</v>
      </c>
      <c r="B355" s="2" t="s">
        <v>292</v>
      </c>
      <c r="C355" s="2" t="str">
        <f>VLOOKUP(D355,Info!$A$24:$B$57,2,FALSE)</f>
        <v>Shallow-water</v>
      </c>
      <c r="D355" s="2" t="s">
        <v>19</v>
      </c>
      <c r="E355" s="3">
        <v>1995.0</v>
      </c>
      <c r="F355" s="3">
        <v>30.0</v>
      </c>
    </row>
    <row r="356" ht="15.75" customHeight="1">
      <c r="A356" s="2" t="s">
        <v>291</v>
      </c>
      <c r="B356" s="2" t="s">
        <v>292</v>
      </c>
      <c r="C356" s="2" t="str">
        <f>VLOOKUP(D356,Info!$A$24:$B$57,2,FALSE)</f>
        <v>Shallow-water</v>
      </c>
      <c r="D356" s="2" t="s">
        <v>19</v>
      </c>
      <c r="E356" s="3">
        <v>1996.0</v>
      </c>
      <c r="F356" s="3">
        <v>24.0</v>
      </c>
    </row>
    <row r="357" ht="15.75" customHeight="1">
      <c r="A357" s="2" t="s">
        <v>291</v>
      </c>
      <c r="B357" s="2" t="s">
        <v>292</v>
      </c>
      <c r="C357" s="2" t="str">
        <f>VLOOKUP(D357,Info!$A$24:$B$57,2,FALSE)</f>
        <v>Shallow-water</v>
      </c>
      <c r="D357" s="2" t="s">
        <v>19</v>
      </c>
      <c r="E357" s="3">
        <v>1997.0</v>
      </c>
      <c r="F357" s="3">
        <v>19.0</v>
      </c>
    </row>
    <row r="358" ht="15.75" customHeight="1">
      <c r="A358" s="2" t="s">
        <v>291</v>
      </c>
      <c r="B358" s="2" t="s">
        <v>292</v>
      </c>
      <c r="C358" s="2" t="str">
        <f>VLOOKUP(D358,Info!$A$24:$B$57,2,FALSE)</f>
        <v>Shallow-water</v>
      </c>
      <c r="D358" s="2" t="s">
        <v>19</v>
      </c>
      <c r="E358" s="3">
        <v>1998.0</v>
      </c>
      <c r="F358" s="3">
        <v>28.0</v>
      </c>
    </row>
    <row r="359" ht="15.75" customHeight="1">
      <c r="A359" s="2" t="s">
        <v>291</v>
      </c>
      <c r="B359" s="2" t="s">
        <v>292</v>
      </c>
      <c r="C359" s="2" t="str">
        <f>VLOOKUP(D359,Info!$A$24:$B$57,2,FALSE)</f>
        <v>Shallow-water</v>
      </c>
      <c r="D359" s="2" t="s">
        <v>19</v>
      </c>
      <c r="E359" s="3">
        <v>1999.0</v>
      </c>
      <c r="F359" s="3">
        <v>40.0</v>
      </c>
    </row>
    <row r="360" ht="15.75" customHeight="1">
      <c r="A360" s="2" t="s">
        <v>291</v>
      </c>
      <c r="B360" s="2" t="s">
        <v>292</v>
      </c>
      <c r="C360" s="2" t="str">
        <f>VLOOKUP(D360,Info!$A$24:$B$57,2,FALSE)</f>
        <v>Shallow-water</v>
      </c>
      <c r="D360" s="2" t="s">
        <v>19</v>
      </c>
      <c r="E360" s="3">
        <v>2000.0</v>
      </c>
      <c r="F360" s="3">
        <v>61.0</v>
      </c>
    </row>
    <row r="361" ht="15.75" customHeight="1">
      <c r="A361" s="2" t="s">
        <v>291</v>
      </c>
      <c r="B361" s="2" t="s">
        <v>292</v>
      </c>
      <c r="C361" s="2" t="str">
        <f>VLOOKUP(D361,Info!$A$24:$B$57,2,FALSE)</f>
        <v>Shallow-water</v>
      </c>
      <c r="D361" s="2" t="s">
        <v>19</v>
      </c>
      <c r="E361" s="3">
        <v>2001.0</v>
      </c>
      <c r="F361" s="3">
        <v>21.0</v>
      </c>
    </row>
    <row r="362" ht="15.75" customHeight="1">
      <c r="A362" s="2" t="s">
        <v>291</v>
      </c>
      <c r="B362" s="2" t="s">
        <v>292</v>
      </c>
      <c r="C362" s="2" t="str">
        <f>VLOOKUP(D362,Info!$A$24:$B$57,2,FALSE)</f>
        <v>Shallow-water</v>
      </c>
      <c r="D362" s="2" t="s">
        <v>19</v>
      </c>
      <c r="E362" s="3">
        <v>2002.0</v>
      </c>
      <c r="F362" s="3">
        <v>72.0</v>
      </c>
    </row>
    <row r="363" ht="15.75" customHeight="1">
      <c r="A363" s="2" t="s">
        <v>291</v>
      </c>
      <c r="B363" s="2" t="s">
        <v>292</v>
      </c>
      <c r="C363" s="2" t="str">
        <f>VLOOKUP(D363,Info!$A$24:$B$57,2,FALSE)</f>
        <v>Shallow-water</v>
      </c>
      <c r="D363" s="2" t="s">
        <v>19</v>
      </c>
      <c r="E363" s="3">
        <v>2003.0</v>
      </c>
      <c r="F363" s="3">
        <v>80.0</v>
      </c>
    </row>
    <row r="364" ht="15.75" customHeight="1">
      <c r="A364" s="2" t="s">
        <v>291</v>
      </c>
      <c r="B364" s="2" t="s">
        <v>292</v>
      </c>
      <c r="C364" s="2" t="str">
        <f>VLOOKUP(D364,Info!$A$24:$B$57,2,FALSE)</f>
        <v>Shallow-water</v>
      </c>
      <c r="D364" s="2" t="s">
        <v>19</v>
      </c>
      <c r="E364" s="3">
        <v>2004.0</v>
      </c>
      <c r="F364" s="3">
        <v>125.0</v>
      </c>
    </row>
    <row r="365" ht="15.75" customHeight="1">
      <c r="A365" s="2" t="s">
        <v>291</v>
      </c>
      <c r="B365" s="2" t="s">
        <v>292</v>
      </c>
      <c r="C365" s="2" t="str">
        <f>VLOOKUP(D365,Info!$A$24:$B$57,2,FALSE)</f>
        <v>Shallow-water</v>
      </c>
      <c r="D365" s="2" t="s">
        <v>19</v>
      </c>
      <c r="E365" s="3">
        <v>2005.0</v>
      </c>
      <c r="F365" s="3">
        <v>105.0</v>
      </c>
    </row>
    <row r="366" ht="15.75" customHeight="1">
      <c r="A366" s="2" t="s">
        <v>291</v>
      </c>
      <c r="B366" s="2" t="s">
        <v>292</v>
      </c>
      <c r="C366" s="2" t="str">
        <f>VLOOKUP(D366,Info!$A$24:$B$57,2,FALSE)</f>
        <v>Shallow-water</v>
      </c>
      <c r="D366" s="2" t="s">
        <v>19</v>
      </c>
      <c r="E366" s="3">
        <v>2006.0</v>
      </c>
      <c r="F366" s="3">
        <v>57.0</v>
      </c>
    </row>
    <row r="367" ht="15.75" customHeight="1">
      <c r="A367" s="2" t="s">
        <v>291</v>
      </c>
      <c r="B367" s="2" t="s">
        <v>292</v>
      </c>
      <c r="C367" s="2" t="str">
        <f>VLOOKUP(D367,Info!$A$24:$B$57,2,FALSE)</f>
        <v>Shallow-water</v>
      </c>
      <c r="D367" s="2" t="s">
        <v>19</v>
      </c>
      <c r="E367" s="3">
        <v>2007.0</v>
      </c>
      <c r="F367" s="3">
        <v>54.0</v>
      </c>
    </row>
    <row r="368" ht="15.75" customHeight="1">
      <c r="A368" s="2" t="s">
        <v>291</v>
      </c>
      <c r="B368" s="2" t="s">
        <v>292</v>
      </c>
      <c r="C368" s="2" t="str">
        <f>VLOOKUP(D368,Info!$A$24:$B$57,2,FALSE)</f>
        <v>Shallow-water</v>
      </c>
      <c r="D368" s="2" t="s">
        <v>19</v>
      </c>
      <c r="E368" s="3">
        <v>2008.0</v>
      </c>
      <c r="F368" s="3">
        <v>37.0</v>
      </c>
    </row>
    <row r="369" ht="15.75" customHeight="1">
      <c r="A369" s="2" t="s">
        <v>291</v>
      </c>
      <c r="B369" s="2" t="s">
        <v>292</v>
      </c>
      <c r="C369" s="2" t="str">
        <f>VLOOKUP(D369,Info!$A$24:$B$57,2,FALSE)</f>
        <v>Shallow-water</v>
      </c>
      <c r="D369" s="2" t="s">
        <v>19</v>
      </c>
      <c r="E369" s="3">
        <v>2009.0</v>
      </c>
      <c r="F369" s="3">
        <v>34.0</v>
      </c>
    </row>
    <row r="370" ht="15.75" customHeight="1">
      <c r="A370" s="2" t="s">
        <v>291</v>
      </c>
      <c r="B370" s="2" t="s">
        <v>292</v>
      </c>
      <c r="C370" s="2" t="str">
        <f>VLOOKUP(D370,Info!$A$24:$B$57,2,FALSE)</f>
        <v>Shallow-water</v>
      </c>
      <c r="D370" s="2" t="s">
        <v>19</v>
      </c>
      <c r="E370" s="3">
        <v>2010.0</v>
      </c>
      <c r="F370" s="3">
        <v>22.0</v>
      </c>
    </row>
    <row r="371" ht="15.75" customHeight="1">
      <c r="A371" s="2" t="s">
        <v>291</v>
      </c>
      <c r="B371" s="2" t="s">
        <v>292</v>
      </c>
      <c r="C371" s="2" t="str">
        <f>VLOOKUP(D371,Info!$A$24:$B$57,2,FALSE)</f>
        <v>Shallow-water</v>
      </c>
      <c r="D371" s="2" t="s">
        <v>19</v>
      </c>
      <c r="E371" s="3">
        <v>2011.0</v>
      </c>
      <c r="F371" s="3">
        <v>12.0</v>
      </c>
    </row>
    <row r="372" ht="15.75" customHeight="1">
      <c r="A372" s="2" t="s">
        <v>291</v>
      </c>
      <c r="B372" s="2" t="s">
        <v>292</v>
      </c>
      <c r="C372" s="2" t="str">
        <f>VLOOKUP(D372,Info!$A$24:$B$57,2,FALSE)</f>
        <v>Shallow-water</v>
      </c>
      <c r="D372" s="2" t="s">
        <v>19</v>
      </c>
      <c r="E372" s="3">
        <v>2012.0</v>
      </c>
      <c r="F372" s="3">
        <v>31.0</v>
      </c>
    </row>
    <row r="373" ht="15.75" customHeight="1">
      <c r="A373" s="2" t="s">
        <v>291</v>
      </c>
      <c r="B373" s="2" t="s">
        <v>292</v>
      </c>
      <c r="C373" s="2" t="str">
        <f>VLOOKUP(D373,Info!$A$24:$B$57,2,FALSE)</f>
        <v>Shallow-water</v>
      </c>
      <c r="D373" s="2" t="s">
        <v>19</v>
      </c>
      <c r="E373" s="3">
        <v>2013.0</v>
      </c>
      <c r="F373" s="3">
        <v>30.0</v>
      </c>
    </row>
    <row r="374" ht="15.75" customHeight="1">
      <c r="A374" s="2" t="s">
        <v>291</v>
      </c>
      <c r="B374" s="2" t="s">
        <v>292</v>
      </c>
      <c r="C374" s="2" t="str">
        <f>VLOOKUP(D374,Info!$A$24:$B$57,2,FALSE)</f>
        <v>Shallow-water</v>
      </c>
      <c r="D374" s="2" t="s">
        <v>19</v>
      </c>
      <c r="E374" s="3">
        <v>2014.0</v>
      </c>
      <c r="F374" s="3">
        <v>31.0</v>
      </c>
    </row>
    <row r="375" ht="15.75" customHeight="1">
      <c r="A375" s="2" t="s">
        <v>291</v>
      </c>
      <c r="B375" s="2" t="s">
        <v>292</v>
      </c>
      <c r="C375" s="2" t="str">
        <f>VLOOKUP(D375,Info!$A$24:$B$57,2,FALSE)</f>
        <v>Shallow-water</v>
      </c>
      <c r="D375" s="2" t="s">
        <v>19</v>
      </c>
      <c r="E375" s="3">
        <v>2015.0</v>
      </c>
      <c r="F375" s="3">
        <v>29.0</v>
      </c>
    </row>
    <row r="376" ht="15.75" customHeight="1">
      <c r="A376" s="2" t="s">
        <v>291</v>
      </c>
      <c r="B376" s="2" t="s">
        <v>292</v>
      </c>
      <c r="C376" s="2" t="str">
        <f>VLOOKUP(D376,Info!$A$24:$B$57,2,FALSE)</f>
        <v>Shallow-water</v>
      </c>
      <c r="D376" s="2" t="s">
        <v>19</v>
      </c>
      <c r="E376" s="3">
        <v>2016.0</v>
      </c>
      <c r="F376" s="3">
        <v>24.0</v>
      </c>
    </row>
    <row r="377" ht="15.75" customHeight="1">
      <c r="A377" s="2" t="s">
        <v>291</v>
      </c>
      <c r="B377" s="2" t="s">
        <v>292</v>
      </c>
      <c r="C377" s="2" t="str">
        <f>VLOOKUP(D377,Info!$A$24:$B$57,2,FALSE)</f>
        <v>Shallow-water</v>
      </c>
      <c r="D377" s="2" t="s">
        <v>19</v>
      </c>
      <c r="E377" s="3">
        <v>2017.0</v>
      </c>
      <c r="F377" s="3">
        <v>26.0</v>
      </c>
    </row>
    <row r="378" ht="15.75" customHeight="1">
      <c r="A378" s="2" t="s">
        <v>291</v>
      </c>
      <c r="B378" s="2" t="s">
        <v>292</v>
      </c>
      <c r="C378" s="2" t="str">
        <f>VLOOKUP(D378,Info!$A$24:$B$57,2,FALSE)</f>
        <v>Shallow-water</v>
      </c>
      <c r="D378" s="2" t="s">
        <v>19</v>
      </c>
      <c r="E378" s="3">
        <v>2018.0</v>
      </c>
      <c r="F378" s="3">
        <v>19.0</v>
      </c>
    </row>
    <row r="379" ht="15.75" customHeight="1">
      <c r="A379" s="2" t="s">
        <v>291</v>
      </c>
      <c r="B379" s="2" t="s">
        <v>292</v>
      </c>
      <c r="C379" s="2" t="str">
        <f>VLOOKUP(D379,Info!$A$24:$B$57,2,FALSE)</f>
        <v>Porgies</v>
      </c>
      <c r="D379" s="3" t="s">
        <v>21</v>
      </c>
      <c r="E379" s="3">
        <v>1986.0</v>
      </c>
      <c r="F379" s="3">
        <v>1.0</v>
      </c>
    </row>
    <row r="380" ht="15.75" customHeight="1">
      <c r="A380" s="2" t="s">
        <v>291</v>
      </c>
      <c r="B380" s="2" t="s">
        <v>292</v>
      </c>
      <c r="C380" s="2" t="str">
        <f>VLOOKUP(D380,Info!$A$24:$B$57,2,FALSE)</f>
        <v>Porgies</v>
      </c>
      <c r="D380" s="3" t="s">
        <v>21</v>
      </c>
      <c r="E380" s="3">
        <v>1987.0</v>
      </c>
      <c r="F380" s="3">
        <v>1.0</v>
      </c>
    </row>
    <row r="381" ht="15.75" customHeight="1">
      <c r="A381" s="2" t="s">
        <v>291</v>
      </c>
      <c r="B381" s="2" t="s">
        <v>292</v>
      </c>
      <c r="C381" s="2" t="str">
        <f>VLOOKUP(D381,Info!$A$24:$B$57,2,FALSE)</f>
        <v>Porgies</v>
      </c>
      <c r="D381" s="3" t="s">
        <v>21</v>
      </c>
      <c r="E381" s="3">
        <v>1988.0</v>
      </c>
      <c r="F381" s="3">
        <v>1.0</v>
      </c>
    </row>
    <row r="382" ht="15.75" customHeight="1">
      <c r="A382" s="2" t="s">
        <v>291</v>
      </c>
      <c r="B382" s="2" t="s">
        <v>292</v>
      </c>
      <c r="C382" s="2" t="str">
        <f>VLOOKUP(D382,Info!$A$24:$B$57,2,FALSE)</f>
        <v>Porgies</v>
      </c>
      <c r="D382" s="3" t="s">
        <v>21</v>
      </c>
      <c r="E382" s="3">
        <v>1991.0</v>
      </c>
      <c r="F382" s="3">
        <v>1.0</v>
      </c>
    </row>
    <row r="383" ht="15.75" customHeight="1">
      <c r="A383" s="2" t="s">
        <v>291</v>
      </c>
      <c r="B383" s="2" t="s">
        <v>292</v>
      </c>
      <c r="C383" s="2" t="str">
        <f>VLOOKUP(D383,Info!$A$24:$B$57,2,FALSE)</f>
        <v>Porgies</v>
      </c>
      <c r="D383" s="3" t="s">
        <v>21</v>
      </c>
      <c r="E383" s="3">
        <v>1992.0</v>
      </c>
      <c r="F383" s="3">
        <v>1.0</v>
      </c>
    </row>
    <row r="384" ht="15.75" customHeight="1">
      <c r="A384" s="2" t="s">
        <v>291</v>
      </c>
      <c r="B384" s="2" t="s">
        <v>292</v>
      </c>
      <c r="C384" s="2" t="str">
        <f>VLOOKUP(D384,Info!$A$24:$B$57,2,FALSE)</f>
        <v>Porgies</v>
      </c>
      <c r="D384" s="3" t="s">
        <v>21</v>
      </c>
      <c r="E384" s="3">
        <v>1993.0</v>
      </c>
      <c r="F384" s="3">
        <v>1.0</v>
      </c>
    </row>
    <row r="385" ht="15.75" customHeight="1">
      <c r="A385" s="2" t="s">
        <v>291</v>
      </c>
      <c r="B385" s="2" t="s">
        <v>292</v>
      </c>
      <c r="C385" s="2" t="str">
        <f>VLOOKUP(D385,Info!$A$24:$B$57,2,FALSE)</f>
        <v>Porgies</v>
      </c>
      <c r="D385" s="3" t="s">
        <v>21</v>
      </c>
      <c r="E385" s="3">
        <v>1994.0</v>
      </c>
      <c r="F385" s="3">
        <v>2.0</v>
      </c>
    </row>
    <row r="386" ht="15.75" customHeight="1">
      <c r="A386" s="2" t="s">
        <v>291</v>
      </c>
      <c r="B386" s="2" t="s">
        <v>292</v>
      </c>
      <c r="C386" s="2" t="str">
        <f>VLOOKUP(D386,Info!$A$24:$B$57,2,FALSE)</f>
        <v>Porgies</v>
      </c>
      <c r="D386" s="3" t="s">
        <v>21</v>
      </c>
      <c r="E386" s="3">
        <v>1995.0</v>
      </c>
      <c r="F386" s="3">
        <v>4.0</v>
      </c>
    </row>
    <row r="387" ht="15.75" customHeight="1">
      <c r="A387" s="2" t="s">
        <v>291</v>
      </c>
      <c r="B387" s="2" t="s">
        <v>292</v>
      </c>
      <c r="C387" s="2" t="str">
        <f>VLOOKUP(D387,Info!$A$24:$B$57,2,FALSE)</f>
        <v>Porgies</v>
      </c>
      <c r="D387" s="3" t="s">
        <v>21</v>
      </c>
      <c r="E387" s="3">
        <v>1996.0</v>
      </c>
      <c r="F387" s="3">
        <v>6.0</v>
      </c>
    </row>
    <row r="388" ht="15.75" customHeight="1">
      <c r="A388" s="2" t="s">
        <v>291</v>
      </c>
      <c r="B388" s="2" t="s">
        <v>292</v>
      </c>
      <c r="C388" s="2" t="str">
        <f>VLOOKUP(D388,Info!$A$24:$B$57,2,FALSE)</f>
        <v>Porgies</v>
      </c>
      <c r="D388" s="3" t="s">
        <v>21</v>
      </c>
      <c r="E388" s="3">
        <v>1997.0</v>
      </c>
      <c r="F388" s="3">
        <v>6.0</v>
      </c>
    </row>
    <row r="389" ht="15.75" customHeight="1">
      <c r="A389" s="2" t="s">
        <v>291</v>
      </c>
      <c r="B389" s="2" t="s">
        <v>292</v>
      </c>
      <c r="C389" s="2" t="str">
        <f>VLOOKUP(D389,Info!$A$24:$B$57,2,FALSE)</f>
        <v>Porgies</v>
      </c>
      <c r="D389" s="3" t="s">
        <v>21</v>
      </c>
      <c r="E389" s="3">
        <v>1998.0</v>
      </c>
      <c r="F389" s="3">
        <v>6.0</v>
      </c>
    </row>
    <row r="390" ht="15.75" customHeight="1">
      <c r="A390" s="2" t="s">
        <v>291</v>
      </c>
      <c r="B390" s="2" t="s">
        <v>292</v>
      </c>
      <c r="C390" s="2" t="str">
        <f>VLOOKUP(D390,Info!$A$24:$B$57,2,FALSE)</f>
        <v>Porgies</v>
      </c>
      <c r="D390" s="3" t="s">
        <v>21</v>
      </c>
      <c r="E390" s="3">
        <v>1999.0</v>
      </c>
      <c r="F390" s="3">
        <v>6.0</v>
      </c>
    </row>
    <row r="391" ht="15.75" customHeight="1">
      <c r="A391" s="2" t="s">
        <v>291</v>
      </c>
      <c r="B391" s="2" t="s">
        <v>292</v>
      </c>
      <c r="C391" s="2" t="str">
        <f>VLOOKUP(D391,Info!$A$24:$B$57,2,FALSE)</f>
        <v>Porgies</v>
      </c>
      <c r="D391" s="3" t="s">
        <v>21</v>
      </c>
      <c r="E391" s="3">
        <v>2000.0</v>
      </c>
      <c r="F391" s="3">
        <v>26.0</v>
      </c>
    </row>
    <row r="392" ht="15.75" customHeight="1">
      <c r="A392" s="2" t="s">
        <v>291</v>
      </c>
      <c r="B392" s="2" t="s">
        <v>292</v>
      </c>
      <c r="C392" s="2" t="str">
        <f>VLOOKUP(D392,Info!$A$24:$B$57,2,FALSE)</f>
        <v>Porgies</v>
      </c>
      <c r="D392" s="3" t="s">
        <v>21</v>
      </c>
      <c r="E392" s="3">
        <v>2001.0</v>
      </c>
      <c r="F392" s="3">
        <v>15.0</v>
      </c>
    </row>
    <row r="393" ht="15.75" customHeight="1">
      <c r="A393" s="2" t="s">
        <v>291</v>
      </c>
      <c r="B393" s="2" t="s">
        <v>292</v>
      </c>
      <c r="C393" s="2" t="str">
        <f>VLOOKUP(D393,Info!$A$24:$B$57,2,FALSE)</f>
        <v>Porgies</v>
      </c>
      <c r="D393" s="3" t="s">
        <v>21</v>
      </c>
      <c r="E393" s="3">
        <v>2002.0</v>
      </c>
      <c r="F393" s="3">
        <v>10.0</v>
      </c>
    </row>
    <row r="394" ht="15.75" customHeight="1">
      <c r="A394" s="2" t="s">
        <v>291</v>
      </c>
      <c r="B394" s="2" t="s">
        <v>292</v>
      </c>
      <c r="C394" s="2" t="str">
        <f>VLOOKUP(D394,Info!$A$24:$B$57,2,FALSE)</f>
        <v>Porgies</v>
      </c>
      <c r="D394" s="3" t="s">
        <v>21</v>
      </c>
      <c r="E394" s="3">
        <v>2003.0</v>
      </c>
      <c r="F394" s="3">
        <v>10.0</v>
      </c>
    </row>
    <row r="395" ht="15.75" customHeight="1">
      <c r="A395" s="2" t="s">
        <v>291</v>
      </c>
      <c r="B395" s="2" t="s">
        <v>292</v>
      </c>
      <c r="C395" s="2" t="str">
        <f>VLOOKUP(D395,Info!$A$24:$B$57,2,FALSE)</f>
        <v>Porgies</v>
      </c>
      <c r="D395" s="3" t="s">
        <v>21</v>
      </c>
      <c r="E395" s="3">
        <v>2004.0</v>
      </c>
      <c r="F395" s="3">
        <v>15.0</v>
      </c>
    </row>
    <row r="396" ht="15.75" customHeight="1">
      <c r="A396" s="2" t="s">
        <v>291</v>
      </c>
      <c r="B396" s="2" t="s">
        <v>292</v>
      </c>
      <c r="C396" s="2" t="str">
        <f>VLOOKUP(D396,Info!$A$24:$B$57,2,FALSE)</f>
        <v>Porgies</v>
      </c>
      <c r="D396" s="3" t="s">
        <v>21</v>
      </c>
      <c r="E396" s="3">
        <v>2005.0</v>
      </c>
      <c r="F396" s="3">
        <v>4.0</v>
      </c>
    </row>
    <row r="397" ht="15.75" customHeight="1">
      <c r="A397" s="2" t="s">
        <v>291</v>
      </c>
      <c r="B397" s="2" t="s">
        <v>292</v>
      </c>
      <c r="C397" s="2" t="str">
        <f>VLOOKUP(D397,Info!$A$24:$B$57,2,FALSE)</f>
        <v>Porgies</v>
      </c>
      <c r="D397" s="3" t="s">
        <v>21</v>
      </c>
      <c r="E397" s="3">
        <v>2006.0</v>
      </c>
      <c r="F397" s="3">
        <v>2.0</v>
      </c>
    </row>
    <row r="398" ht="15.75" customHeight="1">
      <c r="A398" s="2" t="s">
        <v>291</v>
      </c>
      <c r="B398" s="2" t="s">
        <v>292</v>
      </c>
      <c r="C398" s="2" t="str">
        <f>VLOOKUP(D398,Info!$A$24:$B$57,2,FALSE)</f>
        <v>Porgies</v>
      </c>
      <c r="D398" s="3" t="s">
        <v>21</v>
      </c>
      <c r="E398" s="3">
        <v>2007.0</v>
      </c>
      <c r="F398" s="3">
        <v>1.0</v>
      </c>
    </row>
    <row r="399" ht="15.75" customHeight="1">
      <c r="A399" s="2" t="s">
        <v>291</v>
      </c>
      <c r="B399" s="2" t="s">
        <v>292</v>
      </c>
      <c r="C399" s="2" t="str">
        <f>VLOOKUP(D399,Info!$A$24:$B$57,2,FALSE)</f>
        <v>Porgies</v>
      </c>
      <c r="D399" s="3" t="s">
        <v>21</v>
      </c>
      <c r="E399" s="3">
        <v>2008.0</v>
      </c>
      <c r="F399" s="3">
        <v>1.0</v>
      </c>
    </row>
    <row r="400" ht="15.75" customHeight="1">
      <c r="A400" s="2" t="s">
        <v>291</v>
      </c>
      <c r="B400" s="2" t="s">
        <v>292</v>
      </c>
      <c r="C400" s="2" t="str">
        <f>VLOOKUP(D400,Info!$A$24:$B$57,2,FALSE)</f>
        <v>Porgies</v>
      </c>
      <c r="D400" s="3" t="s">
        <v>21</v>
      </c>
      <c r="E400" s="3">
        <v>2009.0</v>
      </c>
      <c r="F400" s="3">
        <v>1.0</v>
      </c>
    </row>
    <row r="401" ht="15.75" customHeight="1">
      <c r="A401" s="2" t="s">
        <v>291</v>
      </c>
      <c r="B401" s="2" t="s">
        <v>292</v>
      </c>
      <c r="C401" s="2" t="str">
        <f>VLOOKUP(D401,Info!$A$24:$B$57,2,FALSE)</f>
        <v>Porgies</v>
      </c>
      <c r="D401" s="3" t="s">
        <v>21</v>
      </c>
      <c r="E401" s="3">
        <v>2010.0</v>
      </c>
      <c r="F401" s="3">
        <v>2.0</v>
      </c>
    </row>
    <row r="402" ht="15.75" customHeight="1">
      <c r="A402" s="2" t="s">
        <v>291</v>
      </c>
      <c r="B402" s="2" t="s">
        <v>292</v>
      </c>
      <c r="C402" s="2" t="str">
        <f>VLOOKUP(D402,Info!$A$24:$B$57,2,FALSE)</f>
        <v>Porgies</v>
      </c>
      <c r="D402" s="3" t="s">
        <v>21</v>
      </c>
      <c r="E402" s="3">
        <v>2011.0</v>
      </c>
      <c r="F402" s="3">
        <v>4.0</v>
      </c>
    </row>
    <row r="403" ht="15.75" customHeight="1">
      <c r="A403" s="2" t="s">
        <v>291</v>
      </c>
      <c r="B403" s="2" t="s">
        <v>292</v>
      </c>
      <c r="C403" s="2" t="str">
        <f>VLOOKUP(D403,Info!$A$24:$B$57,2,FALSE)</f>
        <v>Porgies</v>
      </c>
      <c r="D403" s="3" t="s">
        <v>21</v>
      </c>
      <c r="E403" s="3">
        <v>2012.0</v>
      </c>
      <c r="F403" s="3">
        <v>6.0</v>
      </c>
    </row>
    <row r="404" ht="15.75" customHeight="1">
      <c r="A404" s="2" t="s">
        <v>291</v>
      </c>
      <c r="B404" s="2" t="s">
        <v>292</v>
      </c>
      <c r="C404" s="2" t="str">
        <f>VLOOKUP(D404,Info!$A$24:$B$57,2,FALSE)</f>
        <v>Porgies</v>
      </c>
      <c r="D404" s="3" t="s">
        <v>21</v>
      </c>
      <c r="E404" s="3">
        <v>2013.0</v>
      </c>
      <c r="F404" s="3">
        <v>7.0</v>
      </c>
    </row>
    <row r="405" ht="15.75" customHeight="1">
      <c r="A405" s="2" t="s">
        <v>291</v>
      </c>
      <c r="B405" s="2" t="s">
        <v>292</v>
      </c>
      <c r="C405" s="2" t="str">
        <f>VLOOKUP(D405,Info!$A$24:$B$57,2,FALSE)</f>
        <v>Porgies</v>
      </c>
      <c r="D405" s="3" t="s">
        <v>21</v>
      </c>
      <c r="E405" s="3">
        <v>2014.0</v>
      </c>
      <c r="F405" s="3">
        <v>21.0</v>
      </c>
    </row>
    <row r="406" ht="15.75" customHeight="1">
      <c r="A406" s="2" t="s">
        <v>291</v>
      </c>
      <c r="B406" s="2" t="s">
        <v>292</v>
      </c>
      <c r="C406" s="2" t="str">
        <f>VLOOKUP(D406,Info!$A$24:$B$57,2,FALSE)</f>
        <v>Porgies</v>
      </c>
      <c r="D406" s="3" t="s">
        <v>21</v>
      </c>
      <c r="E406" s="3">
        <v>2015.0</v>
      </c>
      <c r="F406" s="3">
        <v>20.0</v>
      </c>
    </row>
    <row r="407" ht="15.75" customHeight="1">
      <c r="A407" s="2" t="s">
        <v>291</v>
      </c>
      <c r="B407" s="2" t="s">
        <v>292</v>
      </c>
      <c r="C407" s="2" t="str">
        <f>VLOOKUP(D407,Info!$A$24:$B$57,2,FALSE)</f>
        <v>Porgies</v>
      </c>
      <c r="D407" s="3" t="s">
        <v>21</v>
      </c>
      <c r="E407" s="3">
        <v>2016.0</v>
      </c>
      <c r="F407" s="3">
        <v>14.0</v>
      </c>
    </row>
    <row r="408" ht="15.75" customHeight="1">
      <c r="A408" s="2" t="s">
        <v>291</v>
      </c>
      <c r="B408" s="2" t="s">
        <v>292</v>
      </c>
      <c r="C408" s="2" t="str">
        <f>VLOOKUP(D408,Info!$A$24:$B$57,2,FALSE)</f>
        <v>Porgies</v>
      </c>
      <c r="D408" s="3" t="s">
        <v>21</v>
      </c>
      <c r="E408" s="3">
        <v>2017.0</v>
      </c>
      <c r="F408" s="3">
        <v>10.0</v>
      </c>
    </row>
    <row r="409" ht="15.75" customHeight="1">
      <c r="A409" s="2" t="s">
        <v>291</v>
      </c>
      <c r="B409" s="2" t="s">
        <v>292</v>
      </c>
      <c r="C409" s="2" t="str">
        <f>VLOOKUP(D409,Info!$A$24:$B$57,2,FALSE)</f>
        <v>Porgies</v>
      </c>
      <c r="D409" s="3" t="s">
        <v>21</v>
      </c>
      <c r="E409" s="3">
        <v>2018.0</v>
      </c>
      <c r="F409" s="3">
        <v>3.0</v>
      </c>
    </row>
    <row r="410" ht="15.75" customHeight="1">
      <c r="A410" s="2" t="s">
        <v>291</v>
      </c>
      <c r="B410" s="2" t="s">
        <v>292</v>
      </c>
      <c r="C410" s="2" t="str">
        <f>VLOOKUP(D410,Info!$A$24:$B$57,2,FALSE)</f>
        <v>Porgies</v>
      </c>
      <c r="D410" s="3" t="s">
        <v>23</v>
      </c>
      <c r="E410" s="3">
        <v>1986.0</v>
      </c>
      <c r="F410" s="3">
        <v>36.0</v>
      </c>
    </row>
    <row r="411" ht="15.75" customHeight="1">
      <c r="A411" s="2" t="s">
        <v>291</v>
      </c>
      <c r="B411" s="2" t="s">
        <v>292</v>
      </c>
      <c r="C411" s="2" t="str">
        <f>VLOOKUP(D411,Info!$A$24:$B$57,2,FALSE)</f>
        <v>Porgies</v>
      </c>
      <c r="D411" s="3" t="s">
        <v>23</v>
      </c>
      <c r="E411" s="3">
        <v>1987.0</v>
      </c>
      <c r="F411" s="3">
        <v>64.0</v>
      </c>
    </row>
    <row r="412" ht="15.75" customHeight="1">
      <c r="A412" s="2" t="s">
        <v>291</v>
      </c>
      <c r="B412" s="2" t="s">
        <v>292</v>
      </c>
      <c r="C412" s="2" t="str">
        <f>VLOOKUP(D412,Info!$A$24:$B$57,2,FALSE)</f>
        <v>Porgies</v>
      </c>
      <c r="D412" s="3" t="s">
        <v>23</v>
      </c>
      <c r="E412" s="3">
        <v>1988.0</v>
      </c>
      <c r="F412" s="3">
        <v>45.0</v>
      </c>
    </row>
    <row r="413" ht="15.75" customHeight="1">
      <c r="A413" s="2" t="s">
        <v>291</v>
      </c>
      <c r="B413" s="2" t="s">
        <v>292</v>
      </c>
      <c r="C413" s="2" t="str">
        <f>VLOOKUP(D413,Info!$A$24:$B$57,2,FALSE)</f>
        <v>Porgies</v>
      </c>
      <c r="D413" s="3" t="s">
        <v>23</v>
      </c>
      <c r="E413" s="3">
        <v>1989.0</v>
      </c>
      <c r="F413" s="3">
        <v>48.0</v>
      </c>
    </row>
    <row r="414" ht="15.75" customHeight="1">
      <c r="A414" s="2" t="s">
        <v>291</v>
      </c>
      <c r="B414" s="2" t="s">
        <v>292</v>
      </c>
      <c r="C414" s="2" t="str">
        <f>VLOOKUP(D414,Info!$A$24:$B$57,2,FALSE)</f>
        <v>Porgies</v>
      </c>
      <c r="D414" s="3" t="s">
        <v>23</v>
      </c>
      <c r="E414" s="3">
        <v>1990.0</v>
      </c>
      <c r="F414" s="3">
        <v>36.0</v>
      </c>
    </row>
    <row r="415" ht="15.75" customHeight="1">
      <c r="A415" s="2" t="s">
        <v>291</v>
      </c>
      <c r="B415" s="2" t="s">
        <v>292</v>
      </c>
      <c r="C415" s="2" t="str">
        <f>VLOOKUP(D415,Info!$A$24:$B$57,2,FALSE)</f>
        <v>Porgies</v>
      </c>
      <c r="D415" s="3" t="s">
        <v>23</v>
      </c>
      <c r="E415" s="3">
        <v>1991.0</v>
      </c>
      <c r="F415" s="3">
        <v>37.0</v>
      </c>
    </row>
    <row r="416" ht="15.75" customHeight="1">
      <c r="A416" s="2" t="s">
        <v>291</v>
      </c>
      <c r="B416" s="2" t="s">
        <v>292</v>
      </c>
      <c r="C416" s="2" t="str">
        <f>VLOOKUP(D416,Info!$A$24:$B$57,2,FALSE)</f>
        <v>Porgies</v>
      </c>
      <c r="D416" s="3" t="s">
        <v>23</v>
      </c>
      <c r="E416" s="3">
        <v>1992.0</v>
      </c>
      <c r="F416" s="3">
        <v>18.0</v>
      </c>
    </row>
    <row r="417" ht="15.75" customHeight="1">
      <c r="A417" s="2" t="s">
        <v>291</v>
      </c>
      <c r="B417" s="2" t="s">
        <v>292</v>
      </c>
      <c r="C417" s="2" t="str">
        <f>VLOOKUP(D417,Info!$A$24:$B$57,2,FALSE)</f>
        <v>Porgies</v>
      </c>
      <c r="D417" s="3" t="s">
        <v>23</v>
      </c>
      <c r="E417" s="3">
        <v>1993.0</v>
      </c>
      <c r="F417" s="3">
        <v>38.0</v>
      </c>
    </row>
    <row r="418" ht="15.75" customHeight="1">
      <c r="A418" s="2" t="s">
        <v>291</v>
      </c>
      <c r="B418" s="2" t="s">
        <v>292</v>
      </c>
      <c r="C418" s="2" t="str">
        <f>VLOOKUP(D418,Info!$A$24:$B$57,2,FALSE)</f>
        <v>Porgies</v>
      </c>
      <c r="D418" s="3" t="s">
        <v>23</v>
      </c>
      <c r="E418" s="3">
        <v>1994.0</v>
      </c>
      <c r="F418" s="3">
        <v>39.0</v>
      </c>
    </row>
    <row r="419" ht="15.75" customHeight="1">
      <c r="A419" s="2" t="s">
        <v>291</v>
      </c>
      <c r="B419" s="2" t="s">
        <v>292</v>
      </c>
      <c r="C419" s="2" t="str">
        <f>VLOOKUP(D419,Info!$A$24:$B$57,2,FALSE)</f>
        <v>Porgies</v>
      </c>
      <c r="D419" s="3" t="s">
        <v>23</v>
      </c>
      <c r="E419" s="3">
        <v>1995.0</v>
      </c>
      <c r="F419" s="3">
        <v>80.0</v>
      </c>
    </row>
    <row r="420" ht="15.75" customHeight="1">
      <c r="A420" s="2" t="s">
        <v>291</v>
      </c>
      <c r="B420" s="2" t="s">
        <v>292</v>
      </c>
      <c r="C420" s="2" t="str">
        <f>VLOOKUP(D420,Info!$A$24:$B$57,2,FALSE)</f>
        <v>Porgies</v>
      </c>
      <c r="D420" s="3" t="s">
        <v>23</v>
      </c>
      <c r="E420" s="3">
        <v>1996.0</v>
      </c>
      <c r="F420" s="3">
        <v>29.0</v>
      </c>
    </row>
    <row r="421" ht="15.75" customHeight="1">
      <c r="A421" s="2" t="s">
        <v>291</v>
      </c>
      <c r="B421" s="2" t="s">
        <v>292</v>
      </c>
      <c r="C421" s="2" t="str">
        <f>VLOOKUP(D421,Info!$A$24:$B$57,2,FALSE)</f>
        <v>Porgies</v>
      </c>
      <c r="D421" s="3" t="s">
        <v>23</v>
      </c>
      <c r="E421" s="3">
        <v>1997.0</v>
      </c>
      <c r="F421" s="3">
        <v>9.0</v>
      </c>
    </row>
    <row r="422" ht="15.75" customHeight="1">
      <c r="A422" s="2" t="s">
        <v>291</v>
      </c>
      <c r="B422" s="2" t="s">
        <v>292</v>
      </c>
      <c r="C422" s="2" t="str">
        <f>VLOOKUP(D422,Info!$A$24:$B$57,2,FALSE)</f>
        <v>Porgies</v>
      </c>
      <c r="D422" s="3" t="s">
        <v>23</v>
      </c>
      <c r="E422" s="3">
        <v>1998.0</v>
      </c>
      <c r="F422" s="3">
        <v>25.0</v>
      </c>
    </row>
    <row r="423" ht="15.75" customHeight="1">
      <c r="A423" s="2" t="s">
        <v>291</v>
      </c>
      <c r="B423" s="2" t="s">
        <v>292</v>
      </c>
      <c r="C423" s="2" t="str">
        <f>VLOOKUP(D423,Info!$A$24:$B$57,2,FALSE)</f>
        <v>Porgies</v>
      </c>
      <c r="D423" s="3" t="s">
        <v>23</v>
      </c>
      <c r="E423" s="3">
        <v>1999.0</v>
      </c>
      <c r="F423" s="3">
        <v>70.0</v>
      </c>
    </row>
    <row r="424" ht="15.75" customHeight="1">
      <c r="A424" s="2" t="s">
        <v>291</v>
      </c>
      <c r="B424" s="2" t="s">
        <v>292</v>
      </c>
      <c r="C424" s="2" t="str">
        <f>VLOOKUP(D424,Info!$A$24:$B$57,2,FALSE)</f>
        <v>Porgies</v>
      </c>
      <c r="D424" s="3" t="s">
        <v>23</v>
      </c>
      <c r="E424" s="3">
        <v>2000.0</v>
      </c>
      <c r="F424" s="3">
        <v>106.0</v>
      </c>
    </row>
    <row r="425" ht="15.75" customHeight="1">
      <c r="A425" s="2" t="s">
        <v>291</v>
      </c>
      <c r="B425" s="2" t="s">
        <v>292</v>
      </c>
      <c r="C425" s="2" t="str">
        <f>VLOOKUP(D425,Info!$A$24:$B$57,2,FALSE)</f>
        <v>Porgies</v>
      </c>
      <c r="D425" s="3" t="s">
        <v>23</v>
      </c>
      <c r="E425" s="3">
        <v>2001.0</v>
      </c>
      <c r="F425" s="3">
        <v>75.0</v>
      </c>
    </row>
    <row r="426" ht="15.75" customHeight="1">
      <c r="A426" s="2" t="s">
        <v>291</v>
      </c>
      <c r="B426" s="2" t="s">
        <v>292</v>
      </c>
      <c r="C426" s="2" t="str">
        <f>VLOOKUP(D426,Info!$A$24:$B$57,2,FALSE)</f>
        <v>Porgies</v>
      </c>
      <c r="D426" s="3" t="s">
        <v>23</v>
      </c>
      <c r="E426" s="3">
        <v>2002.0</v>
      </c>
      <c r="F426" s="3">
        <v>50.0</v>
      </c>
    </row>
    <row r="427" ht="15.75" customHeight="1">
      <c r="A427" s="2" t="s">
        <v>291</v>
      </c>
      <c r="B427" s="2" t="s">
        <v>292</v>
      </c>
      <c r="C427" s="2" t="str">
        <f>VLOOKUP(D427,Info!$A$24:$B$57,2,FALSE)</f>
        <v>Porgies</v>
      </c>
      <c r="D427" s="3" t="s">
        <v>23</v>
      </c>
      <c r="E427" s="3">
        <v>2003.0</v>
      </c>
      <c r="F427" s="3">
        <v>41.0</v>
      </c>
    </row>
    <row r="428" ht="15.75" customHeight="1">
      <c r="A428" s="2" t="s">
        <v>291</v>
      </c>
      <c r="B428" s="2" t="s">
        <v>292</v>
      </c>
      <c r="C428" s="2" t="str">
        <f>VLOOKUP(D428,Info!$A$24:$B$57,2,FALSE)</f>
        <v>Porgies</v>
      </c>
      <c r="D428" s="3" t="s">
        <v>23</v>
      </c>
      <c r="E428" s="3">
        <v>2004.0</v>
      </c>
      <c r="F428" s="3">
        <v>86.0</v>
      </c>
    </row>
    <row r="429" ht="15.75" customHeight="1">
      <c r="A429" s="2" t="s">
        <v>291</v>
      </c>
      <c r="B429" s="2" t="s">
        <v>292</v>
      </c>
      <c r="C429" s="2" t="str">
        <f>VLOOKUP(D429,Info!$A$24:$B$57,2,FALSE)</f>
        <v>Porgies</v>
      </c>
      <c r="D429" s="3" t="s">
        <v>23</v>
      </c>
      <c r="E429" s="3">
        <v>2005.0</v>
      </c>
      <c r="F429" s="3">
        <v>60.0</v>
      </c>
    </row>
    <row r="430" ht="15.75" customHeight="1">
      <c r="A430" s="2" t="s">
        <v>291</v>
      </c>
      <c r="B430" s="2" t="s">
        <v>292</v>
      </c>
      <c r="C430" s="2" t="str">
        <f>VLOOKUP(D430,Info!$A$24:$B$57,2,FALSE)</f>
        <v>Porgies</v>
      </c>
      <c r="D430" s="3" t="s">
        <v>23</v>
      </c>
      <c r="E430" s="3">
        <v>2006.0</v>
      </c>
      <c r="F430" s="3">
        <v>49.0</v>
      </c>
    </row>
    <row r="431" ht="15.75" customHeight="1">
      <c r="A431" s="2" t="s">
        <v>291</v>
      </c>
      <c r="B431" s="2" t="s">
        <v>292</v>
      </c>
      <c r="C431" s="2" t="str">
        <f>VLOOKUP(D431,Info!$A$24:$B$57,2,FALSE)</f>
        <v>Porgies</v>
      </c>
      <c r="D431" s="3" t="s">
        <v>23</v>
      </c>
      <c r="E431" s="3">
        <v>2007.0</v>
      </c>
      <c r="F431" s="3">
        <v>55.0</v>
      </c>
    </row>
    <row r="432" ht="15.75" customHeight="1">
      <c r="A432" s="2" t="s">
        <v>291</v>
      </c>
      <c r="B432" s="2" t="s">
        <v>292</v>
      </c>
      <c r="C432" s="2" t="str">
        <f>VLOOKUP(D432,Info!$A$24:$B$57,2,FALSE)</f>
        <v>Porgies</v>
      </c>
      <c r="D432" s="3" t="s">
        <v>23</v>
      </c>
      <c r="E432" s="3">
        <v>2008.0</v>
      </c>
      <c r="F432" s="3">
        <v>38.0</v>
      </c>
    </row>
    <row r="433" ht="15.75" customHeight="1">
      <c r="A433" s="2" t="s">
        <v>291</v>
      </c>
      <c r="B433" s="2" t="s">
        <v>292</v>
      </c>
      <c r="C433" s="2" t="str">
        <f>VLOOKUP(D433,Info!$A$24:$B$57,2,FALSE)</f>
        <v>Porgies</v>
      </c>
      <c r="D433" s="3" t="s">
        <v>23</v>
      </c>
      <c r="E433" s="3">
        <v>2009.0</v>
      </c>
      <c r="F433" s="3">
        <v>22.0</v>
      </c>
    </row>
    <row r="434" ht="15.75" customHeight="1">
      <c r="A434" s="2" t="s">
        <v>291</v>
      </c>
      <c r="B434" s="2" t="s">
        <v>292</v>
      </c>
      <c r="C434" s="2" t="str">
        <f>VLOOKUP(D434,Info!$A$24:$B$57,2,FALSE)</f>
        <v>Porgies</v>
      </c>
      <c r="D434" s="3" t="s">
        <v>23</v>
      </c>
      <c r="E434" s="3">
        <v>2010.0</v>
      </c>
      <c r="F434" s="3">
        <v>22.0</v>
      </c>
    </row>
    <row r="435" ht="15.75" customHeight="1">
      <c r="A435" s="2" t="s">
        <v>291</v>
      </c>
      <c r="B435" s="2" t="s">
        <v>292</v>
      </c>
      <c r="C435" s="2" t="str">
        <f>VLOOKUP(D435,Info!$A$24:$B$57,2,FALSE)</f>
        <v>Porgies</v>
      </c>
      <c r="D435" s="3" t="s">
        <v>23</v>
      </c>
      <c r="E435" s="3">
        <v>2011.0</v>
      </c>
      <c r="F435" s="3">
        <v>41.0</v>
      </c>
    </row>
    <row r="436" ht="15.75" customHeight="1">
      <c r="A436" s="2" t="s">
        <v>291</v>
      </c>
      <c r="B436" s="2" t="s">
        <v>292</v>
      </c>
      <c r="C436" s="2" t="str">
        <f>VLOOKUP(D436,Info!$A$24:$B$57,2,FALSE)</f>
        <v>Porgies</v>
      </c>
      <c r="D436" s="3" t="s">
        <v>23</v>
      </c>
      <c r="E436" s="3">
        <v>2012.0</v>
      </c>
      <c r="F436" s="3">
        <v>40.0</v>
      </c>
    </row>
    <row r="437" ht="15.75" customHeight="1">
      <c r="A437" s="2" t="s">
        <v>291</v>
      </c>
      <c r="B437" s="2" t="s">
        <v>292</v>
      </c>
      <c r="C437" s="2" t="str">
        <f>VLOOKUP(D437,Info!$A$24:$B$57,2,FALSE)</f>
        <v>Porgies</v>
      </c>
      <c r="D437" s="3" t="s">
        <v>23</v>
      </c>
      <c r="E437" s="3">
        <v>2013.0</v>
      </c>
      <c r="F437" s="3">
        <v>40.0</v>
      </c>
    </row>
    <row r="438" ht="15.75" customHeight="1">
      <c r="A438" s="2" t="s">
        <v>291</v>
      </c>
      <c r="B438" s="2" t="s">
        <v>292</v>
      </c>
      <c r="C438" s="2" t="str">
        <f>VLOOKUP(D438,Info!$A$24:$B$57,2,FALSE)</f>
        <v>Porgies</v>
      </c>
      <c r="D438" s="3" t="s">
        <v>23</v>
      </c>
      <c r="E438" s="3">
        <v>2014.0</v>
      </c>
      <c r="F438" s="3">
        <v>37.0</v>
      </c>
    </row>
    <row r="439" ht="15.75" customHeight="1">
      <c r="A439" s="2" t="s">
        <v>291</v>
      </c>
      <c r="B439" s="2" t="s">
        <v>292</v>
      </c>
      <c r="C439" s="2" t="str">
        <f>VLOOKUP(D439,Info!$A$24:$B$57,2,FALSE)</f>
        <v>Porgies</v>
      </c>
      <c r="D439" s="3" t="s">
        <v>23</v>
      </c>
      <c r="E439" s="3">
        <v>2015.0</v>
      </c>
      <c r="F439" s="3">
        <v>75.0</v>
      </c>
    </row>
    <row r="440" ht="15.75" customHeight="1">
      <c r="A440" s="2" t="s">
        <v>291</v>
      </c>
      <c r="B440" s="2" t="s">
        <v>292</v>
      </c>
      <c r="C440" s="2" t="str">
        <f>VLOOKUP(D440,Info!$A$24:$B$57,2,FALSE)</f>
        <v>Porgies</v>
      </c>
      <c r="D440" s="3" t="s">
        <v>23</v>
      </c>
      <c r="E440" s="3">
        <v>2016.0</v>
      </c>
      <c r="F440" s="3">
        <v>52.0</v>
      </c>
    </row>
    <row r="441" ht="15.75" customHeight="1">
      <c r="A441" s="2" t="s">
        <v>291</v>
      </c>
      <c r="B441" s="2" t="s">
        <v>292</v>
      </c>
      <c r="C441" s="2" t="str">
        <f>VLOOKUP(D441,Info!$A$24:$B$57,2,FALSE)</f>
        <v>Porgies</v>
      </c>
      <c r="D441" s="3" t="s">
        <v>23</v>
      </c>
      <c r="E441" s="3">
        <v>2017.0</v>
      </c>
      <c r="F441" s="3">
        <v>41.0</v>
      </c>
    </row>
    <row r="442" ht="15.75" customHeight="1">
      <c r="A442" s="2" t="s">
        <v>291</v>
      </c>
      <c r="B442" s="2" t="s">
        <v>292</v>
      </c>
      <c r="C442" s="2" t="str">
        <f>VLOOKUP(D442,Info!$A$24:$B$57,2,FALSE)</f>
        <v>Porgies</v>
      </c>
      <c r="D442" s="3" t="s">
        <v>23</v>
      </c>
      <c r="E442" s="3">
        <v>2018.0</v>
      </c>
      <c r="F442" s="3">
        <v>19.0</v>
      </c>
    </row>
    <row r="443" ht="15.75" customHeight="1">
      <c r="A443" s="2" t="s">
        <v>291</v>
      </c>
      <c r="B443" s="2" t="s">
        <v>292</v>
      </c>
      <c r="C443" s="2" t="str">
        <f>VLOOKUP(D443,Info!$A$24:$B$57,2,FALSE)</f>
        <v>Snappers</v>
      </c>
      <c r="D443" s="3" t="s">
        <v>24</v>
      </c>
      <c r="E443" s="3">
        <v>1986.0</v>
      </c>
      <c r="F443" s="3">
        <v>1.0</v>
      </c>
    </row>
    <row r="444" ht="15.75" customHeight="1">
      <c r="A444" s="2" t="s">
        <v>291</v>
      </c>
      <c r="B444" s="2" t="s">
        <v>292</v>
      </c>
      <c r="C444" s="2" t="str">
        <f>VLOOKUP(D444,Info!$A$24:$B$57,2,FALSE)</f>
        <v>Snappers</v>
      </c>
      <c r="D444" s="3" t="s">
        <v>24</v>
      </c>
      <c r="E444" s="3">
        <v>1988.0</v>
      </c>
      <c r="F444" s="3">
        <v>2.0</v>
      </c>
    </row>
    <row r="445" ht="15.75" customHeight="1">
      <c r="A445" s="2" t="s">
        <v>291</v>
      </c>
      <c r="B445" s="2" t="s">
        <v>292</v>
      </c>
      <c r="C445" s="2" t="str">
        <f>VLOOKUP(D445,Info!$A$24:$B$57,2,FALSE)</f>
        <v>Snappers</v>
      </c>
      <c r="D445" s="3" t="s">
        <v>24</v>
      </c>
      <c r="E445" s="3">
        <v>1989.0</v>
      </c>
      <c r="F445" s="3">
        <v>12.0</v>
      </c>
    </row>
    <row r="446" ht="15.75" customHeight="1">
      <c r="A446" s="2" t="s">
        <v>291</v>
      </c>
      <c r="B446" s="2" t="s">
        <v>292</v>
      </c>
      <c r="C446" s="2" t="str">
        <f>VLOOKUP(D446,Info!$A$24:$B$57,2,FALSE)</f>
        <v>Snappers</v>
      </c>
      <c r="D446" s="3" t="s">
        <v>24</v>
      </c>
      <c r="E446" s="3">
        <v>1990.0</v>
      </c>
      <c r="F446" s="3">
        <v>4.0</v>
      </c>
    </row>
    <row r="447" ht="15.75" customHeight="1">
      <c r="A447" s="2" t="s">
        <v>291</v>
      </c>
      <c r="B447" s="2" t="s">
        <v>292</v>
      </c>
      <c r="C447" s="2" t="str">
        <f>VLOOKUP(D447,Info!$A$24:$B$57,2,FALSE)</f>
        <v>Snappers</v>
      </c>
      <c r="D447" s="3" t="s">
        <v>24</v>
      </c>
      <c r="E447" s="3">
        <v>1991.0</v>
      </c>
      <c r="F447" s="3">
        <v>4.0</v>
      </c>
    </row>
    <row r="448" ht="15.75" customHeight="1">
      <c r="A448" s="2" t="s">
        <v>291</v>
      </c>
      <c r="B448" s="2" t="s">
        <v>292</v>
      </c>
      <c r="C448" s="2" t="str">
        <f>VLOOKUP(D448,Info!$A$24:$B$57,2,FALSE)</f>
        <v>Snappers</v>
      </c>
      <c r="D448" s="3" t="s">
        <v>24</v>
      </c>
      <c r="E448" s="3">
        <v>1992.0</v>
      </c>
      <c r="F448" s="3">
        <v>15.0</v>
      </c>
    </row>
    <row r="449" ht="15.75" customHeight="1">
      <c r="A449" s="2" t="s">
        <v>291</v>
      </c>
      <c r="B449" s="2" t="s">
        <v>292</v>
      </c>
      <c r="C449" s="2" t="str">
        <f>VLOOKUP(D449,Info!$A$24:$B$57,2,FALSE)</f>
        <v>Snappers</v>
      </c>
      <c r="D449" s="3" t="s">
        <v>24</v>
      </c>
      <c r="E449" s="3">
        <v>1993.0</v>
      </c>
      <c r="F449" s="3">
        <v>6.0</v>
      </c>
    </row>
    <row r="450" ht="15.75" customHeight="1">
      <c r="A450" s="2" t="s">
        <v>291</v>
      </c>
      <c r="B450" s="2" t="s">
        <v>292</v>
      </c>
      <c r="C450" s="2" t="str">
        <f>VLOOKUP(D450,Info!$A$24:$B$57,2,FALSE)</f>
        <v>Snappers</v>
      </c>
      <c r="D450" s="3" t="s">
        <v>24</v>
      </c>
      <c r="E450" s="3">
        <v>1994.0</v>
      </c>
      <c r="F450" s="3">
        <v>7.0</v>
      </c>
    </row>
    <row r="451" ht="15.75" customHeight="1">
      <c r="A451" s="2" t="s">
        <v>291</v>
      </c>
      <c r="B451" s="2" t="s">
        <v>292</v>
      </c>
      <c r="C451" s="2" t="str">
        <f>VLOOKUP(D451,Info!$A$24:$B$57,2,FALSE)</f>
        <v>Snappers</v>
      </c>
      <c r="D451" s="3" t="s">
        <v>24</v>
      </c>
      <c r="E451" s="3">
        <v>1995.0</v>
      </c>
      <c r="F451" s="3">
        <v>5.0</v>
      </c>
    </row>
    <row r="452" ht="15.75" customHeight="1">
      <c r="A452" s="2" t="s">
        <v>291</v>
      </c>
      <c r="B452" s="2" t="s">
        <v>292</v>
      </c>
      <c r="C452" s="2" t="str">
        <f>VLOOKUP(D452,Info!$A$24:$B$57,2,FALSE)</f>
        <v>Snappers</v>
      </c>
      <c r="D452" s="3" t="s">
        <v>24</v>
      </c>
      <c r="E452" s="3">
        <v>1996.0</v>
      </c>
      <c r="F452" s="3">
        <v>15.0</v>
      </c>
    </row>
    <row r="453" ht="15.75" customHeight="1">
      <c r="A453" s="2" t="s">
        <v>291</v>
      </c>
      <c r="B453" s="2" t="s">
        <v>292</v>
      </c>
      <c r="C453" s="2" t="str">
        <f>VLOOKUP(D453,Info!$A$24:$B$57,2,FALSE)</f>
        <v>Snappers</v>
      </c>
      <c r="D453" s="3" t="s">
        <v>24</v>
      </c>
      <c r="E453" s="3">
        <v>1997.0</v>
      </c>
      <c r="F453" s="3">
        <v>22.0</v>
      </c>
    </row>
    <row r="454" ht="15.75" customHeight="1">
      <c r="A454" s="2" t="s">
        <v>291</v>
      </c>
      <c r="B454" s="2" t="s">
        <v>292</v>
      </c>
      <c r="C454" s="2" t="str">
        <f>VLOOKUP(D454,Info!$A$24:$B$57,2,FALSE)</f>
        <v>Snappers</v>
      </c>
      <c r="D454" s="3" t="s">
        <v>24</v>
      </c>
      <c r="E454" s="3">
        <v>1998.0</v>
      </c>
      <c r="F454" s="3">
        <v>24.0</v>
      </c>
    </row>
    <row r="455" ht="15.75" customHeight="1">
      <c r="A455" s="2" t="s">
        <v>291</v>
      </c>
      <c r="B455" s="2" t="s">
        <v>292</v>
      </c>
      <c r="C455" s="2" t="str">
        <f>VLOOKUP(D455,Info!$A$24:$B$57,2,FALSE)</f>
        <v>Snappers</v>
      </c>
      <c r="D455" s="3" t="s">
        <v>24</v>
      </c>
      <c r="E455" s="3">
        <v>1999.0</v>
      </c>
      <c r="F455" s="3">
        <v>32.0</v>
      </c>
    </row>
    <row r="456" ht="15.75" customHeight="1">
      <c r="A456" s="2" t="s">
        <v>291</v>
      </c>
      <c r="B456" s="2" t="s">
        <v>292</v>
      </c>
      <c r="C456" s="2" t="str">
        <f>VLOOKUP(D456,Info!$A$24:$B$57,2,FALSE)</f>
        <v>Snappers</v>
      </c>
      <c r="D456" s="3" t="s">
        <v>24</v>
      </c>
      <c r="E456" s="3">
        <v>2000.0</v>
      </c>
      <c r="F456" s="3">
        <v>60.0</v>
      </c>
    </row>
    <row r="457" ht="15.75" customHeight="1">
      <c r="A457" s="2" t="s">
        <v>291</v>
      </c>
      <c r="B457" s="2" t="s">
        <v>292</v>
      </c>
      <c r="C457" s="2" t="str">
        <f>VLOOKUP(D457,Info!$A$24:$B$57,2,FALSE)</f>
        <v>Snappers</v>
      </c>
      <c r="D457" s="3" t="s">
        <v>24</v>
      </c>
      <c r="E457" s="3">
        <v>2001.0</v>
      </c>
      <c r="F457" s="3">
        <v>46.0</v>
      </c>
    </row>
    <row r="458" ht="15.75" customHeight="1">
      <c r="A458" s="2" t="s">
        <v>291</v>
      </c>
      <c r="B458" s="2" t="s">
        <v>292</v>
      </c>
      <c r="C458" s="2" t="str">
        <f>VLOOKUP(D458,Info!$A$24:$B$57,2,FALSE)</f>
        <v>Snappers</v>
      </c>
      <c r="D458" s="3" t="s">
        <v>24</v>
      </c>
      <c r="E458" s="3">
        <v>2002.0</v>
      </c>
      <c r="F458" s="3">
        <v>37.0</v>
      </c>
    </row>
    <row r="459" ht="15.75" customHeight="1">
      <c r="A459" s="2" t="s">
        <v>291</v>
      </c>
      <c r="B459" s="2" t="s">
        <v>292</v>
      </c>
      <c r="C459" s="2" t="str">
        <f>VLOOKUP(D459,Info!$A$24:$B$57,2,FALSE)</f>
        <v>Snappers</v>
      </c>
      <c r="D459" s="3" t="s">
        <v>24</v>
      </c>
      <c r="E459" s="3">
        <v>2003.0</v>
      </c>
      <c r="F459" s="3">
        <v>8.0</v>
      </c>
    </row>
    <row r="460" ht="15.75" customHeight="1">
      <c r="A460" s="2" t="s">
        <v>291</v>
      </c>
      <c r="B460" s="2" t="s">
        <v>292</v>
      </c>
      <c r="C460" s="2" t="str">
        <f>VLOOKUP(D460,Info!$A$24:$B$57,2,FALSE)</f>
        <v>Snappers</v>
      </c>
      <c r="D460" s="3" t="s">
        <v>24</v>
      </c>
      <c r="E460" s="3">
        <v>2004.0</v>
      </c>
      <c r="F460" s="3">
        <v>7.0</v>
      </c>
    </row>
    <row r="461" ht="15.75" customHeight="1">
      <c r="A461" s="2" t="s">
        <v>291</v>
      </c>
      <c r="B461" s="2" t="s">
        <v>292</v>
      </c>
      <c r="C461" s="2" t="str">
        <f>VLOOKUP(D461,Info!$A$24:$B$57,2,FALSE)</f>
        <v>Snappers</v>
      </c>
      <c r="D461" s="3" t="s">
        <v>24</v>
      </c>
      <c r="E461" s="3">
        <v>2005.0</v>
      </c>
      <c r="F461" s="3">
        <v>9.0</v>
      </c>
    </row>
    <row r="462" ht="15.75" customHeight="1">
      <c r="A462" s="2" t="s">
        <v>291</v>
      </c>
      <c r="B462" s="2" t="s">
        <v>292</v>
      </c>
      <c r="C462" s="2" t="str">
        <f>VLOOKUP(D462,Info!$A$24:$B$57,2,FALSE)</f>
        <v>Snappers</v>
      </c>
      <c r="D462" s="3" t="s">
        <v>24</v>
      </c>
      <c r="E462" s="3">
        <v>2006.0</v>
      </c>
      <c r="F462" s="3">
        <v>4.0</v>
      </c>
    </row>
    <row r="463" ht="15.75" customHeight="1">
      <c r="A463" s="2" t="s">
        <v>291</v>
      </c>
      <c r="B463" s="2" t="s">
        <v>292</v>
      </c>
      <c r="C463" s="2" t="str">
        <f>VLOOKUP(D463,Info!$A$24:$B$57,2,FALSE)</f>
        <v>Snappers</v>
      </c>
      <c r="D463" s="3" t="s">
        <v>24</v>
      </c>
      <c r="E463" s="3">
        <v>2007.0</v>
      </c>
      <c r="F463" s="3">
        <v>3.0</v>
      </c>
    </row>
    <row r="464" ht="15.75" customHeight="1">
      <c r="A464" s="2" t="s">
        <v>291</v>
      </c>
      <c r="B464" s="2" t="s">
        <v>292</v>
      </c>
      <c r="C464" s="2" t="str">
        <f>VLOOKUP(D464,Info!$A$24:$B$57,2,FALSE)</f>
        <v>Snappers</v>
      </c>
      <c r="D464" s="3" t="s">
        <v>24</v>
      </c>
      <c r="E464" s="3">
        <v>2008.0</v>
      </c>
      <c r="F464" s="3">
        <v>2.0</v>
      </c>
    </row>
    <row r="465" ht="15.75" customHeight="1">
      <c r="A465" s="2" t="s">
        <v>291</v>
      </c>
      <c r="B465" s="2" t="s">
        <v>292</v>
      </c>
      <c r="C465" s="2" t="str">
        <f>VLOOKUP(D465,Info!$A$24:$B$57,2,FALSE)</f>
        <v>Snappers</v>
      </c>
      <c r="D465" s="3" t="s">
        <v>24</v>
      </c>
      <c r="E465" s="3">
        <v>2009.0</v>
      </c>
      <c r="F465" s="3">
        <v>11.0</v>
      </c>
    </row>
    <row r="466" ht="15.75" customHeight="1">
      <c r="A466" s="2" t="s">
        <v>291</v>
      </c>
      <c r="B466" s="2" t="s">
        <v>292</v>
      </c>
      <c r="C466" s="2" t="str">
        <f>VLOOKUP(D466,Info!$A$24:$B$57,2,FALSE)</f>
        <v>Snappers</v>
      </c>
      <c r="D466" s="3" t="s">
        <v>24</v>
      </c>
      <c r="E466" s="3">
        <v>2010.0</v>
      </c>
      <c r="F466" s="3">
        <v>3.0</v>
      </c>
    </row>
    <row r="467" ht="15.75" customHeight="1">
      <c r="A467" s="2" t="s">
        <v>291</v>
      </c>
      <c r="B467" s="2" t="s">
        <v>292</v>
      </c>
      <c r="C467" s="2" t="str">
        <f>VLOOKUP(D467,Info!$A$24:$B$57,2,FALSE)</f>
        <v>Snappers</v>
      </c>
      <c r="D467" s="3" t="s">
        <v>24</v>
      </c>
      <c r="E467" s="3">
        <v>2011.0</v>
      </c>
      <c r="F467" s="3">
        <v>1.0</v>
      </c>
    </row>
    <row r="468" ht="15.75" customHeight="1">
      <c r="A468" s="2" t="s">
        <v>291</v>
      </c>
      <c r="B468" s="2" t="s">
        <v>292</v>
      </c>
      <c r="C468" s="2" t="str">
        <f>VLOOKUP(D468,Info!$A$24:$B$57,2,FALSE)</f>
        <v>Snappers</v>
      </c>
      <c r="D468" s="3" t="s">
        <v>24</v>
      </c>
      <c r="E468" s="3">
        <v>2012.0</v>
      </c>
      <c r="F468" s="3">
        <v>6.0</v>
      </c>
    </row>
    <row r="469" ht="15.75" customHeight="1">
      <c r="A469" s="2" t="s">
        <v>291</v>
      </c>
      <c r="B469" s="2" t="s">
        <v>292</v>
      </c>
      <c r="C469" s="2" t="str">
        <f>VLOOKUP(D469,Info!$A$24:$B$57,2,FALSE)</f>
        <v>Snappers</v>
      </c>
      <c r="D469" s="3" t="s">
        <v>24</v>
      </c>
      <c r="E469" s="3">
        <v>2013.0</v>
      </c>
      <c r="F469" s="3">
        <v>8.0</v>
      </c>
    </row>
    <row r="470" ht="15.75" customHeight="1">
      <c r="A470" s="2" t="s">
        <v>291</v>
      </c>
      <c r="B470" s="2" t="s">
        <v>292</v>
      </c>
      <c r="C470" s="2" t="str">
        <f>VLOOKUP(D470,Info!$A$24:$B$57,2,FALSE)</f>
        <v>Snappers</v>
      </c>
      <c r="D470" s="3" t="s">
        <v>24</v>
      </c>
      <c r="E470" s="3">
        <v>2014.0</v>
      </c>
      <c r="F470" s="3">
        <v>10.0</v>
      </c>
    </row>
    <row r="471" ht="15.75" customHeight="1">
      <c r="A471" s="2" t="s">
        <v>291</v>
      </c>
      <c r="B471" s="2" t="s">
        <v>292</v>
      </c>
      <c r="C471" s="2" t="str">
        <f>VLOOKUP(D471,Info!$A$24:$B$57,2,FALSE)</f>
        <v>Snappers</v>
      </c>
      <c r="D471" s="3" t="s">
        <v>24</v>
      </c>
      <c r="E471" s="3">
        <v>2015.0</v>
      </c>
      <c r="F471" s="3">
        <v>3.0</v>
      </c>
    </row>
    <row r="472" ht="15.75" customHeight="1">
      <c r="A472" s="2" t="s">
        <v>291</v>
      </c>
      <c r="B472" s="2" t="s">
        <v>292</v>
      </c>
      <c r="C472" s="2" t="str">
        <f>VLOOKUP(D472,Info!$A$24:$B$57,2,FALSE)</f>
        <v>Snappers</v>
      </c>
      <c r="D472" s="3" t="s">
        <v>24</v>
      </c>
      <c r="E472" s="3">
        <v>2016.0</v>
      </c>
      <c r="F472" s="3">
        <v>3.0</v>
      </c>
    </row>
    <row r="473" ht="15.75" customHeight="1">
      <c r="A473" s="2" t="s">
        <v>291</v>
      </c>
      <c r="B473" s="2" t="s">
        <v>292</v>
      </c>
      <c r="C473" s="2" t="str">
        <f>VLOOKUP(D473,Info!$A$24:$B$57,2,FALSE)</f>
        <v>Snappers</v>
      </c>
      <c r="D473" s="3" t="s">
        <v>24</v>
      </c>
      <c r="E473" s="3">
        <v>2017.0</v>
      </c>
      <c r="F473" s="3">
        <v>15.0</v>
      </c>
    </row>
    <row r="474" ht="15.75" customHeight="1">
      <c r="A474" s="2" t="s">
        <v>291</v>
      </c>
      <c r="B474" s="2" t="s">
        <v>292</v>
      </c>
      <c r="C474" s="2" t="str">
        <f>VLOOKUP(D474,Info!$A$24:$B$57,2,FALSE)</f>
        <v>Snappers</v>
      </c>
      <c r="D474" s="3" t="s">
        <v>24</v>
      </c>
      <c r="E474" s="3">
        <v>2018.0</v>
      </c>
      <c r="F474" s="3">
        <v>12.0</v>
      </c>
    </row>
    <row r="475" ht="15.75" customHeight="1">
      <c r="A475" s="2" t="s">
        <v>291</v>
      </c>
      <c r="B475" s="2" t="s">
        <v>292</v>
      </c>
      <c r="C475" s="2" t="str">
        <f>VLOOKUP(D475,Info!$A$24:$B$57,2,FALSE)</f>
        <v>Jacks</v>
      </c>
      <c r="D475" s="3" t="s">
        <v>25</v>
      </c>
      <c r="E475" s="3">
        <v>1986.0</v>
      </c>
      <c r="F475" s="3">
        <v>1.0</v>
      </c>
    </row>
    <row r="476" ht="15.75" customHeight="1">
      <c r="A476" s="2" t="s">
        <v>291</v>
      </c>
      <c r="B476" s="2" t="s">
        <v>292</v>
      </c>
      <c r="C476" s="2" t="str">
        <f>VLOOKUP(D476,Info!$A$24:$B$57,2,FALSE)</f>
        <v>Jacks</v>
      </c>
      <c r="D476" s="3" t="s">
        <v>25</v>
      </c>
      <c r="E476" s="3">
        <v>1987.0</v>
      </c>
      <c r="F476" s="3">
        <v>2.0</v>
      </c>
    </row>
    <row r="477" ht="15.75" customHeight="1">
      <c r="A477" s="2" t="s">
        <v>291</v>
      </c>
      <c r="B477" s="2" t="s">
        <v>292</v>
      </c>
      <c r="C477" s="2" t="str">
        <f>VLOOKUP(D477,Info!$A$24:$B$57,2,FALSE)</f>
        <v>Jacks</v>
      </c>
      <c r="D477" s="3" t="s">
        <v>25</v>
      </c>
      <c r="E477" s="3">
        <v>1989.0</v>
      </c>
      <c r="F477" s="3">
        <v>3.0</v>
      </c>
    </row>
    <row r="478" ht="15.75" customHeight="1">
      <c r="A478" s="2" t="s">
        <v>291</v>
      </c>
      <c r="B478" s="2" t="s">
        <v>292</v>
      </c>
      <c r="C478" s="2" t="str">
        <f>VLOOKUP(D478,Info!$A$24:$B$57,2,FALSE)</f>
        <v>Jacks</v>
      </c>
      <c r="D478" s="3" t="s">
        <v>25</v>
      </c>
      <c r="E478" s="3">
        <v>1990.0</v>
      </c>
      <c r="F478" s="3">
        <v>1.0</v>
      </c>
    </row>
    <row r="479" ht="15.75" customHeight="1">
      <c r="A479" s="2" t="s">
        <v>291</v>
      </c>
      <c r="B479" s="2" t="s">
        <v>292</v>
      </c>
      <c r="C479" s="2" t="str">
        <f>VLOOKUP(D479,Info!$A$24:$B$57,2,FALSE)</f>
        <v>Jacks</v>
      </c>
      <c r="D479" s="3" t="s">
        <v>25</v>
      </c>
      <c r="E479" s="3">
        <v>1992.0</v>
      </c>
      <c r="F479" s="3">
        <v>10.0</v>
      </c>
    </row>
    <row r="480" ht="15.75" customHeight="1">
      <c r="A480" s="2" t="s">
        <v>291</v>
      </c>
      <c r="B480" s="2" t="s">
        <v>292</v>
      </c>
      <c r="C480" s="2" t="str">
        <f>VLOOKUP(D480,Info!$A$24:$B$57,2,FALSE)</f>
        <v>Jacks</v>
      </c>
      <c r="D480" s="3" t="s">
        <v>25</v>
      </c>
      <c r="E480" s="3">
        <v>1993.0</v>
      </c>
      <c r="F480" s="3">
        <v>9.0</v>
      </c>
    </row>
    <row r="481" ht="15.75" customHeight="1">
      <c r="A481" s="2" t="s">
        <v>291</v>
      </c>
      <c r="B481" s="2" t="s">
        <v>292</v>
      </c>
      <c r="C481" s="2" t="str">
        <f>VLOOKUP(D481,Info!$A$24:$B$57,2,FALSE)</f>
        <v>Jacks</v>
      </c>
      <c r="D481" s="3" t="s">
        <v>25</v>
      </c>
      <c r="E481" s="3">
        <v>1994.0</v>
      </c>
      <c r="F481" s="3">
        <v>13.0</v>
      </c>
    </row>
    <row r="482" ht="15.75" customHeight="1">
      <c r="A482" s="2" t="s">
        <v>291</v>
      </c>
      <c r="B482" s="2" t="s">
        <v>292</v>
      </c>
      <c r="C482" s="2" t="str">
        <f>VLOOKUP(D482,Info!$A$24:$B$57,2,FALSE)</f>
        <v>Jacks</v>
      </c>
      <c r="D482" s="3" t="s">
        <v>25</v>
      </c>
      <c r="E482" s="3">
        <v>1995.0</v>
      </c>
      <c r="F482" s="3">
        <v>13.0</v>
      </c>
    </row>
    <row r="483" ht="15.75" customHeight="1">
      <c r="A483" s="2" t="s">
        <v>291</v>
      </c>
      <c r="B483" s="2" t="s">
        <v>292</v>
      </c>
      <c r="C483" s="2" t="str">
        <f>VLOOKUP(D483,Info!$A$24:$B$57,2,FALSE)</f>
        <v>Jacks</v>
      </c>
      <c r="D483" s="3" t="s">
        <v>25</v>
      </c>
      <c r="E483" s="3">
        <v>1996.0</v>
      </c>
      <c r="F483" s="3">
        <v>10.0</v>
      </c>
    </row>
    <row r="484" ht="15.75" customHeight="1">
      <c r="A484" s="2" t="s">
        <v>291</v>
      </c>
      <c r="B484" s="2" t="s">
        <v>292</v>
      </c>
      <c r="C484" s="2" t="str">
        <f>VLOOKUP(D484,Info!$A$24:$B$57,2,FALSE)</f>
        <v>Jacks</v>
      </c>
      <c r="D484" s="3" t="s">
        <v>25</v>
      </c>
      <c r="E484" s="3">
        <v>1997.0</v>
      </c>
      <c r="F484" s="3">
        <v>7.0</v>
      </c>
    </row>
    <row r="485" ht="15.75" customHeight="1">
      <c r="A485" s="2" t="s">
        <v>291</v>
      </c>
      <c r="B485" s="2" t="s">
        <v>292</v>
      </c>
      <c r="C485" s="2" t="str">
        <f>VLOOKUP(D485,Info!$A$24:$B$57,2,FALSE)</f>
        <v>Jacks</v>
      </c>
      <c r="D485" s="3" t="s">
        <v>25</v>
      </c>
      <c r="E485" s="3">
        <v>1998.0</v>
      </c>
      <c r="F485" s="3">
        <v>11.0</v>
      </c>
    </row>
    <row r="486" ht="15.75" customHeight="1">
      <c r="A486" s="2" t="s">
        <v>291</v>
      </c>
      <c r="B486" s="2" t="s">
        <v>292</v>
      </c>
      <c r="C486" s="2" t="str">
        <f>VLOOKUP(D486,Info!$A$24:$B$57,2,FALSE)</f>
        <v>Jacks</v>
      </c>
      <c r="D486" s="3" t="s">
        <v>25</v>
      </c>
      <c r="E486" s="3">
        <v>1999.0</v>
      </c>
      <c r="F486" s="3">
        <v>13.0</v>
      </c>
    </row>
    <row r="487" ht="15.75" customHeight="1">
      <c r="A487" s="2" t="s">
        <v>291</v>
      </c>
      <c r="B487" s="2" t="s">
        <v>292</v>
      </c>
      <c r="C487" s="2" t="str">
        <f>VLOOKUP(D487,Info!$A$24:$B$57,2,FALSE)</f>
        <v>Jacks</v>
      </c>
      <c r="D487" s="3" t="s">
        <v>25</v>
      </c>
      <c r="E487" s="3">
        <v>2000.0</v>
      </c>
      <c r="F487" s="3">
        <v>31.0</v>
      </c>
    </row>
    <row r="488" ht="15.75" customHeight="1">
      <c r="A488" s="2" t="s">
        <v>291</v>
      </c>
      <c r="B488" s="2" t="s">
        <v>292</v>
      </c>
      <c r="C488" s="2" t="str">
        <f>VLOOKUP(D488,Info!$A$24:$B$57,2,FALSE)</f>
        <v>Jacks</v>
      </c>
      <c r="D488" s="3" t="s">
        <v>25</v>
      </c>
      <c r="E488" s="3">
        <v>2001.0</v>
      </c>
      <c r="F488" s="3">
        <v>29.0</v>
      </c>
    </row>
    <row r="489" ht="15.75" customHeight="1">
      <c r="A489" s="2" t="s">
        <v>291</v>
      </c>
      <c r="B489" s="2" t="s">
        <v>292</v>
      </c>
      <c r="C489" s="2" t="str">
        <f>VLOOKUP(D489,Info!$A$24:$B$57,2,FALSE)</f>
        <v>Jacks</v>
      </c>
      <c r="D489" s="3" t="s">
        <v>25</v>
      </c>
      <c r="E489" s="3">
        <v>2002.0</v>
      </c>
      <c r="F489" s="3">
        <v>18.0</v>
      </c>
    </row>
    <row r="490" ht="15.75" customHeight="1">
      <c r="A490" s="2" t="s">
        <v>291</v>
      </c>
      <c r="B490" s="2" t="s">
        <v>292</v>
      </c>
      <c r="C490" s="2" t="str">
        <f>VLOOKUP(D490,Info!$A$24:$B$57,2,FALSE)</f>
        <v>Jacks</v>
      </c>
      <c r="D490" s="3" t="s">
        <v>25</v>
      </c>
      <c r="E490" s="3">
        <v>2003.0</v>
      </c>
      <c r="F490" s="3">
        <v>18.0</v>
      </c>
    </row>
    <row r="491" ht="15.75" customHeight="1">
      <c r="A491" s="2" t="s">
        <v>291</v>
      </c>
      <c r="B491" s="2" t="s">
        <v>292</v>
      </c>
      <c r="C491" s="2" t="str">
        <f>VLOOKUP(D491,Info!$A$24:$B$57,2,FALSE)</f>
        <v>Jacks</v>
      </c>
      <c r="D491" s="3" t="s">
        <v>25</v>
      </c>
      <c r="E491" s="3">
        <v>2004.0</v>
      </c>
      <c r="F491" s="3">
        <v>9.0</v>
      </c>
    </row>
    <row r="492" ht="15.75" customHeight="1">
      <c r="A492" s="2" t="s">
        <v>291</v>
      </c>
      <c r="B492" s="2" t="s">
        <v>292</v>
      </c>
      <c r="C492" s="2" t="str">
        <f>VLOOKUP(D492,Info!$A$24:$B$57,2,FALSE)</f>
        <v>Jacks</v>
      </c>
      <c r="D492" s="3" t="s">
        <v>25</v>
      </c>
      <c r="E492" s="3">
        <v>2005.0</v>
      </c>
      <c r="F492" s="3">
        <v>15.0</v>
      </c>
    </row>
    <row r="493" ht="15.75" customHeight="1">
      <c r="A493" s="2" t="s">
        <v>291</v>
      </c>
      <c r="B493" s="2" t="s">
        <v>292</v>
      </c>
      <c r="C493" s="2" t="str">
        <f>VLOOKUP(D493,Info!$A$24:$B$57,2,FALSE)</f>
        <v>Jacks</v>
      </c>
      <c r="D493" s="3" t="s">
        <v>25</v>
      </c>
      <c r="E493" s="3">
        <v>2006.0</v>
      </c>
      <c r="F493" s="3">
        <v>17.0</v>
      </c>
    </row>
    <row r="494" ht="15.75" customHeight="1">
      <c r="A494" s="2" t="s">
        <v>291</v>
      </c>
      <c r="B494" s="2" t="s">
        <v>292</v>
      </c>
      <c r="C494" s="2" t="str">
        <f>VLOOKUP(D494,Info!$A$24:$B$57,2,FALSE)</f>
        <v>Jacks</v>
      </c>
      <c r="D494" s="3" t="s">
        <v>25</v>
      </c>
      <c r="E494" s="3">
        <v>2007.0</v>
      </c>
      <c r="F494" s="3">
        <v>22.0</v>
      </c>
    </row>
    <row r="495" ht="15.75" customHeight="1">
      <c r="A495" s="2" t="s">
        <v>291</v>
      </c>
      <c r="B495" s="2" t="s">
        <v>292</v>
      </c>
      <c r="C495" s="2" t="str">
        <f>VLOOKUP(D495,Info!$A$24:$B$57,2,FALSE)</f>
        <v>Jacks</v>
      </c>
      <c r="D495" s="3" t="s">
        <v>25</v>
      </c>
      <c r="E495" s="3">
        <v>2008.0</v>
      </c>
      <c r="F495" s="3">
        <v>31.0</v>
      </c>
    </row>
    <row r="496" ht="15.75" customHeight="1">
      <c r="A496" s="2" t="s">
        <v>291</v>
      </c>
      <c r="B496" s="2" t="s">
        <v>292</v>
      </c>
      <c r="C496" s="2" t="str">
        <f>VLOOKUP(D496,Info!$A$24:$B$57,2,FALSE)</f>
        <v>Jacks</v>
      </c>
      <c r="D496" s="3" t="s">
        <v>25</v>
      </c>
      <c r="E496" s="3">
        <v>2009.0</v>
      </c>
      <c r="F496" s="3">
        <v>22.0</v>
      </c>
    </row>
    <row r="497" ht="15.75" customHeight="1">
      <c r="A497" s="2" t="s">
        <v>291</v>
      </c>
      <c r="B497" s="2" t="s">
        <v>292</v>
      </c>
      <c r="C497" s="2" t="str">
        <f>VLOOKUP(D497,Info!$A$24:$B$57,2,FALSE)</f>
        <v>Jacks</v>
      </c>
      <c r="D497" s="3" t="s">
        <v>25</v>
      </c>
      <c r="E497" s="3">
        <v>2010.0</v>
      </c>
      <c r="F497" s="3">
        <v>19.0</v>
      </c>
    </row>
    <row r="498" ht="15.75" customHeight="1">
      <c r="A498" s="2" t="s">
        <v>291</v>
      </c>
      <c r="B498" s="2" t="s">
        <v>292</v>
      </c>
      <c r="C498" s="2" t="str">
        <f>VLOOKUP(D498,Info!$A$24:$B$57,2,FALSE)</f>
        <v>Jacks</v>
      </c>
      <c r="D498" s="3" t="s">
        <v>25</v>
      </c>
      <c r="E498" s="3">
        <v>2011.0</v>
      </c>
      <c r="F498" s="3">
        <v>28.0</v>
      </c>
    </row>
    <row r="499" ht="15.75" customHeight="1">
      <c r="A499" s="2" t="s">
        <v>291</v>
      </c>
      <c r="B499" s="2" t="s">
        <v>292</v>
      </c>
      <c r="C499" s="2" t="str">
        <f>VLOOKUP(D499,Info!$A$24:$B$57,2,FALSE)</f>
        <v>Jacks</v>
      </c>
      <c r="D499" s="3" t="s">
        <v>25</v>
      </c>
      <c r="E499" s="3">
        <v>2012.0</v>
      </c>
      <c r="F499" s="3">
        <v>18.0</v>
      </c>
    </row>
    <row r="500" ht="15.75" customHeight="1">
      <c r="A500" s="2" t="s">
        <v>291</v>
      </c>
      <c r="B500" s="2" t="s">
        <v>292</v>
      </c>
      <c r="C500" s="2" t="str">
        <f>VLOOKUP(D500,Info!$A$24:$B$57,2,FALSE)</f>
        <v>Jacks</v>
      </c>
      <c r="D500" s="3" t="s">
        <v>25</v>
      </c>
      <c r="E500" s="3">
        <v>2013.0</v>
      </c>
      <c r="F500" s="3">
        <v>10.0</v>
      </c>
    </row>
    <row r="501" ht="15.75" customHeight="1">
      <c r="A501" s="2" t="s">
        <v>291</v>
      </c>
      <c r="B501" s="2" t="s">
        <v>292</v>
      </c>
      <c r="C501" s="2" t="str">
        <f>VLOOKUP(D501,Info!$A$24:$B$57,2,FALSE)</f>
        <v>Jacks</v>
      </c>
      <c r="D501" s="3" t="s">
        <v>25</v>
      </c>
      <c r="E501" s="3">
        <v>2014.0</v>
      </c>
      <c r="F501" s="3">
        <v>13.0</v>
      </c>
    </row>
    <row r="502" ht="15.75" customHeight="1">
      <c r="A502" s="2" t="s">
        <v>291</v>
      </c>
      <c r="B502" s="2" t="s">
        <v>292</v>
      </c>
      <c r="C502" s="2" t="str">
        <f>VLOOKUP(D502,Info!$A$24:$B$57,2,FALSE)</f>
        <v>Jacks</v>
      </c>
      <c r="D502" s="3" t="s">
        <v>25</v>
      </c>
      <c r="E502" s="3">
        <v>2015.0</v>
      </c>
      <c r="F502" s="3">
        <v>12.0</v>
      </c>
    </row>
    <row r="503" ht="15.75" customHeight="1">
      <c r="A503" s="2" t="s">
        <v>291</v>
      </c>
      <c r="B503" s="2" t="s">
        <v>292</v>
      </c>
      <c r="C503" s="2" t="str">
        <f>VLOOKUP(D503,Info!$A$24:$B$57,2,FALSE)</f>
        <v>Jacks</v>
      </c>
      <c r="D503" s="3" t="s">
        <v>25</v>
      </c>
      <c r="E503" s="3">
        <v>2016.0</v>
      </c>
      <c r="F503" s="3">
        <v>10.0</v>
      </c>
    </row>
    <row r="504" ht="15.75" customHeight="1">
      <c r="A504" s="2" t="s">
        <v>291</v>
      </c>
      <c r="B504" s="2" t="s">
        <v>292</v>
      </c>
      <c r="C504" s="2" t="str">
        <f>VLOOKUP(D504,Info!$A$24:$B$57,2,FALSE)</f>
        <v>Jacks</v>
      </c>
      <c r="D504" s="3" t="s">
        <v>25</v>
      </c>
      <c r="E504" s="3">
        <v>2017.0</v>
      </c>
      <c r="F504" s="3">
        <v>19.0</v>
      </c>
    </row>
    <row r="505" ht="15.75" customHeight="1">
      <c r="A505" s="2" t="s">
        <v>291</v>
      </c>
      <c r="B505" s="2" t="s">
        <v>292</v>
      </c>
      <c r="C505" s="2" t="str">
        <f>VLOOKUP(D505,Info!$A$24:$B$57,2,FALSE)</f>
        <v>Jacks</v>
      </c>
      <c r="D505" s="3" t="s">
        <v>25</v>
      </c>
      <c r="E505" s="3">
        <v>2018.0</v>
      </c>
      <c r="F505" s="3">
        <v>10.0</v>
      </c>
    </row>
    <row r="506" ht="15.75" customHeight="1">
      <c r="A506" s="2" t="s">
        <v>291</v>
      </c>
      <c r="B506" s="2" t="s">
        <v>292</v>
      </c>
      <c r="C506" s="2" t="str">
        <f>VLOOKUP(D506,Info!$A$24:$B$57,2,FALSE)</f>
        <v>Grunts</v>
      </c>
      <c r="D506" s="3" t="s">
        <v>26</v>
      </c>
      <c r="E506" s="3">
        <v>1992.0</v>
      </c>
      <c r="F506" s="3">
        <v>3.0</v>
      </c>
    </row>
    <row r="507" ht="15.75" customHeight="1">
      <c r="A507" s="2" t="s">
        <v>291</v>
      </c>
      <c r="B507" s="2" t="s">
        <v>292</v>
      </c>
      <c r="C507" s="2" t="str">
        <f>VLOOKUP(D507,Info!$A$24:$B$57,2,FALSE)</f>
        <v>Grunts</v>
      </c>
      <c r="D507" s="3" t="s">
        <v>26</v>
      </c>
      <c r="E507" s="3">
        <v>1993.0</v>
      </c>
      <c r="F507" s="3">
        <v>4.0</v>
      </c>
    </row>
    <row r="508" ht="15.75" customHeight="1">
      <c r="A508" s="2" t="s">
        <v>291</v>
      </c>
      <c r="B508" s="2" t="s">
        <v>292</v>
      </c>
      <c r="C508" s="2" t="str">
        <f>VLOOKUP(D508,Info!$A$24:$B$57,2,FALSE)</f>
        <v>Grunts</v>
      </c>
      <c r="D508" s="3" t="s">
        <v>26</v>
      </c>
      <c r="E508" s="3">
        <v>1994.0</v>
      </c>
      <c r="F508" s="3">
        <v>2.0</v>
      </c>
    </row>
    <row r="509" ht="15.75" customHeight="1">
      <c r="A509" s="2" t="s">
        <v>291</v>
      </c>
      <c r="B509" s="2" t="s">
        <v>292</v>
      </c>
      <c r="C509" s="2" t="str">
        <f>VLOOKUP(D509,Info!$A$24:$B$57,2,FALSE)</f>
        <v>Grunts</v>
      </c>
      <c r="D509" s="3" t="s">
        <v>26</v>
      </c>
      <c r="E509" s="3">
        <v>1996.0</v>
      </c>
      <c r="F509" s="3">
        <v>5.0</v>
      </c>
    </row>
    <row r="510" ht="15.75" customHeight="1">
      <c r="A510" s="2" t="s">
        <v>291</v>
      </c>
      <c r="B510" s="2" t="s">
        <v>292</v>
      </c>
      <c r="C510" s="2" t="str">
        <f>VLOOKUP(D510,Info!$A$24:$B$57,2,FALSE)</f>
        <v>Grunts</v>
      </c>
      <c r="D510" s="3" t="s">
        <v>26</v>
      </c>
      <c r="E510" s="3">
        <v>1997.0</v>
      </c>
      <c r="F510" s="3">
        <v>6.0</v>
      </c>
    </row>
    <row r="511" ht="15.75" customHeight="1">
      <c r="A511" s="2" t="s">
        <v>291</v>
      </c>
      <c r="B511" s="2" t="s">
        <v>292</v>
      </c>
      <c r="C511" s="2" t="str">
        <f>VLOOKUP(D511,Info!$A$24:$B$57,2,FALSE)</f>
        <v>Grunts</v>
      </c>
      <c r="D511" s="3" t="s">
        <v>26</v>
      </c>
      <c r="E511" s="3">
        <v>1998.0</v>
      </c>
      <c r="F511" s="3">
        <v>6.0</v>
      </c>
    </row>
    <row r="512" ht="15.75" customHeight="1">
      <c r="A512" s="2" t="s">
        <v>291</v>
      </c>
      <c r="B512" s="2" t="s">
        <v>292</v>
      </c>
      <c r="C512" s="2" t="str">
        <f>VLOOKUP(D512,Info!$A$24:$B$57,2,FALSE)</f>
        <v>Grunts</v>
      </c>
      <c r="D512" s="3" t="s">
        <v>26</v>
      </c>
      <c r="E512" s="3">
        <v>1999.0</v>
      </c>
      <c r="F512" s="3">
        <v>6.0</v>
      </c>
    </row>
    <row r="513" ht="15.75" customHeight="1">
      <c r="A513" s="2" t="s">
        <v>291</v>
      </c>
      <c r="B513" s="2" t="s">
        <v>292</v>
      </c>
      <c r="C513" s="2" t="str">
        <f>VLOOKUP(D513,Info!$A$24:$B$57,2,FALSE)</f>
        <v>Grunts</v>
      </c>
      <c r="D513" s="3" t="s">
        <v>26</v>
      </c>
      <c r="E513" s="3">
        <v>2000.0</v>
      </c>
      <c r="F513" s="3">
        <v>6.0</v>
      </c>
    </row>
    <row r="514" ht="15.75" customHeight="1">
      <c r="A514" s="2" t="s">
        <v>291</v>
      </c>
      <c r="B514" s="2" t="s">
        <v>292</v>
      </c>
      <c r="C514" s="2" t="str">
        <f>VLOOKUP(D514,Info!$A$24:$B$57,2,FALSE)</f>
        <v>Grunts</v>
      </c>
      <c r="D514" s="3" t="s">
        <v>26</v>
      </c>
      <c r="E514" s="3">
        <v>2001.0</v>
      </c>
      <c r="F514" s="3">
        <v>10.0</v>
      </c>
    </row>
    <row r="515" ht="15.75" customHeight="1">
      <c r="A515" s="2" t="s">
        <v>291</v>
      </c>
      <c r="B515" s="2" t="s">
        <v>292</v>
      </c>
      <c r="C515" s="2" t="str">
        <f>VLOOKUP(D515,Info!$A$24:$B$57,2,FALSE)</f>
        <v>Grunts</v>
      </c>
      <c r="D515" s="3" t="s">
        <v>26</v>
      </c>
      <c r="E515" s="3">
        <v>2002.0</v>
      </c>
      <c r="F515" s="3">
        <v>1.0</v>
      </c>
    </row>
    <row r="516" ht="15.75" customHeight="1">
      <c r="A516" s="2" t="s">
        <v>291</v>
      </c>
      <c r="B516" s="2" t="s">
        <v>292</v>
      </c>
      <c r="C516" s="2" t="str">
        <f>VLOOKUP(D516,Info!$A$24:$B$57,2,FALSE)</f>
        <v>Grunts</v>
      </c>
      <c r="D516" s="3" t="s">
        <v>26</v>
      </c>
      <c r="E516" s="3">
        <v>2003.0</v>
      </c>
      <c r="F516" s="3">
        <v>6.0</v>
      </c>
    </row>
    <row r="517" ht="15.75" customHeight="1">
      <c r="A517" s="2" t="s">
        <v>291</v>
      </c>
      <c r="B517" s="2" t="s">
        <v>292</v>
      </c>
      <c r="C517" s="2" t="str">
        <f>VLOOKUP(D517,Info!$A$24:$B$57,2,FALSE)</f>
        <v>Grunts</v>
      </c>
      <c r="D517" s="3" t="s">
        <v>26</v>
      </c>
      <c r="E517" s="3">
        <v>2004.0</v>
      </c>
      <c r="F517" s="3">
        <v>6.0</v>
      </c>
    </row>
    <row r="518" ht="15.75" customHeight="1">
      <c r="A518" s="2" t="s">
        <v>291</v>
      </c>
      <c r="B518" s="2" t="s">
        <v>292</v>
      </c>
      <c r="C518" s="2" t="str">
        <f>VLOOKUP(D518,Info!$A$24:$B$57,2,FALSE)</f>
        <v>Grunts</v>
      </c>
      <c r="D518" s="3" t="s">
        <v>26</v>
      </c>
      <c r="E518" s="3">
        <v>2005.0</v>
      </c>
      <c r="F518" s="3">
        <v>2.0</v>
      </c>
    </row>
    <row r="519" ht="15.75" customHeight="1">
      <c r="A519" s="2" t="s">
        <v>291</v>
      </c>
      <c r="B519" s="2" t="s">
        <v>292</v>
      </c>
      <c r="C519" s="2" t="str">
        <f>VLOOKUP(D519,Info!$A$24:$B$57,2,FALSE)</f>
        <v>Grunts</v>
      </c>
      <c r="D519" s="3" t="s">
        <v>26</v>
      </c>
      <c r="E519" s="3">
        <v>2006.0</v>
      </c>
      <c r="F519" s="3">
        <v>4.0</v>
      </c>
    </row>
    <row r="520" ht="15.75" customHeight="1">
      <c r="A520" s="2" t="s">
        <v>291</v>
      </c>
      <c r="B520" s="2" t="s">
        <v>292</v>
      </c>
      <c r="C520" s="2" t="str">
        <f>VLOOKUP(D520,Info!$A$24:$B$57,2,FALSE)</f>
        <v>Grunts</v>
      </c>
      <c r="D520" s="3" t="s">
        <v>26</v>
      </c>
      <c r="E520" s="3">
        <v>2007.0</v>
      </c>
      <c r="F520" s="3">
        <v>2.0</v>
      </c>
    </row>
    <row r="521" ht="15.75" customHeight="1">
      <c r="A521" s="2" t="s">
        <v>291</v>
      </c>
      <c r="B521" s="2" t="s">
        <v>292</v>
      </c>
      <c r="C521" s="2" t="str">
        <f>VLOOKUP(D521,Info!$A$24:$B$57,2,FALSE)</f>
        <v>Grunts</v>
      </c>
      <c r="D521" s="3" t="s">
        <v>26</v>
      </c>
      <c r="E521" s="3">
        <v>2008.0</v>
      </c>
      <c r="F521" s="3">
        <v>1.0</v>
      </c>
    </row>
    <row r="522" ht="15.75" customHeight="1">
      <c r="A522" s="2" t="s">
        <v>291</v>
      </c>
      <c r="B522" s="2" t="s">
        <v>292</v>
      </c>
      <c r="C522" s="2" t="str">
        <f>VLOOKUP(D522,Info!$A$24:$B$57,2,FALSE)</f>
        <v>Grunts</v>
      </c>
      <c r="D522" s="3" t="s">
        <v>26</v>
      </c>
      <c r="E522" s="3">
        <v>2010.0</v>
      </c>
      <c r="F522" s="3">
        <v>2.0</v>
      </c>
    </row>
    <row r="523" ht="15.75" customHeight="1">
      <c r="A523" s="2" t="s">
        <v>291</v>
      </c>
      <c r="B523" s="2" t="s">
        <v>292</v>
      </c>
      <c r="C523" s="2" t="str">
        <f>VLOOKUP(D523,Info!$A$24:$B$57,2,FALSE)</f>
        <v>Grunts</v>
      </c>
      <c r="D523" s="3" t="s">
        <v>26</v>
      </c>
      <c r="E523" s="3">
        <v>2011.0</v>
      </c>
      <c r="F523" s="3">
        <v>2.0</v>
      </c>
    </row>
    <row r="524" ht="15.75" customHeight="1">
      <c r="A524" s="2" t="s">
        <v>291</v>
      </c>
      <c r="B524" s="2" t="s">
        <v>292</v>
      </c>
      <c r="C524" s="2" t="str">
        <f>VLOOKUP(D524,Info!$A$24:$B$57,2,FALSE)</f>
        <v>Grunts</v>
      </c>
      <c r="D524" s="3" t="s">
        <v>26</v>
      </c>
      <c r="E524" s="3">
        <v>2012.0</v>
      </c>
      <c r="F524" s="3">
        <v>8.0</v>
      </c>
    </row>
    <row r="525" ht="15.75" customHeight="1">
      <c r="A525" s="2" t="s">
        <v>291</v>
      </c>
      <c r="B525" s="2" t="s">
        <v>292</v>
      </c>
      <c r="C525" s="2" t="str">
        <f>VLOOKUP(D525,Info!$A$24:$B$57,2,FALSE)</f>
        <v>Grunts</v>
      </c>
      <c r="D525" s="3" t="s">
        <v>26</v>
      </c>
      <c r="E525" s="3">
        <v>2013.0</v>
      </c>
      <c r="F525" s="3">
        <v>4.0</v>
      </c>
    </row>
    <row r="526" ht="15.75" customHeight="1">
      <c r="A526" s="2" t="s">
        <v>291</v>
      </c>
      <c r="B526" s="2" t="s">
        <v>292</v>
      </c>
      <c r="C526" s="2" t="str">
        <f>VLOOKUP(D526,Info!$A$24:$B$57,2,FALSE)</f>
        <v>Grunts</v>
      </c>
      <c r="D526" s="3" t="s">
        <v>26</v>
      </c>
      <c r="E526" s="3">
        <v>2014.0</v>
      </c>
      <c r="F526" s="3">
        <v>13.0</v>
      </c>
    </row>
    <row r="527" ht="15.75" customHeight="1">
      <c r="A527" s="2" t="s">
        <v>291</v>
      </c>
      <c r="B527" s="2" t="s">
        <v>292</v>
      </c>
      <c r="C527" s="2" t="str">
        <f>VLOOKUP(D527,Info!$A$24:$B$57,2,FALSE)</f>
        <v>Grunts</v>
      </c>
      <c r="D527" s="3" t="s">
        <v>26</v>
      </c>
      <c r="E527" s="3">
        <v>2015.0</v>
      </c>
      <c r="F527" s="3">
        <v>12.0</v>
      </c>
    </row>
    <row r="528" ht="15.75" customHeight="1">
      <c r="A528" s="2" t="s">
        <v>291</v>
      </c>
      <c r="B528" s="2" t="s">
        <v>292</v>
      </c>
      <c r="C528" s="2" t="str">
        <f>VLOOKUP(D528,Info!$A$24:$B$57,2,FALSE)</f>
        <v>Grunts</v>
      </c>
      <c r="D528" s="3" t="s">
        <v>26</v>
      </c>
      <c r="E528" s="3">
        <v>2016.0</v>
      </c>
      <c r="F528" s="3">
        <v>5.0</v>
      </c>
    </row>
    <row r="529" ht="15.75" customHeight="1">
      <c r="A529" s="2" t="s">
        <v>291</v>
      </c>
      <c r="B529" s="2" t="s">
        <v>292</v>
      </c>
      <c r="C529" s="2" t="str">
        <f>VLOOKUP(D529,Info!$A$24:$B$57,2,FALSE)</f>
        <v>Grunts</v>
      </c>
      <c r="D529" s="3" t="s">
        <v>26</v>
      </c>
      <c r="E529" s="3">
        <v>2017.0</v>
      </c>
      <c r="F529" s="3">
        <v>9.0</v>
      </c>
    </row>
    <row r="530" ht="15.75" customHeight="1">
      <c r="A530" s="2" t="s">
        <v>291</v>
      </c>
      <c r="B530" s="2" t="s">
        <v>292</v>
      </c>
      <c r="C530" s="2" t="str">
        <f>VLOOKUP(D530,Info!$A$24:$B$57,2,FALSE)</f>
        <v>Grunts</v>
      </c>
      <c r="D530" s="3" t="s">
        <v>26</v>
      </c>
      <c r="E530" s="3">
        <v>2018.0</v>
      </c>
      <c r="F530" s="3">
        <v>6.0</v>
      </c>
    </row>
    <row r="531" ht="15.75" customHeight="1">
      <c r="A531" s="2" t="s">
        <v>291</v>
      </c>
      <c r="B531" s="2" t="s">
        <v>292</v>
      </c>
      <c r="C531" s="2" t="str">
        <f>VLOOKUP(D531,Info!$A$24:$B$57,2,FALSE)</f>
        <v>Deepwater</v>
      </c>
      <c r="D531" s="3" t="s">
        <v>28</v>
      </c>
      <c r="E531" s="3">
        <v>1987.0</v>
      </c>
      <c r="F531" s="3">
        <v>1.0</v>
      </c>
    </row>
    <row r="532" ht="15.75" customHeight="1">
      <c r="A532" s="2" t="s">
        <v>291</v>
      </c>
      <c r="B532" s="2" t="s">
        <v>292</v>
      </c>
      <c r="C532" s="2" t="str">
        <f>VLOOKUP(D532,Info!$A$24:$B$57,2,FALSE)</f>
        <v>Deepwater</v>
      </c>
      <c r="D532" s="3" t="s">
        <v>28</v>
      </c>
      <c r="E532" s="3">
        <v>1988.0</v>
      </c>
      <c r="F532" s="3">
        <v>3.0</v>
      </c>
    </row>
    <row r="533" ht="15.75" customHeight="1">
      <c r="A533" s="2" t="s">
        <v>291</v>
      </c>
      <c r="B533" s="2" t="s">
        <v>292</v>
      </c>
      <c r="C533" s="2" t="str">
        <f>VLOOKUP(D533,Info!$A$24:$B$57,2,FALSE)</f>
        <v>Deepwater</v>
      </c>
      <c r="D533" s="3" t="s">
        <v>28</v>
      </c>
      <c r="E533" s="3">
        <v>1989.0</v>
      </c>
      <c r="F533" s="3">
        <v>3.0</v>
      </c>
    </row>
    <row r="534" ht="15.75" customHeight="1">
      <c r="A534" s="2" t="s">
        <v>291</v>
      </c>
      <c r="B534" s="2" t="s">
        <v>292</v>
      </c>
      <c r="C534" s="2" t="str">
        <f>VLOOKUP(D534,Info!$A$24:$B$57,2,FALSE)</f>
        <v>Deepwater</v>
      </c>
      <c r="D534" s="3" t="s">
        <v>28</v>
      </c>
      <c r="E534" s="3">
        <v>1991.0</v>
      </c>
      <c r="F534" s="3">
        <v>1.0</v>
      </c>
    </row>
    <row r="535" ht="15.75" customHeight="1">
      <c r="A535" s="2" t="s">
        <v>291</v>
      </c>
      <c r="B535" s="2" t="s">
        <v>292</v>
      </c>
      <c r="C535" s="2" t="str">
        <f>VLOOKUP(D535,Info!$A$24:$B$57,2,FALSE)</f>
        <v>Deepwater</v>
      </c>
      <c r="D535" s="3" t="s">
        <v>28</v>
      </c>
      <c r="E535" s="3">
        <v>1992.0</v>
      </c>
      <c r="F535" s="3">
        <v>1.0</v>
      </c>
    </row>
    <row r="536" ht="15.75" customHeight="1">
      <c r="A536" s="2" t="s">
        <v>291</v>
      </c>
      <c r="B536" s="2" t="s">
        <v>292</v>
      </c>
      <c r="C536" s="2" t="str">
        <f>VLOOKUP(D536,Info!$A$24:$B$57,2,FALSE)</f>
        <v>Deepwater</v>
      </c>
      <c r="D536" s="3" t="s">
        <v>28</v>
      </c>
      <c r="E536" s="3">
        <v>1993.0</v>
      </c>
      <c r="F536" s="3">
        <v>6.0</v>
      </c>
    </row>
    <row r="537" ht="15.75" customHeight="1">
      <c r="A537" s="2" t="s">
        <v>291</v>
      </c>
      <c r="B537" s="2" t="s">
        <v>292</v>
      </c>
      <c r="C537" s="2" t="str">
        <f>VLOOKUP(D537,Info!$A$24:$B$57,2,FALSE)</f>
        <v>Deepwater</v>
      </c>
      <c r="D537" s="3" t="s">
        <v>28</v>
      </c>
      <c r="E537" s="3">
        <v>1994.0</v>
      </c>
      <c r="F537" s="3">
        <v>2.0</v>
      </c>
    </row>
    <row r="538" ht="15.75" customHeight="1">
      <c r="A538" s="2" t="s">
        <v>291</v>
      </c>
      <c r="B538" s="2" t="s">
        <v>292</v>
      </c>
      <c r="C538" s="2" t="str">
        <f>VLOOKUP(D538,Info!$A$24:$B$57,2,FALSE)</f>
        <v>Deepwater</v>
      </c>
      <c r="D538" s="3" t="s">
        <v>28</v>
      </c>
      <c r="E538" s="3">
        <v>1995.0</v>
      </c>
      <c r="F538" s="3">
        <v>1.0</v>
      </c>
    </row>
    <row r="539" ht="15.75" customHeight="1">
      <c r="A539" s="2" t="s">
        <v>291</v>
      </c>
      <c r="B539" s="2" t="s">
        <v>292</v>
      </c>
      <c r="C539" s="2" t="str">
        <f>VLOOKUP(D539,Info!$A$24:$B$57,2,FALSE)</f>
        <v>Deepwater</v>
      </c>
      <c r="D539" s="3" t="s">
        <v>28</v>
      </c>
      <c r="E539" s="3">
        <v>1996.0</v>
      </c>
      <c r="F539" s="3">
        <v>3.0</v>
      </c>
    </row>
    <row r="540" ht="15.75" customHeight="1">
      <c r="A540" s="2" t="s">
        <v>291</v>
      </c>
      <c r="B540" s="2" t="s">
        <v>292</v>
      </c>
      <c r="C540" s="2" t="str">
        <f>VLOOKUP(D540,Info!$A$24:$B$57,2,FALSE)</f>
        <v>Deepwater</v>
      </c>
      <c r="D540" s="3" t="s">
        <v>28</v>
      </c>
      <c r="E540" s="3">
        <v>1997.0</v>
      </c>
      <c r="F540" s="3">
        <v>3.0</v>
      </c>
    </row>
    <row r="541" ht="15.75" customHeight="1">
      <c r="A541" s="2" t="s">
        <v>291</v>
      </c>
      <c r="B541" s="2" t="s">
        <v>292</v>
      </c>
      <c r="C541" s="2" t="str">
        <f>VLOOKUP(D541,Info!$A$24:$B$57,2,FALSE)</f>
        <v>Deepwater</v>
      </c>
      <c r="D541" s="3" t="s">
        <v>28</v>
      </c>
      <c r="E541" s="3">
        <v>1998.0</v>
      </c>
      <c r="F541" s="3">
        <v>1.0</v>
      </c>
    </row>
    <row r="542" ht="15.75" customHeight="1">
      <c r="A542" s="2" t="s">
        <v>291</v>
      </c>
      <c r="B542" s="2" t="s">
        <v>292</v>
      </c>
      <c r="C542" s="2" t="str">
        <f>VLOOKUP(D542,Info!$A$24:$B$57,2,FALSE)</f>
        <v>Deepwater</v>
      </c>
      <c r="D542" s="3" t="s">
        <v>28</v>
      </c>
      <c r="E542" s="3">
        <v>1999.0</v>
      </c>
      <c r="F542" s="3">
        <v>3.0</v>
      </c>
    </row>
    <row r="543" ht="15.75" customHeight="1">
      <c r="A543" s="2" t="s">
        <v>291</v>
      </c>
      <c r="B543" s="2" t="s">
        <v>292</v>
      </c>
      <c r="C543" s="2" t="str">
        <f>VLOOKUP(D543,Info!$A$24:$B$57,2,FALSE)</f>
        <v>Deepwater</v>
      </c>
      <c r="D543" s="3" t="s">
        <v>28</v>
      </c>
      <c r="E543" s="3">
        <v>2000.0</v>
      </c>
      <c r="F543" s="3">
        <v>2.0</v>
      </c>
    </row>
    <row r="544" ht="15.75" customHeight="1">
      <c r="A544" s="2" t="s">
        <v>291</v>
      </c>
      <c r="B544" s="2" t="s">
        <v>292</v>
      </c>
      <c r="C544" s="2" t="str">
        <f>VLOOKUP(D544,Info!$A$24:$B$57,2,FALSE)</f>
        <v>Deepwater</v>
      </c>
      <c r="D544" s="3" t="s">
        <v>28</v>
      </c>
      <c r="E544" s="3">
        <v>2001.0</v>
      </c>
      <c r="F544" s="3">
        <v>1.0</v>
      </c>
    </row>
    <row r="545" ht="15.75" customHeight="1">
      <c r="A545" s="2" t="s">
        <v>291</v>
      </c>
      <c r="B545" s="2" t="s">
        <v>292</v>
      </c>
      <c r="C545" s="2" t="str">
        <f>VLOOKUP(D545,Info!$A$24:$B$57,2,FALSE)</f>
        <v>Deepwater</v>
      </c>
      <c r="D545" s="3" t="s">
        <v>28</v>
      </c>
      <c r="E545" s="3">
        <v>2002.0</v>
      </c>
      <c r="F545" s="3">
        <v>1.0</v>
      </c>
    </row>
    <row r="546" ht="15.75" customHeight="1">
      <c r="A546" s="2" t="s">
        <v>291</v>
      </c>
      <c r="B546" s="2" t="s">
        <v>292</v>
      </c>
      <c r="C546" s="2" t="str">
        <f>VLOOKUP(D546,Info!$A$24:$B$57,2,FALSE)</f>
        <v>Deepwater</v>
      </c>
      <c r="D546" s="3" t="s">
        <v>28</v>
      </c>
      <c r="E546" s="3">
        <v>2003.0</v>
      </c>
      <c r="F546" s="3">
        <v>2.0</v>
      </c>
    </row>
    <row r="547" ht="15.75" customHeight="1">
      <c r="A547" s="2" t="s">
        <v>291</v>
      </c>
      <c r="B547" s="2" t="s">
        <v>292</v>
      </c>
      <c r="C547" s="2" t="str">
        <f>VLOOKUP(D547,Info!$A$24:$B$57,2,FALSE)</f>
        <v>Deepwater</v>
      </c>
      <c r="D547" s="3" t="s">
        <v>28</v>
      </c>
      <c r="E547" s="3">
        <v>2004.0</v>
      </c>
      <c r="F547" s="3">
        <v>2.0</v>
      </c>
    </row>
    <row r="548" ht="15.75" customHeight="1">
      <c r="A548" s="2" t="s">
        <v>291</v>
      </c>
      <c r="B548" s="2" t="s">
        <v>292</v>
      </c>
      <c r="C548" s="2" t="str">
        <f>VLOOKUP(D548,Info!$A$24:$B$57,2,FALSE)</f>
        <v>Deepwater</v>
      </c>
      <c r="D548" s="3" t="s">
        <v>28</v>
      </c>
      <c r="E548" s="3">
        <v>2005.0</v>
      </c>
      <c r="F548" s="3">
        <v>3.0</v>
      </c>
    </row>
    <row r="549" ht="15.75" customHeight="1">
      <c r="A549" s="2" t="s">
        <v>291</v>
      </c>
      <c r="B549" s="2" t="s">
        <v>292</v>
      </c>
      <c r="C549" s="2" t="str">
        <f>VLOOKUP(D549,Info!$A$24:$B$57,2,FALSE)</f>
        <v>Deepwater</v>
      </c>
      <c r="D549" s="3" t="s">
        <v>28</v>
      </c>
      <c r="E549" s="3">
        <v>2006.0</v>
      </c>
      <c r="F549" s="3">
        <v>4.0</v>
      </c>
    </row>
    <row r="550" ht="15.75" customHeight="1">
      <c r="A550" s="2" t="s">
        <v>291</v>
      </c>
      <c r="B550" s="2" t="s">
        <v>292</v>
      </c>
      <c r="C550" s="2" t="str">
        <f>VLOOKUP(D550,Info!$A$24:$B$57,2,FALSE)</f>
        <v>Deepwater</v>
      </c>
      <c r="D550" s="3" t="s">
        <v>28</v>
      </c>
      <c r="E550" s="3">
        <v>2007.0</v>
      </c>
      <c r="F550" s="3">
        <v>2.0</v>
      </c>
    </row>
    <row r="551" ht="15.75" customHeight="1">
      <c r="A551" s="2" t="s">
        <v>291</v>
      </c>
      <c r="B551" s="2" t="s">
        <v>292</v>
      </c>
      <c r="C551" s="2" t="str">
        <f>VLOOKUP(D551,Info!$A$24:$B$57,2,FALSE)</f>
        <v>Deepwater</v>
      </c>
      <c r="D551" s="3" t="s">
        <v>28</v>
      </c>
      <c r="E551" s="3">
        <v>2008.0</v>
      </c>
      <c r="F551" s="3">
        <v>1.0</v>
      </c>
    </row>
    <row r="552" ht="15.75" customHeight="1">
      <c r="A552" s="2" t="s">
        <v>291</v>
      </c>
      <c r="B552" s="2" t="s">
        <v>292</v>
      </c>
      <c r="C552" s="2" t="str">
        <f>VLOOKUP(D552,Info!$A$24:$B$57,2,FALSE)</f>
        <v>Deepwater</v>
      </c>
      <c r="D552" s="3" t="s">
        <v>28</v>
      </c>
      <c r="E552" s="3">
        <v>2009.0</v>
      </c>
      <c r="F552" s="3">
        <v>5.0</v>
      </c>
    </row>
    <row r="553" ht="15.75" customHeight="1">
      <c r="A553" s="2" t="s">
        <v>291</v>
      </c>
      <c r="B553" s="2" t="s">
        <v>292</v>
      </c>
      <c r="C553" s="2" t="str">
        <f>VLOOKUP(D553,Info!$A$24:$B$57,2,FALSE)</f>
        <v>Deepwater</v>
      </c>
      <c r="D553" s="3" t="s">
        <v>28</v>
      </c>
      <c r="E553" s="3">
        <v>2010.0</v>
      </c>
      <c r="F553" s="3">
        <v>2.0</v>
      </c>
    </row>
    <row r="554" ht="15.75" customHeight="1">
      <c r="A554" s="2" t="s">
        <v>291</v>
      </c>
      <c r="B554" s="2" t="s">
        <v>292</v>
      </c>
      <c r="C554" s="2" t="str">
        <f>VLOOKUP(D554,Info!$A$24:$B$57,2,FALSE)</f>
        <v>Deepwater</v>
      </c>
      <c r="D554" s="3" t="s">
        <v>28</v>
      </c>
      <c r="E554" s="3">
        <v>2012.0</v>
      </c>
      <c r="F554" s="3">
        <v>1.0</v>
      </c>
    </row>
    <row r="555" ht="15.75" customHeight="1">
      <c r="A555" s="2" t="s">
        <v>291</v>
      </c>
      <c r="B555" s="2" t="s">
        <v>292</v>
      </c>
      <c r="C555" s="2" t="str">
        <f>VLOOKUP(D555,Info!$A$24:$B$57,2,FALSE)</f>
        <v>Deepwater</v>
      </c>
      <c r="D555" s="3" t="s">
        <v>28</v>
      </c>
      <c r="E555" s="3">
        <v>2014.0</v>
      </c>
      <c r="F555" s="3">
        <v>1.0</v>
      </c>
    </row>
    <row r="556" ht="15.75" customHeight="1">
      <c r="A556" s="2" t="s">
        <v>291</v>
      </c>
      <c r="B556" s="2" t="s">
        <v>292</v>
      </c>
      <c r="C556" s="2" t="str">
        <f>VLOOKUP(D556,Info!$A$24:$B$57,2,FALSE)</f>
        <v>Deepwater</v>
      </c>
      <c r="D556" s="3" t="s">
        <v>28</v>
      </c>
      <c r="E556" s="3">
        <v>2015.0</v>
      </c>
      <c r="F556" s="3">
        <v>1.0</v>
      </c>
    </row>
    <row r="557" ht="15.75" customHeight="1">
      <c r="A557" s="2" t="s">
        <v>291</v>
      </c>
      <c r="B557" s="2" t="s">
        <v>292</v>
      </c>
      <c r="C557" s="2" t="str">
        <f>VLOOKUP(D557,Info!$A$24:$B$57,2,FALSE)</f>
        <v>Deepwater</v>
      </c>
      <c r="D557" s="3" t="s">
        <v>28</v>
      </c>
      <c r="E557" s="3">
        <v>2018.0</v>
      </c>
      <c r="F557" s="3">
        <v>1.0</v>
      </c>
    </row>
    <row r="558" ht="15.75" customHeight="1">
      <c r="A558" s="2" t="s">
        <v>291</v>
      </c>
      <c r="B558" s="2" t="s">
        <v>292</v>
      </c>
      <c r="C558" s="2" t="str">
        <f>VLOOKUP(D558,Info!$A$24:$B$57,2,FALSE)</f>
        <v>Deepwater</v>
      </c>
      <c r="D558" s="3" t="s">
        <v>29</v>
      </c>
      <c r="E558" s="3">
        <v>1989.0</v>
      </c>
      <c r="F558" s="3">
        <v>1.0</v>
      </c>
    </row>
    <row r="559" ht="15.75" customHeight="1">
      <c r="A559" s="2" t="s">
        <v>291</v>
      </c>
      <c r="B559" s="2" t="s">
        <v>292</v>
      </c>
      <c r="C559" s="2" t="str">
        <f>VLOOKUP(D559,Info!$A$24:$B$57,2,FALSE)</f>
        <v>Deepwater</v>
      </c>
      <c r="D559" s="3" t="s">
        <v>29</v>
      </c>
      <c r="E559" s="3">
        <v>1993.0</v>
      </c>
      <c r="F559" s="3">
        <v>4.0</v>
      </c>
    </row>
    <row r="560" ht="15.75" customHeight="1">
      <c r="A560" s="2" t="s">
        <v>291</v>
      </c>
      <c r="B560" s="2" t="s">
        <v>292</v>
      </c>
      <c r="C560" s="2" t="str">
        <f>VLOOKUP(D560,Info!$A$24:$B$57,2,FALSE)</f>
        <v>Deepwater</v>
      </c>
      <c r="D560" s="3" t="s">
        <v>29</v>
      </c>
      <c r="E560" s="3">
        <v>1995.0</v>
      </c>
      <c r="F560" s="3">
        <v>3.0</v>
      </c>
    </row>
    <row r="561" ht="15.75" customHeight="1">
      <c r="A561" s="2" t="s">
        <v>291</v>
      </c>
      <c r="B561" s="2" t="s">
        <v>292</v>
      </c>
      <c r="C561" s="2" t="str">
        <f>VLOOKUP(D561,Info!$A$24:$B$57,2,FALSE)</f>
        <v>Deepwater</v>
      </c>
      <c r="D561" s="3" t="s">
        <v>29</v>
      </c>
      <c r="E561" s="3">
        <v>1997.0</v>
      </c>
      <c r="F561" s="3">
        <v>2.0</v>
      </c>
    </row>
    <row r="562" ht="15.75" customHeight="1">
      <c r="A562" s="2" t="s">
        <v>291</v>
      </c>
      <c r="B562" s="2" t="s">
        <v>292</v>
      </c>
      <c r="C562" s="2" t="str">
        <f>VLOOKUP(D562,Info!$A$24:$B$57,2,FALSE)</f>
        <v>Deepwater</v>
      </c>
      <c r="D562" s="3" t="s">
        <v>29</v>
      </c>
      <c r="E562" s="3">
        <v>1998.0</v>
      </c>
      <c r="F562" s="3">
        <v>2.0</v>
      </c>
    </row>
    <row r="563" ht="15.75" customHeight="1">
      <c r="A563" s="2" t="s">
        <v>291</v>
      </c>
      <c r="B563" s="2" t="s">
        <v>292</v>
      </c>
      <c r="C563" s="2" t="str">
        <f>VLOOKUP(D563,Info!$A$24:$B$57,2,FALSE)</f>
        <v>Deepwater</v>
      </c>
      <c r="D563" s="3" t="s">
        <v>29</v>
      </c>
      <c r="E563" s="3">
        <v>1999.0</v>
      </c>
      <c r="F563" s="3">
        <v>7.0</v>
      </c>
    </row>
    <row r="564" ht="15.75" customHeight="1">
      <c r="A564" s="2" t="s">
        <v>291</v>
      </c>
      <c r="B564" s="2" t="s">
        <v>292</v>
      </c>
      <c r="C564" s="2" t="str">
        <f>VLOOKUP(D564,Info!$A$24:$B$57,2,FALSE)</f>
        <v>Deepwater</v>
      </c>
      <c r="D564" s="3" t="s">
        <v>29</v>
      </c>
      <c r="E564" s="3">
        <v>2000.0</v>
      </c>
      <c r="F564" s="3">
        <v>3.0</v>
      </c>
    </row>
    <row r="565" ht="15.75" customHeight="1">
      <c r="A565" s="2" t="s">
        <v>291</v>
      </c>
      <c r="B565" s="2" t="s">
        <v>292</v>
      </c>
      <c r="C565" s="2" t="str">
        <f>VLOOKUP(D565,Info!$A$24:$B$57,2,FALSE)</f>
        <v>Deepwater</v>
      </c>
      <c r="D565" s="3" t="s">
        <v>29</v>
      </c>
      <c r="E565" s="3">
        <v>2001.0</v>
      </c>
      <c r="F565" s="3">
        <v>1.0</v>
      </c>
    </row>
    <row r="566" ht="15.75" customHeight="1">
      <c r="A566" s="2" t="s">
        <v>291</v>
      </c>
      <c r="B566" s="2" t="s">
        <v>292</v>
      </c>
      <c r="C566" s="2" t="str">
        <f>VLOOKUP(D566,Info!$A$24:$B$57,2,FALSE)</f>
        <v>Deepwater</v>
      </c>
      <c r="D566" s="3" t="s">
        <v>29</v>
      </c>
      <c r="E566" s="3">
        <v>2002.0</v>
      </c>
      <c r="F566" s="3">
        <v>4.0</v>
      </c>
    </row>
    <row r="567" ht="15.75" customHeight="1">
      <c r="A567" s="2" t="s">
        <v>291</v>
      </c>
      <c r="B567" s="2" t="s">
        <v>292</v>
      </c>
      <c r="C567" s="2" t="str">
        <f>VLOOKUP(D567,Info!$A$24:$B$57,2,FALSE)</f>
        <v>Deepwater</v>
      </c>
      <c r="D567" s="3" t="s">
        <v>29</v>
      </c>
      <c r="E567" s="3">
        <v>2004.0</v>
      </c>
      <c r="F567" s="3">
        <v>7.0</v>
      </c>
    </row>
    <row r="568" ht="15.75" customHeight="1">
      <c r="A568" s="2" t="s">
        <v>291</v>
      </c>
      <c r="B568" s="2" t="s">
        <v>292</v>
      </c>
      <c r="C568" s="2" t="str">
        <f>VLOOKUP(D568,Info!$A$24:$B$57,2,FALSE)</f>
        <v>Deepwater</v>
      </c>
      <c r="D568" s="3" t="s">
        <v>29</v>
      </c>
      <c r="E568" s="3">
        <v>2005.0</v>
      </c>
      <c r="F568" s="3">
        <v>1.0</v>
      </c>
    </row>
    <row r="569" ht="15.75" customHeight="1">
      <c r="A569" s="2" t="s">
        <v>291</v>
      </c>
      <c r="B569" s="2" t="s">
        <v>292</v>
      </c>
      <c r="C569" s="2" t="str">
        <f>VLOOKUP(D569,Info!$A$24:$B$57,2,FALSE)</f>
        <v>Deepwater</v>
      </c>
      <c r="D569" s="3" t="s">
        <v>29</v>
      </c>
      <c r="E569" s="3">
        <v>2006.0</v>
      </c>
      <c r="F569" s="3">
        <v>1.0</v>
      </c>
    </row>
    <row r="570" ht="15.75" customHeight="1">
      <c r="A570" s="2" t="s">
        <v>291</v>
      </c>
      <c r="B570" s="2" t="s">
        <v>292</v>
      </c>
      <c r="C570" s="2" t="str">
        <f>VLOOKUP(D570,Info!$A$24:$B$57,2,FALSE)</f>
        <v>Deepwater</v>
      </c>
      <c r="D570" s="3" t="s">
        <v>29</v>
      </c>
      <c r="E570" s="3">
        <v>2007.0</v>
      </c>
      <c r="F570" s="3">
        <v>3.0</v>
      </c>
    </row>
    <row r="571" ht="15.75" customHeight="1">
      <c r="A571" s="2" t="s">
        <v>291</v>
      </c>
      <c r="B571" s="2" t="s">
        <v>292</v>
      </c>
      <c r="C571" s="2" t="str">
        <f>VLOOKUP(D571,Info!$A$24:$B$57,2,FALSE)</f>
        <v>Deepwater</v>
      </c>
      <c r="D571" s="3" t="s">
        <v>29</v>
      </c>
      <c r="E571" s="3">
        <v>2008.0</v>
      </c>
      <c r="F571" s="3">
        <v>2.0</v>
      </c>
    </row>
    <row r="572" ht="15.75" customHeight="1">
      <c r="A572" s="2" t="s">
        <v>291</v>
      </c>
      <c r="B572" s="2" t="s">
        <v>292</v>
      </c>
      <c r="C572" s="2" t="str">
        <f>VLOOKUP(D572,Info!$A$24:$B$57,2,FALSE)</f>
        <v>Deepwater</v>
      </c>
      <c r="D572" s="3" t="s">
        <v>29</v>
      </c>
      <c r="E572" s="3">
        <v>2009.0</v>
      </c>
      <c r="F572" s="3">
        <v>4.0</v>
      </c>
    </row>
    <row r="573" ht="15.75" customHeight="1">
      <c r="A573" s="2" t="s">
        <v>291</v>
      </c>
      <c r="B573" s="2" t="s">
        <v>292</v>
      </c>
      <c r="C573" s="2" t="str">
        <f>VLOOKUP(D573,Info!$A$24:$B$57,2,FALSE)</f>
        <v>Deepwater</v>
      </c>
      <c r="D573" s="3" t="s">
        <v>29</v>
      </c>
      <c r="E573" s="3">
        <v>2010.0</v>
      </c>
      <c r="F573" s="3">
        <v>4.0</v>
      </c>
    </row>
    <row r="574" ht="15.75" customHeight="1">
      <c r="A574" s="2" t="s">
        <v>291</v>
      </c>
      <c r="B574" s="2" t="s">
        <v>292</v>
      </c>
      <c r="C574" s="2" t="str">
        <f>VLOOKUP(D574,Info!$A$24:$B$57,2,FALSE)</f>
        <v>Deepwater</v>
      </c>
      <c r="D574" s="3" t="s">
        <v>29</v>
      </c>
      <c r="E574" s="3">
        <v>2012.0</v>
      </c>
      <c r="F574" s="3">
        <v>3.0</v>
      </c>
    </row>
    <row r="575" ht="15.75" customHeight="1">
      <c r="A575" s="2" t="s">
        <v>291</v>
      </c>
      <c r="B575" s="2" t="s">
        <v>292</v>
      </c>
      <c r="C575" s="2" t="str">
        <f>VLOOKUP(D575,Info!$A$24:$B$57,2,FALSE)</f>
        <v>Deepwater</v>
      </c>
      <c r="D575" s="3" t="s">
        <v>29</v>
      </c>
      <c r="E575" s="3">
        <v>2013.0</v>
      </c>
      <c r="F575" s="3">
        <v>7.0</v>
      </c>
    </row>
    <row r="576" ht="15.75" customHeight="1">
      <c r="A576" s="2" t="s">
        <v>291</v>
      </c>
      <c r="B576" s="2" t="s">
        <v>292</v>
      </c>
      <c r="C576" s="2" t="str">
        <f>VLOOKUP(D576,Info!$A$24:$B$57,2,FALSE)</f>
        <v>Deepwater</v>
      </c>
      <c r="D576" s="3" t="s">
        <v>29</v>
      </c>
      <c r="E576" s="3">
        <v>2014.0</v>
      </c>
      <c r="F576" s="3">
        <v>2.0</v>
      </c>
    </row>
    <row r="577" ht="15.75" customHeight="1">
      <c r="A577" s="2" t="s">
        <v>291</v>
      </c>
      <c r="B577" s="2" t="s">
        <v>292</v>
      </c>
      <c r="C577" s="2" t="str">
        <f>VLOOKUP(D577,Info!$A$24:$B$57,2,FALSE)</f>
        <v>Deepwater</v>
      </c>
      <c r="D577" s="3" t="s">
        <v>29</v>
      </c>
      <c r="E577" s="3">
        <v>2015.0</v>
      </c>
      <c r="F577" s="3">
        <v>3.0</v>
      </c>
    </row>
    <row r="578" ht="15.75" customHeight="1">
      <c r="A578" s="2" t="s">
        <v>291</v>
      </c>
      <c r="B578" s="2" t="s">
        <v>292</v>
      </c>
      <c r="C578" s="2" t="str">
        <f>VLOOKUP(D578,Info!$A$24:$B$57,2,FALSE)</f>
        <v>Deepwater</v>
      </c>
      <c r="D578" s="3" t="s">
        <v>29</v>
      </c>
      <c r="E578" s="3">
        <v>2016.0</v>
      </c>
      <c r="F578" s="3">
        <v>4.0</v>
      </c>
    </row>
    <row r="579" ht="15.75" customHeight="1">
      <c r="A579" s="2" t="s">
        <v>291</v>
      </c>
      <c r="B579" s="2" t="s">
        <v>292</v>
      </c>
      <c r="C579" s="2" t="str">
        <f>VLOOKUP(D579,Info!$A$24:$B$57,2,FALSE)</f>
        <v>Deepwater</v>
      </c>
      <c r="D579" s="3" t="s">
        <v>29</v>
      </c>
      <c r="E579" s="3">
        <v>2018.0</v>
      </c>
      <c r="F579" s="3">
        <v>4.0</v>
      </c>
    </row>
    <row r="580" ht="15.75" customHeight="1">
      <c r="A580" s="2" t="s">
        <v>291</v>
      </c>
      <c r="B580" s="2" t="s">
        <v>292</v>
      </c>
      <c r="C580" s="2" t="str">
        <f>VLOOKUP(D580,Info!$A$24:$B$57,2,FALSE)</f>
        <v>Shallow-water</v>
      </c>
      <c r="D580" s="3" t="s">
        <v>30</v>
      </c>
      <c r="E580" s="3">
        <v>1986.0</v>
      </c>
      <c r="F580" s="3">
        <v>26.0</v>
      </c>
    </row>
    <row r="581" ht="15.75" customHeight="1">
      <c r="A581" s="2" t="s">
        <v>291</v>
      </c>
      <c r="B581" s="2" t="s">
        <v>292</v>
      </c>
      <c r="C581" s="2" t="str">
        <f>VLOOKUP(D581,Info!$A$24:$B$57,2,FALSE)</f>
        <v>Shallow-water</v>
      </c>
      <c r="D581" s="3" t="s">
        <v>30</v>
      </c>
      <c r="E581" s="3">
        <v>1987.0</v>
      </c>
      <c r="F581" s="3">
        <v>44.0</v>
      </c>
    </row>
    <row r="582" ht="15.75" customHeight="1">
      <c r="A582" s="2" t="s">
        <v>291</v>
      </c>
      <c r="B582" s="2" t="s">
        <v>292</v>
      </c>
      <c r="C582" s="2" t="str">
        <f>VLOOKUP(D582,Info!$A$24:$B$57,2,FALSE)</f>
        <v>Shallow-water</v>
      </c>
      <c r="D582" s="3" t="s">
        <v>30</v>
      </c>
      <c r="E582" s="3">
        <v>1988.0</v>
      </c>
      <c r="F582" s="3">
        <v>32.0</v>
      </c>
    </row>
    <row r="583" ht="15.75" customHeight="1">
      <c r="A583" s="2" t="s">
        <v>291</v>
      </c>
      <c r="B583" s="2" t="s">
        <v>292</v>
      </c>
      <c r="C583" s="2" t="str">
        <f>VLOOKUP(D583,Info!$A$24:$B$57,2,FALSE)</f>
        <v>Shallow-water</v>
      </c>
      <c r="D583" s="3" t="s">
        <v>30</v>
      </c>
      <c r="E583" s="3">
        <v>1989.0</v>
      </c>
      <c r="F583" s="3">
        <v>40.0</v>
      </c>
    </row>
    <row r="584" ht="15.75" customHeight="1">
      <c r="A584" s="2" t="s">
        <v>291</v>
      </c>
      <c r="B584" s="2" t="s">
        <v>292</v>
      </c>
      <c r="C584" s="2" t="str">
        <f>VLOOKUP(D584,Info!$A$24:$B$57,2,FALSE)</f>
        <v>Shallow-water</v>
      </c>
      <c r="D584" s="3" t="s">
        <v>30</v>
      </c>
      <c r="E584" s="3">
        <v>1990.0</v>
      </c>
      <c r="F584" s="3">
        <v>47.0</v>
      </c>
    </row>
    <row r="585" ht="15.75" customHeight="1">
      <c r="A585" s="2" t="s">
        <v>291</v>
      </c>
      <c r="B585" s="2" t="s">
        <v>292</v>
      </c>
      <c r="C585" s="2" t="str">
        <f>VLOOKUP(D585,Info!$A$24:$B$57,2,FALSE)</f>
        <v>Shallow-water</v>
      </c>
      <c r="D585" s="3" t="s">
        <v>30</v>
      </c>
      <c r="E585" s="3">
        <v>1991.0</v>
      </c>
      <c r="F585" s="3">
        <v>46.0</v>
      </c>
    </row>
    <row r="586" ht="15.75" customHeight="1">
      <c r="A586" s="2" t="s">
        <v>291</v>
      </c>
      <c r="B586" s="2" t="s">
        <v>292</v>
      </c>
      <c r="C586" s="2" t="str">
        <f>VLOOKUP(D586,Info!$A$24:$B$57,2,FALSE)</f>
        <v>Shallow-water</v>
      </c>
      <c r="D586" s="3" t="s">
        <v>30</v>
      </c>
      <c r="E586" s="3">
        <v>1992.0</v>
      </c>
      <c r="F586" s="3">
        <v>27.0</v>
      </c>
    </row>
    <row r="587" ht="15.75" customHeight="1">
      <c r="A587" s="2" t="s">
        <v>291</v>
      </c>
      <c r="B587" s="2" t="s">
        <v>292</v>
      </c>
      <c r="C587" s="2" t="str">
        <f>VLOOKUP(D587,Info!$A$24:$B$57,2,FALSE)</f>
        <v>Shallow-water</v>
      </c>
      <c r="D587" s="3" t="s">
        <v>30</v>
      </c>
      <c r="E587" s="3">
        <v>1993.0</v>
      </c>
      <c r="F587" s="3">
        <v>50.0</v>
      </c>
    </row>
    <row r="588" ht="15.75" customHeight="1">
      <c r="A588" s="2" t="s">
        <v>291</v>
      </c>
      <c r="B588" s="2" t="s">
        <v>292</v>
      </c>
      <c r="C588" s="2" t="str">
        <f>VLOOKUP(D588,Info!$A$24:$B$57,2,FALSE)</f>
        <v>Shallow-water</v>
      </c>
      <c r="D588" s="3" t="s">
        <v>30</v>
      </c>
      <c r="E588" s="3">
        <v>1994.0</v>
      </c>
      <c r="F588" s="3">
        <v>31.0</v>
      </c>
    </row>
    <row r="589" ht="15.75" customHeight="1">
      <c r="A589" s="2" t="s">
        <v>291</v>
      </c>
      <c r="B589" s="2" t="s">
        <v>292</v>
      </c>
      <c r="C589" s="2" t="str">
        <f>VLOOKUP(D589,Info!$A$24:$B$57,2,FALSE)</f>
        <v>Shallow-water</v>
      </c>
      <c r="D589" s="3" t="s">
        <v>30</v>
      </c>
      <c r="E589" s="3">
        <v>1995.0</v>
      </c>
      <c r="F589" s="3">
        <v>56.0</v>
      </c>
    </row>
    <row r="590" ht="15.75" customHeight="1">
      <c r="A590" s="2" t="s">
        <v>291</v>
      </c>
      <c r="B590" s="2" t="s">
        <v>292</v>
      </c>
      <c r="C590" s="2" t="str">
        <f>VLOOKUP(D590,Info!$A$24:$B$57,2,FALSE)</f>
        <v>Shallow-water</v>
      </c>
      <c r="D590" s="3" t="s">
        <v>30</v>
      </c>
      <c r="E590" s="3">
        <v>1996.0</v>
      </c>
      <c r="F590" s="3">
        <v>15.0</v>
      </c>
    </row>
    <row r="591" ht="15.75" customHeight="1">
      <c r="A591" s="2" t="s">
        <v>291</v>
      </c>
      <c r="B591" s="2" t="s">
        <v>292</v>
      </c>
      <c r="C591" s="2" t="str">
        <f>VLOOKUP(D591,Info!$A$24:$B$57,2,FALSE)</f>
        <v>Shallow-water</v>
      </c>
      <c r="D591" s="3" t="s">
        <v>30</v>
      </c>
      <c r="E591" s="3">
        <v>1997.0</v>
      </c>
      <c r="F591" s="3">
        <v>20.0</v>
      </c>
    </row>
    <row r="592" ht="15.75" customHeight="1">
      <c r="A592" s="2" t="s">
        <v>291</v>
      </c>
      <c r="B592" s="2" t="s">
        <v>292</v>
      </c>
      <c r="C592" s="2" t="str">
        <f>VLOOKUP(D592,Info!$A$24:$B$57,2,FALSE)</f>
        <v>Shallow-water</v>
      </c>
      <c r="D592" s="3" t="s">
        <v>30</v>
      </c>
      <c r="E592" s="3">
        <v>1998.0</v>
      </c>
      <c r="F592" s="3">
        <v>41.0</v>
      </c>
    </row>
    <row r="593" ht="15.75" customHeight="1">
      <c r="A593" s="2" t="s">
        <v>291</v>
      </c>
      <c r="B593" s="2" t="s">
        <v>292</v>
      </c>
      <c r="C593" s="2" t="str">
        <f>VLOOKUP(D593,Info!$A$24:$B$57,2,FALSE)</f>
        <v>Shallow-water</v>
      </c>
      <c r="D593" s="3" t="s">
        <v>30</v>
      </c>
      <c r="E593" s="3">
        <v>1999.0</v>
      </c>
      <c r="F593" s="3">
        <v>36.0</v>
      </c>
    </row>
    <row r="594" ht="15.75" customHeight="1">
      <c r="A594" s="2" t="s">
        <v>291</v>
      </c>
      <c r="B594" s="2" t="s">
        <v>292</v>
      </c>
      <c r="C594" s="2" t="str">
        <f>VLOOKUP(D594,Info!$A$24:$B$57,2,FALSE)</f>
        <v>Shallow-water</v>
      </c>
      <c r="D594" s="3" t="s">
        <v>30</v>
      </c>
      <c r="E594" s="3">
        <v>2000.0</v>
      </c>
      <c r="F594" s="3">
        <v>44.0</v>
      </c>
    </row>
    <row r="595" ht="15.75" customHeight="1">
      <c r="A595" s="2" t="s">
        <v>291</v>
      </c>
      <c r="B595" s="2" t="s">
        <v>292</v>
      </c>
      <c r="C595" s="2" t="str">
        <f>VLOOKUP(D595,Info!$A$24:$B$57,2,FALSE)</f>
        <v>Shallow-water</v>
      </c>
      <c r="D595" s="3" t="s">
        <v>30</v>
      </c>
      <c r="E595" s="3">
        <v>2001.0</v>
      </c>
      <c r="F595" s="3">
        <v>20.0</v>
      </c>
    </row>
    <row r="596" ht="15.75" customHeight="1">
      <c r="A596" s="2" t="s">
        <v>291</v>
      </c>
      <c r="B596" s="2" t="s">
        <v>292</v>
      </c>
      <c r="C596" s="2" t="str">
        <f>VLOOKUP(D596,Info!$A$24:$B$57,2,FALSE)</f>
        <v>Shallow-water</v>
      </c>
      <c r="D596" s="3" t="s">
        <v>30</v>
      </c>
      <c r="E596" s="3">
        <v>2002.0</v>
      </c>
      <c r="F596" s="3">
        <v>24.0</v>
      </c>
    </row>
    <row r="597" ht="15.75" customHeight="1">
      <c r="A597" s="2" t="s">
        <v>291</v>
      </c>
      <c r="B597" s="2" t="s">
        <v>292</v>
      </c>
      <c r="C597" s="2" t="str">
        <f>VLOOKUP(D597,Info!$A$24:$B$57,2,FALSE)</f>
        <v>Shallow-water</v>
      </c>
      <c r="D597" s="3" t="s">
        <v>30</v>
      </c>
      <c r="E597" s="3">
        <v>2003.0</v>
      </c>
      <c r="F597" s="3">
        <v>44.0</v>
      </c>
    </row>
    <row r="598" ht="15.75" customHeight="1">
      <c r="A598" s="2" t="s">
        <v>291</v>
      </c>
      <c r="B598" s="2" t="s">
        <v>292</v>
      </c>
      <c r="C598" s="2" t="str">
        <f>VLOOKUP(D598,Info!$A$24:$B$57,2,FALSE)</f>
        <v>Shallow-water</v>
      </c>
      <c r="D598" s="3" t="s">
        <v>30</v>
      </c>
      <c r="E598" s="3">
        <v>2004.0</v>
      </c>
      <c r="F598" s="3">
        <v>71.0</v>
      </c>
    </row>
    <row r="599" ht="15.75" customHeight="1">
      <c r="A599" s="2" t="s">
        <v>291</v>
      </c>
      <c r="B599" s="2" t="s">
        <v>292</v>
      </c>
      <c r="C599" s="2" t="str">
        <f>VLOOKUP(D599,Info!$A$24:$B$57,2,FALSE)</f>
        <v>Shallow-water</v>
      </c>
      <c r="D599" s="3" t="s">
        <v>30</v>
      </c>
      <c r="E599" s="3">
        <v>2005.0</v>
      </c>
      <c r="F599" s="3">
        <v>65.0</v>
      </c>
    </row>
    <row r="600" ht="15.75" customHeight="1">
      <c r="A600" s="2" t="s">
        <v>291</v>
      </c>
      <c r="B600" s="2" t="s">
        <v>292</v>
      </c>
      <c r="C600" s="2" t="str">
        <f>VLOOKUP(D600,Info!$A$24:$B$57,2,FALSE)</f>
        <v>Shallow-water</v>
      </c>
      <c r="D600" s="3" t="s">
        <v>30</v>
      </c>
      <c r="E600" s="3">
        <v>2006.0</v>
      </c>
      <c r="F600" s="3">
        <v>65.0</v>
      </c>
    </row>
    <row r="601" ht="15.75" customHeight="1">
      <c r="A601" s="2" t="s">
        <v>291</v>
      </c>
      <c r="B601" s="2" t="s">
        <v>292</v>
      </c>
      <c r="C601" s="2" t="str">
        <f>VLOOKUP(D601,Info!$A$24:$B$57,2,FALSE)</f>
        <v>Shallow-water</v>
      </c>
      <c r="D601" s="3" t="s">
        <v>30</v>
      </c>
      <c r="E601" s="3">
        <v>2007.0</v>
      </c>
      <c r="F601" s="3">
        <v>54.0</v>
      </c>
    </row>
    <row r="602" ht="15.75" customHeight="1">
      <c r="A602" s="2" t="s">
        <v>291</v>
      </c>
      <c r="B602" s="2" t="s">
        <v>292</v>
      </c>
      <c r="C602" s="2" t="str">
        <f>VLOOKUP(D602,Info!$A$24:$B$57,2,FALSE)</f>
        <v>Shallow-water</v>
      </c>
      <c r="D602" s="3" t="s">
        <v>30</v>
      </c>
      <c r="E602" s="3">
        <v>2008.0</v>
      </c>
      <c r="F602" s="3">
        <v>54.0</v>
      </c>
    </row>
    <row r="603" ht="15.75" customHeight="1">
      <c r="A603" s="2" t="s">
        <v>291</v>
      </c>
      <c r="B603" s="2" t="s">
        <v>292</v>
      </c>
      <c r="C603" s="2" t="str">
        <f>VLOOKUP(D603,Info!$A$24:$B$57,2,FALSE)</f>
        <v>Shallow-water</v>
      </c>
      <c r="D603" s="3" t="s">
        <v>30</v>
      </c>
      <c r="E603" s="3">
        <v>2009.0</v>
      </c>
      <c r="F603" s="3">
        <v>37.0</v>
      </c>
    </row>
    <row r="604" ht="15.75" customHeight="1">
      <c r="A604" s="2" t="s">
        <v>291</v>
      </c>
      <c r="B604" s="2" t="s">
        <v>292</v>
      </c>
      <c r="C604" s="2" t="str">
        <f>VLOOKUP(D604,Info!$A$24:$B$57,2,FALSE)</f>
        <v>Shallow-water</v>
      </c>
      <c r="D604" s="3" t="s">
        <v>30</v>
      </c>
      <c r="E604" s="3">
        <v>2010.0</v>
      </c>
      <c r="F604" s="3">
        <v>27.0</v>
      </c>
    </row>
    <row r="605" ht="15.75" customHeight="1">
      <c r="A605" s="2" t="s">
        <v>291</v>
      </c>
      <c r="B605" s="2" t="s">
        <v>292</v>
      </c>
      <c r="C605" s="2" t="str">
        <f>VLOOKUP(D605,Info!$A$24:$B$57,2,FALSE)</f>
        <v>Shallow-water</v>
      </c>
      <c r="D605" s="3" t="s">
        <v>30</v>
      </c>
      <c r="E605" s="3">
        <v>2011.0</v>
      </c>
      <c r="F605" s="3">
        <v>20.0</v>
      </c>
    </row>
    <row r="606" ht="15.75" customHeight="1">
      <c r="A606" s="2" t="s">
        <v>291</v>
      </c>
      <c r="B606" s="2" t="s">
        <v>292</v>
      </c>
      <c r="C606" s="2" t="str">
        <f>VLOOKUP(D606,Info!$A$24:$B$57,2,FALSE)</f>
        <v>Shallow-water</v>
      </c>
      <c r="D606" s="3" t="s">
        <v>30</v>
      </c>
      <c r="E606" s="3">
        <v>2012.0</v>
      </c>
      <c r="F606" s="3">
        <v>33.0</v>
      </c>
    </row>
    <row r="607" ht="15.75" customHeight="1">
      <c r="A607" s="2" t="s">
        <v>291</v>
      </c>
      <c r="B607" s="2" t="s">
        <v>292</v>
      </c>
      <c r="C607" s="2" t="str">
        <f>VLOOKUP(D607,Info!$A$24:$B$57,2,FALSE)</f>
        <v>Shallow-water</v>
      </c>
      <c r="D607" s="3" t="s">
        <v>30</v>
      </c>
      <c r="E607" s="3">
        <v>2013.0</v>
      </c>
      <c r="F607" s="3">
        <v>18.0</v>
      </c>
    </row>
    <row r="608" ht="15.75" customHeight="1">
      <c r="A608" s="2" t="s">
        <v>291</v>
      </c>
      <c r="B608" s="2" t="s">
        <v>292</v>
      </c>
      <c r="C608" s="2" t="str">
        <f>VLOOKUP(D608,Info!$A$24:$B$57,2,FALSE)</f>
        <v>Shallow-water</v>
      </c>
      <c r="D608" s="3" t="s">
        <v>30</v>
      </c>
      <c r="E608" s="3">
        <v>2014.0</v>
      </c>
      <c r="F608" s="3">
        <v>17.0</v>
      </c>
    </row>
    <row r="609" ht="15.75" customHeight="1">
      <c r="A609" s="2" t="s">
        <v>291</v>
      </c>
      <c r="B609" s="2" t="s">
        <v>292</v>
      </c>
      <c r="C609" s="2" t="str">
        <f>VLOOKUP(D609,Info!$A$24:$B$57,2,FALSE)</f>
        <v>Shallow-water</v>
      </c>
      <c r="D609" s="3" t="s">
        <v>30</v>
      </c>
      <c r="E609" s="3">
        <v>2015.0</v>
      </c>
      <c r="F609" s="3">
        <v>13.0</v>
      </c>
    </row>
    <row r="610" ht="15.75" customHeight="1">
      <c r="A610" s="2" t="s">
        <v>291</v>
      </c>
      <c r="B610" s="2" t="s">
        <v>292</v>
      </c>
      <c r="C610" s="2" t="str">
        <f>VLOOKUP(D610,Info!$A$24:$B$57,2,FALSE)</f>
        <v>Shallow-water</v>
      </c>
      <c r="D610" s="3" t="s">
        <v>30</v>
      </c>
      <c r="E610" s="3">
        <v>2016.0</v>
      </c>
      <c r="F610" s="3">
        <v>13.0</v>
      </c>
    </row>
    <row r="611" ht="15.75" customHeight="1">
      <c r="A611" s="2" t="s">
        <v>291</v>
      </c>
      <c r="B611" s="2" t="s">
        <v>292</v>
      </c>
      <c r="C611" s="2" t="str">
        <f>VLOOKUP(D611,Info!$A$24:$B$57,2,FALSE)</f>
        <v>Shallow-water</v>
      </c>
      <c r="D611" s="3" t="s">
        <v>30</v>
      </c>
      <c r="E611" s="3">
        <v>2017.0</v>
      </c>
      <c r="F611" s="3">
        <v>7.0</v>
      </c>
    </row>
    <row r="612" ht="15.75" customHeight="1">
      <c r="A612" s="2" t="s">
        <v>291</v>
      </c>
      <c r="B612" s="2" t="s">
        <v>292</v>
      </c>
      <c r="C612" s="2" t="str">
        <f>VLOOKUP(D612,Info!$A$24:$B$57,2,FALSE)</f>
        <v>Shallow-water</v>
      </c>
      <c r="D612" s="3" t="s">
        <v>30</v>
      </c>
      <c r="E612" s="3">
        <v>2018.0</v>
      </c>
      <c r="F612" s="3">
        <v>7.0</v>
      </c>
    </row>
    <row r="613" ht="15.75" customHeight="1">
      <c r="A613" s="2" t="s">
        <v>291</v>
      </c>
      <c r="B613" s="2" t="s">
        <v>292</v>
      </c>
      <c r="C613" s="2" t="str">
        <f>VLOOKUP(D613,Info!$A$24:$B$57,2,FALSE)</f>
        <v>Shallow-water</v>
      </c>
      <c r="D613" s="3" t="s">
        <v>31</v>
      </c>
      <c r="E613" s="3">
        <v>1986.0</v>
      </c>
      <c r="F613" s="3">
        <v>32.0</v>
      </c>
    </row>
    <row r="614" ht="15.75" customHeight="1">
      <c r="A614" s="2" t="s">
        <v>291</v>
      </c>
      <c r="B614" s="2" t="s">
        <v>292</v>
      </c>
      <c r="C614" s="2" t="str">
        <f>VLOOKUP(D614,Info!$A$24:$B$57,2,FALSE)</f>
        <v>Shallow-water</v>
      </c>
      <c r="D614" s="3" t="s">
        <v>31</v>
      </c>
      <c r="E614" s="3">
        <v>1987.0</v>
      </c>
      <c r="F614" s="3">
        <v>61.0</v>
      </c>
    </row>
    <row r="615" ht="15.75" customHeight="1">
      <c r="A615" s="2" t="s">
        <v>291</v>
      </c>
      <c r="B615" s="2" t="s">
        <v>292</v>
      </c>
      <c r="C615" s="2" t="str">
        <f>VLOOKUP(D615,Info!$A$24:$B$57,2,FALSE)</f>
        <v>Shallow-water</v>
      </c>
      <c r="D615" s="3" t="s">
        <v>31</v>
      </c>
      <c r="E615" s="3">
        <v>1988.0</v>
      </c>
      <c r="F615" s="3">
        <v>68.0</v>
      </c>
    </row>
    <row r="616" ht="15.75" customHeight="1">
      <c r="A616" s="2" t="s">
        <v>291</v>
      </c>
      <c r="B616" s="2" t="s">
        <v>292</v>
      </c>
      <c r="C616" s="2" t="str">
        <f>VLOOKUP(D616,Info!$A$24:$B$57,2,FALSE)</f>
        <v>Shallow-water</v>
      </c>
      <c r="D616" s="3" t="s">
        <v>31</v>
      </c>
      <c r="E616" s="3">
        <v>1989.0</v>
      </c>
      <c r="F616" s="3">
        <v>82.0</v>
      </c>
    </row>
    <row r="617" ht="15.75" customHeight="1">
      <c r="A617" s="2" t="s">
        <v>291</v>
      </c>
      <c r="B617" s="2" t="s">
        <v>292</v>
      </c>
      <c r="C617" s="2" t="str">
        <f>VLOOKUP(D617,Info!$A$24:$B$57,2,FALSE)</f>
        <v>Shallow-water</v>
      </c>
      <c r="D617" s="3" t="s">
        <v>31</v>
      </c>
      <c r="E617" s="3">
        <v>1990.0</v>
      </c>
      <c r="F617" s="3">
        <v>99.0</v>
      </c>
    </row>
    <row r="618" ht="15.75" customHeight="1">
      <c r="A618" s="2" t="s">
        <v>291</v>
      </c>
      <c r="B618" s="2" t="s">
        <v>292</v>
      </c>
      <c r="C618" s="2" t="str">
        <f>VLOOKUP(D618,Info!$A$24:$B$57,2,FALSE)</f>
        <v>Shallow-water</v>
      </c>
      <c r="D618" s="3" t="s">
        <v>31</v>
      </c>
      <c r="E618" s="3">
        <v>1991.0</v>
      </c>
      <c r="F618" s="3">
        <v>88.0</v>
      </c>
    </row>
    <row r="619" ht="15.75" customHeight="1">
      <c r="A619" s="2" t="s">
        <v>291</v>
      </c>
      <c r="B619" s="2" t="s">
        <v>292</v>
      </c>
      <c r="C619" s="2" t="str">
        <f>VLOOKUP(D619,Info!$A$24:$B$57,2,FALSE)</f>
        <v>Shallow-water</v>
      </c>
      <c r="D619" s="3" t="s">
        <v>31</v>
      </c>
      <c r="E619" s="3">
        <v>1992.0</v>
      </c>
      <c r="F619" s="3">
        <v>40.0</v>
      </c>
    </row>
    <row r="620" ht="15.75" customHeight="1">
      <c r="A620" s="2" t="s">
        <v>291</v>
      </c>
      <c r="B620" s="2" t="s">
        <v>292</v>
      </c>
      <c r="C620" s="2" t="str">
        <f>VLOOKUP(D620,Info!$A$24:$B$57,2,FALSE)</f>
        <v>Shallow-water</v>
      </c>
      <c r="D620" s="3" t="s">
        <v>31</v>
      </c>
      <c r="E620" s="3">
        <v>1993.0</v>
      </c>
      <c r="F620" s="3">
        <v>62.0</v>
      </c>
    </row>
    <row r="621" ht="15.75" customHeight="1">
      <c r="A621" s="2" t="s">
        <v>291</v>
      </c>
      <c r="B621" s="2" t="s">
        <v>292</v>
      </c>
      <c r="C621" s="2" t="str">
        <f>VLOOKUP(D621,Info!$A$24:$B$57,2,FALSE)</f>
        <v>Shallow-water</v>
      </c>
      <c r="D621" s="3" t="s">
        <v>31</v>
      </c>
      <c r="E621" s="3">
        <v>1994.0</v>
      </c>
      <c r="F621" s="3">
        <v>54.0</v>
      </c>
    </row>
    <row r="622" ht="15.75" customHeight="1">
      <c r="A622" s="2" t="s">
        <v>291</v>
      </c>
      <c r="B622" s="2" t="s">
        <v>292</v>
      </c>
      <c r="C622" s="2" t="str">
        <f>VLOOKUP(D622,Info!$A$24:$B$57,2,FALSE)</f>
        <v>Shallow-water</v>
      </c>
      <c r="D622" s="3" t="s">
        <v>31</v>
      </c>
      <c r="E622" s="3">
        <v>1995.0</v>
      </c>
      <c r="F622" s="3">
        <v>81.0</v>
      </c>
    </row>
    <row r="623" ht="15.75" customHeight="1">
      <c r="A623" s="2" t="s">
        <v>291</v>
      </c>
      <c r="B623" s="2" t="s">
        <v>292</v>
      </c>
      <c r="C623" s="2" t="str">
        <f>VLOOKUP(D623,Info!$A$24:$B$57,2,FALSE)</f>
        <v>Shallow-water</v>
      </c>
      <c r="D623" s="3" t="s">
        <v>31</v>
      </c>
      <c r="E623" s="3">
        <v>1996.0</v>
      </c>
      <c r="F623" s="3">
        <v>59.0</v>
      </c>
    </row>
    <row r="624" ht="15.75" customHeight="1">
      <c r="A624" s="2" t="s">
        <v>291</v>
      </c>
      <c r="B624" s="2" t="s">
        <v>292</v>
      </c>
      <c r="C624" s="2" t="str">
        <f>VLOOKUP(D624,Info!$A$24:$B$57,2,FALSE)</f>
        <v>Shallow-water</v>
      </c>
      <c r="D624" s="3" t="s">
        <v>31</v>
      </c>
      <c r="E624" s="3">
        <v>1997.0</v>
      </c>
      <c r="F624" s="3">
        <v>39.0</v>
      </c>
    </row>
    <row r="625" ht="15.75" customHeight="1">
      <c r="A625" s="2" t="s">
        <v>291</v>
      </c>
      <c r="B625" s="2" t="s">
        <v>292</v>
      </c>
      <c r="C625" s="2" t="str">
        <f>VLOOKUP(D625,Info!$A$24:$B$57,2,FALSE)</f>
        <v>Shallow-water</v>
      </c>
      <c r="D625" s="3" t="s">
        <v>31</v>
      </c>
      <c r="E625" s="3">
        <v>1998.0</v>
      </c>
      <c r="F625" s="3">
        <v>54.0</v>
      </c>
    </row>
    <row r="626" ht="15.75" customHeight="1">
      <c r="A626" s="2" t="s">
        <v>291</v>
      </c>
      <c r="B626" s="2" t="s">
        <v>292</v>
      </c>
      <c r="C626" s="2" t="str">
        <f>VLOOKUP(D626,Info!$A$24:$B$57,2,FALSE)</f>
        <v>Shallow-water</v>
      </c>
      <c r="D626" s="3" t="s">
        <v>31</v>
      </c>
      <c r="E626" s="3">
        <v>1999.0</v>
      </c>
      <c r="F626" s="3">
        <v>60.0</v>
      </c>
    </row>
    <row r="627" ht="15.75" customHeight="1">
      <c r="A627" s="2" t="s">
        <v>291</v>
      </c>
      <c r="B627" s="2" t="s">
        <v>292</v>
      </c>
      <c r="C627" s="2" t="str">
        <f>VLOOKUP(D627,Info!$A$24:$B$57,2,FALSE)</f>
        <v>Shallow-water</v>
      </c>
      <c r="D627" s="3" t="s">
        <v>31</v>
      </c>
      <c r="E627" s="3">
        <v>2000.0</v>
      </c>
      <c r="F627" s="3">
        <v>90.0</v>
      </c>
    </row>
    <row r="628" ht="15.75" customHeight="1">
      <c r="A628" s="2" t="s">
        <v>291</v>
      </c>
      <c r="B628" s="2" t="s">
        <v>292</v>
      </c>
      <c r="C628" s="2" t="str">
        <f>VLOOKUP(D628,Info!$A$24:$B$57,2,FALSE)</f>
        <v>Shallow-water</v>
      </c>
      <c r="D628" s="3" t="s">
        <v>31</v>
      </c>
      <c r="E628" s="3">
        <v>2001.0</v>
      </c>
      <c r="F628" s="3">
        <v>117.0</v>
      </c>
    </row>
    <row r="629" ht="15.75" customHeight="1">
      <c r="A629" s="2" t="s">
        <v>291</v>
      </c>
      <c r="B629" s="2" t="s">
        <v>292</v>
      </c>
      <c r="C629" s="2" t="str">
        <f>VLOOKUP(D629,Info!$A$24:$B$57,2,FALSE)</f>
        <v>Shallow-water</v>
      </c>
      <c r="D629" s="3" t="s">
        <v>31</v>
      </c>
      <c r="E629" s="3">
        <v>2002.0</v>
      </c>
      <c r="F629" s="3">
        <v>98.0</v>
      </c>
    </row>
    <row r="630" ht="15.75" customHeight="1">
      <c r="A630" s="2" t="s">
        <v>291</v>
      </c>
      <c r="B630" s="2" t="s">
        <v>292</v>
      </c>
      <c r="C630" s="2" t="str">
        <f>VLOOKUP(D630,Info!$A$24:$B$57,2,FALSE)</f>
        <v>Shallow-water</v>
      </c>
      <c r="D630" s="3" t="s">
        <v>31</v>
      </c>
      <c r="E630" s="3">
        <v>2003.0</v>
      </c>
      <c r="F630" s="3">
        <v>113.0</v>
      </c>
    </row>
    <row r="631" ht="15.75" customHeight="1">
      <c r="A631" s="2" t="s">
        <v>291</v>
      </c>
      <c r="B631" s="2" t="s">
        <v>292</v>
      </c>
      <c r="C631" s="2" t="str">
        <f>VLOOKUP(D631,Info!$A$24:$B$57,2,FALSE)</f>
        <v>Shallow-water</v>
      </c>
      <c r="D631" s="3" t="s">
        <v>31</v>
      </c>
      <c r="E631" s="3">
        <v>2004.0</v>
      </c>
      <c r="F631" s="3">
        <v>156.0</v>
      </c>
    </row>
    <row r="632" ht="15.75" customHeight="1">
      <c r="A632" s="2" t="s">
        <v>291</v>
      </c>
      <c r="B632" s="2" t="s">
        <v>292</v>
      </c>
      <c r="C632" s="2" t="str">
        <f>VLOOKUP(D632,Info!$A$24:$B$57,2,FALSE)</f>
        <v>Shallow-water</v>
      </c>
      <c r="D632" s="3" t="s">
        <v>31</v>
      </c>
      <c r="E632" s="3">
        <v>2005.0</v>
      </c>
      <c r="F632" s="3">
        <v>154.0</v>
      </c>
    </row>
    <row r="633" ht="15.75" customHeight="1">
      <c r="A633" s="2" t="s">
        <v>291</v>
      </c>
      <c r="B633" s="2" t="s">
        <v>292</v>
      </c>
      <c r="C633" s="2" t="str">
        <f>VLOOKUP(D633,Info!$A$24:$B$57,2,FALSE)</f>
        <v>Shallow-water</v>
      </c>
      <c r="D633" s="3" t="s">
        <v>31</v>
      </c>
      <c r="E633" s="3">
        <v>2006.0</v>
      </c>
      <c r="F633" s="3">
        <v>95.0</v>
      </c>
    </row>
    <row r="634" ht="15.75" customHeight="1">
      <c r="A634" s="2" t="s">
        <v>291</v>
      </c>
      <c r="B634" s="2" t="s">
        <v>292</v>
      </c>
      <c r="C634" s="2" t="str">
        <f>VLOOKUP(D634,Info!$A$24:$B$57,2,FALSE)</f>
        <v>Shallow-water</v>
      </c>
      <c r="D634" s="3" t="s">
        <v>31</v>
      </c>
      <c r="E634" s="3">
        <v>2007.0</v>
      </c>
      <c r="F634" s="3">
        <v>71.0</v>
      </c>
    </row>
    <row r="635" ht="15.75" customHeight="1">
      <c r="A635" s="2" t="s">
        <v>291</v>
      </c>
      <c r="B635" s="2" t="s">
        <v>292</v>
      </c>
      <c r="C635" s="2" t="str">
        <f>VLOOKUP(D635,Info!$A$24:$B$57,2,FALSE)</f>
        <v>Shallow-water</v>
      </c>
      <c r="D635" s="3" t="s">
        <v>31</v>
      </c>
      <c r="E635" s="3">
        <v>2008.0</v>
      </c>
      <c r="F635" s="3">
        <v>60.0</v>
      </c>
    </row>
    <row r="636" ht="15.75" customHeight="1">
      <c r="A636" s="2" t="s">
        <v>291</v>
      </c>
      <c r="B636" s="2" t="s">
        <v>292</v>
      </c>
      <c r="C636" s="2" t="str">
        <f>VLOOKUP(D636,Info!$A$24:$B$57,2,FALSE)</f>
        <v>Shallow-water</v>
      </c>
      <c r="D636" s="3" t="s">
        <v>31</v>
      </c>
      <c r="E636" s="3">
        <v>2009.0</v>
      </c>
      <c r="F636" s="3">
        <v>58.0</v>
      </c>
    </row>
    <row r="637" ht="15.75" customHeight="1">
      <c r="A637" s="2" t="s">
        <v>291</v>
      </c>
      <c r="B637" s="2" t="s">
        <v>292</v>
      </c>
      <c r="C637" s="2" t="str">
        <f>VLOOKUP(D637,Info!$A$24:$B$57,2,FALSE)</f>
        <v>Shallow-water</v>
      </c>
      <c r="D637" s="3" t="s">
        <v>31</v>
      </c>
      <c r="E637" s="3">
        <v>2010.0</v>
      </c>
      <c r="F637" s="3">
        <v>50.0</v>
      </c>
    </row>
    <row r="638" ht="15.75" customHeight="1">
      <c r="A638" s="2" t="s">
        <v>291</v>
      </c>
      <c r="B638" s="2" t="s">
        <v>292</v>
      </c>
      <c r="C638" s="2" t="str">
        <f>VLOOKUP(D638,Info!$A$24:$B$57,2,FALSE)</f>
        <v>Shallow-water</v>
      </c>
      <c r="D638" s="3" t="s">
        <v>31</v>
      </c>
      <c r="E638" s="3">
        <v>2011.0</v>
      </c>
      <c r="F638" s="3">
        <v>53.0</v>
      </c>
    </row>
    <row r="639" ht="15.75" customHeight="1">
      <c r="A639" s="2" t="s">
        <v>291</v>
      </c>
      <c r="B639" s="2" t="s">
        <v>292</v>
      </c>
      <c r="C639" s="2" t="str">
        <f>VLOOKUP(D639,Info!$A$24:$B$57,2,FALSE)</f>
        <v>Shallow-water</v>
      </c>
      <c r="D639" s="3" t="s">
        <v>31</v>
      </c>
      <c r="E639" s="3">
        <v>2012.0</v>
      </c>
      <c r="F639" s="3">
        <v>70.0</v>
      </c>
    </row>
    <row r="640" ht="15.75" customHeight="1">
      <c r="A640" s="2" t="s">
        <v>291</v>
      </c>
      <c r="B640" s="2" t="s">
        <v>292</v>
      </c>
      <c r="C640" s="2" t="str">
        <f>VLOOKUP(D640,Info!$A$24:$B$57,2,FALSE)</f>
        <v>Shallow-water</v>
      </c>
      <c r="D640" s="3" t="s">
        <v>31</v>
      </c>
      <c r="E640" s="3">
        <v>2013.0</v>
      </c>
      <c r="F640" s="3">
        <v>54.0</v>
      </c>
    </row>
    <row r="641" ht="15.75" customHeight="1">
      <c r="A641" s="2" t="s">
        <v>291</v>
      </c>
      <c r="B641" s="2" t="s">
        <v>292</v>
      </c>
      <c r="C641" s="2" t="str">
        <f>VLOOKUP(D641,Info!$A$24:$B$57,2,FALSE)</f>
        <v>Shallow-water</v>
      </c>
      <c r="D641" s="3" t="s">
        <v>31</v>
      </c>
      <c r="E641" s="3">
        <v>2014.0</v>
      </c>
      <c r="F641" s="3">
        <v>56.0</v>
      </c>
    </row>
    <row r="642" ht="15.75" customHeight="1">
      <c r="A642" s="2" t="s">
        <v>291</v>
      </c>
      <c r="B642" s="2" t="s">
        <v>292</v>
      </c>
      <c r="C642" s="2" t="str">
        <f>VLOOKUP(D642,Info!$A$24:$B$57,2,FALSE)</f>
        <v>Shallow-water</v>
      </c>
      <c r="D642" s="3" t="s">
        <v>31</v>
      </c>
      <c r="E642" s="3">
        <v>2015.0</v>
      </c>
      <c r="F642" s="3">
        <v>50.0</v>
      </c>
    </row>
    <row r="643" ht="15.75" customHeight="1">
      <c r="A643" s="2" t="s">
        <v>291</v>
      </c>
      <c r="B643" s="2" t="s">
        <v>292</v>
      </c>
      <c r="C643" s="2" t="str">
        <f>VLOOKUP(D643,Info!$A$24:$B$57,2,FALSE)</f>
        <v>Shallow-water</v>
      </c>
      <c r="D643" s="3" t="s">
        <v>31</v>
      </c>
      <c r="E643" s="3">
        <v>2016.0</v>
      </c>
      <c r="F643" s="3">
        <v>55.0</v>
      </c>
    </row>
    <row r="644" ht="15.75" customHeight="1">
      <c r="A644" s="2" t="s">
        <v>291</v>
      </c>
      <c r="B644" s="2" t="s">
        <v>292</v>
      </c>
      <c r="C644" s="2" t="str">
        <f>VLOOKUP(D644,Info!$A$24:$B$57,2,FALSE)</f>
        <v>Shallow-water</v>
      </c>
      <c r="D644" s="3" t="s">
        <v>31</v>
      </c>
      <c r="E644" s="3">
        <v>2017.0</v>
      </c>
      <c r="F644" s="3">
        <v>54.0</v>
      </c>
    </row>
    <row r="645" ht="15.75" customHeight="1">
      <c r="A645" s="2" t="s">
        <v>291</v>
      </c>
      <c r="B645" s="2" t="s">
        <v>292</v>
      </c>
      <c r="C645" s="2" t="str">
        <f>VLOOKUP(D645,Info!$A$24:$B$57,2,FALSE)</f>
        <v>Shallow-water</v>
      </c>
      <c r="D645" s="3" t="s">
        <v>31</v>
      </c>
      <c r="E645" s="3">
        <v>2018.0</v>
      </c>
      <c r="F645" s="3">
        <v>32.0</v>
      </c>
    </row>
    <row r="646" ht="15.75" customHeight="1">
      <c r="A646" s="2" t="s">
        <v>291</v>
      </c>
      <c r="B646" s="2" t="s">
        <v>292</v>
      </c>
      <c r="C646" s="2" t="str">
        <f>VLOOKUP(D646,Info!$A$24:$B$57,2,FALSE)</f>
        <v>Grunts</v>
      </c>
      <c r="D646" s="3" t="s">
        <v>32</v>
      </c>
      <c r="E646" s="3">
        <v>1996.0</v>
      </c>
      <c r="F646" s="3">
        <v>1.0</v>
      </c>
    </row>
    <row r="647" ht="15.75" customHeight="1">
      <c r="A647" s="2" t="s">
        <v>291</v>
      </c>
      <c r="B647" s="2" t="s">
        <v>292</v>
      </c>
      <c r="C647" s="2" t="str">
        <f>VLOOKUP(D647,Info!$A$24:$B$57,2,FALSE)</f>
        <v>Grunts</v>
      </c>
      <c r="D647" s="3" t="s">
        <v>32</v>
      </c>
      <c r="E647" s="3">
        <v>1997.0</v>
      </c>
      <c r="F647" s="3">
        <v>3.0</v>
      </c>
    </row>
    <row r="648" ht="15.75" customHeight="1">
      <c r="A648" s="2" t="s">
        <v>291</v>
      </c>
      <c r="B648" s="2" t="s">
        <v>292</v>
      </c>
      <c r="C648" s="2" t="str">
        <f>VLOOKUP(D648,Info!$A$24:$B$57,2,FALSE)</f>
        <v>Grunts</v>
      </c>
      <c r="D648" s="3" t="s">
        <v>32</v>
      </c>
      <c r="E648" s="3">
        <v>1998.0</v>
      </c>
      <c r="F648" s="3">
        <v>19.0</v>
      </c>
    </row>
    <row r="649" ht="15.75" customHeight="1">
      <c r="A649" s="2" t="s">
        <v>291</v>
      </c>
      <c r="B649" s="2" t="s">
        <v>292</v>
      </c>
      <c r="C649" s="2" t="str">
        <f>VLOOKUP(D649,Info!$A$24:$B$57,2,FALSE)</f>
        <v>Grunts</v>
      </c>
      <c r="D649" s="3" t="s">
        <v>32</v>
      </c>
      <c r="E649" s="3">
        <v>1999.0</v>
      </c>
      <c r="F649" s="3">
        <v>8.0</v>
      </c>
    </row>
    <row r="650" ht="15.75" customHeight="1">
      <c r="A650" s="2" t="s">
        <v>291</v>
      </c>
      <c r="B650" s="2" t="s">
        <v>292</v>
      </c>
      <c r="C650" s="2" t="str">
        <f>VLOOKUP(D650,Info!$A$24:$B$57,2,FALSE)</f>
        <v>Grunts</v>
      </c>
      <c r="D650" s="3" t="s">
        <v>32</v>
      </c>
      <c r="E650" s="3">
        <v>2000.0</v>
      </c>
      <c r="F650" s="3">
        <v>33.0</v>
      </c>
    </row>
    <row r="651" ht="15.75" customHeight="1">
      <c r="A651" s="2" t="s">
        <v>291</v>
      </c>
      <c r="B651" s="2" t="s">
        <v>292</v>
      </c>
      <c r="C651" s="2" t="str">
        <f>VLOOKUP(D651,Info!$A$24:$B$57,2,FALSE)</f>
        <v>Grunts</v>
      </c>
      <c r="D651" s="3" t="s">
        <v>32</v>
      </c>
      <c r="E651" s="3">
        <v>2001.0</v>
      </c>
      <c r="F651" s="3">
        <v>49.0</v>
      </c>
    </row>
    <row r="652" ht="15.75" customHeight="1">
      <c r="A652" s="2" t="s">
        <v>291</v>
      </c>
      <c r="B652" s="2" t="s">
        <v>292</v>
      </c>
      <c r="C652" s="2" t="str">
        <f>VLOOKUP(D652,Info!$A$24:$B$57,2,FALSE)</f>
        <v>Grunts</v>
      </c>
      <c r="D652" s="3" t="s">
        <v>32</v>
      </c>
      <c r="E652" s="3">
        <v>2002.0</v>
      </c>
      <c r="F652" s="3">
        <v>15.0</v>
      </c>
    </row>
    <row r="653" ht="15.75" customHeight="1">
      <c r="A653" s="2" t="s">
        <v>291</v>
      </c>
      <c r="B653" s="2" t="s">
        <v>292</v>
      </c>
      <c r="C653" s="2" t="str">
        <f>VLOOKUP(D653,Info!$A$24:$B$57,2,FALSE)</f>
        <v>Grunts</v>
      </c>
      <c r="D653" s="3" t="s">
        <v>32</v>
      </c>
      <c r="E653" s="3">
        <v>2003.0</v>
      </c>
      <c r="F653" s="3">
        <v>6.0</v>
      </c>
    </row>
    <row r="654" ht="15.75" customHeight="1">
      <c r="A654" s="2" t="s">
        <v>291</v>
      </c>
      <c r="B654" s="2" t="s">
        <v>292</v>
      </c>
      <c r="C654" s="2" t="str">
        <f>VLOOKUP(D654,Info!$A$24:$B$57,2,FALSE)</f>
        <v>Grunts</v>
      </c>
      <c r="D654" s="3" t="s">
        <v>32</v>
      </c>
      <c r="E654" s="3">
        <v>2004.0</v>
      </c>
      <c r="F654" s="3">
        <v>6.0</v>
      </c>
    </row>
    <row r="655" ht="15.75" customHeight="1">
      <c r="A655" s="2" t="s">
        <v>291</v>
      </c>
      <c r="B655" s="2" t="s">
        <v>292</v>
      </c>
      <c r="C655" s="2" t="str">
        <f>VLOOKUP(D655,Info!$A$24:$B$57,2,FALSE)</f>
        <v>Grunts</v>
      </c>
      <c r="D655" s="3" t="s">
        <v>32</v>
      </c>
      <c r="E655" s="3">
        <v>2005.0</v>
      </c>
      <c r="F655" s="3">
        <v>9.0</v>
      </c>
    </row>
    <row r="656" ht="15.75" customHeight="1">
      <c r="A656" s="2" t="s">
        <v>291</v>
      </c>
      <c r="B656" s="2" t="s">
        <v>292</v>
      </c>
      <c r="C656" s="2" t="str">
        <f>VLOOKUP(D656,Info!$A$24:$B$57,2,FALSE)</f>
        <v>Grunts</v>
      </c>
      <c r="D656" s="3" t="s">
        <v>32</v>
      </c>
      <c r="E656" s="3">
        <v>2006.0</v>
      </c>
      <c r="F656" s="3">
        <v>4.0</v>
      </c>
    </row>
    <row r="657" ht="15.75" customHeight="1">
      <c r="A657" s="2" t="s">
        <v>291</v>
      </c>
      <c r="B657" s="2" t="s">
        <v>292</v>
      </c>
      <c r="C657" s="2" t="str">
        <f>VLOOKUP(D657,Info!$A$24:$B$57,2,FALSE)</f>
        <v>Grunts</v>
      </c>
      <c r="D657" s="3" t="s">
        <v>32</v>
      </c>
      <c r="E657" s="3">
        <v>2007.0</v>
      </c>
      <c r="F657" s="3">
        <v>2.0</v>
      </c>
    </row>
    <row r="658" ht="15.75" customHeight="1">
      <c r="A658" s="2" t="s">
        <v>291</v>
      </c>
      <c r="B658" s="2" t="s">
        <v>292</v>
      </c>
      <c r="C658" s="2" t="str">
        <f>VLOOKUP(D658,Info!$A$24:$B$57,2,FALSE)</f>
        <v>Grunts</v>
      </c>
      <c r="D658" s="3" t="s">
        <v>32</v>
      </c>
      <c r="E658" s="3">
        <v>2010.0</v>
      </c>
      <c r="F658" s="3">
        <v>1.0</v>
      </c>
    </row>
    <row r="659" ht="15.75" customHeight="1">
      <c r="A659" s="2" t="s">
        <v>291</v>
      </c>
      <c r="B659" s="2" t="s">
        <v>292</v>
      </c>
      <c r="C659" s="2" t="str">
        <f>VLOOKUP(D659,Info!$A$24:$B$57,2,FALSE)</f>
        <v>Grunts</v>
      </c>
      <c r="D659" s="3" t="s">
        <v>32</v>
      </c>
      <c r="E659" s="3">
        <v>2011.0</v>
      </c>
      <c r="F659" s="3">
        <v>1.0</v>
      </c>
    </row>
    <row r="660" ht="15.75" customHeight="1">
      <c r="A660" s="2" t="s">
        <v>291</v>
      </c>
      <c r="B660" s="2" t="s">
        <v>292</v>
      </c>
      <c r="C660" s="2" t="str">
        <f>VLOOKUP(D660,Info!$A$24:$B$57,2,FALSE)</f>
        <v>Grunts</v>
      </c>
      <c r="D660" s="3" t="s">
        <v>32</v>
      </c>
      <c r="E660" s="3">
        <v>2012.0</v>
      </c>
      <c r="F660" s="3">
        <v>2.0</v>
      </c>
    </row>
    <row r="661" ht="15.75" customHeight="1">
      <c r="A661" s="2" t="s">
        <v>291</v>
      </c>
      <c r="B661" s="2" t="s">
        <v>292</v>
      </c>
      <c r="C661" s="2" t="str">
        <f>VLOOKUP(D661,Info!$A$24:$B$57,2,FALSE)</f>
        <v>Grunts</v>
      </c>
      <c r="D661" s="3" t="s">
        <v>32</v>
      </c>
      <c r="E661" s="3">
        <v>2013.0</v>
      </c>
      <c r="F661" s="3">
        <v>5.0</v>
      </c>
    </row>
    <row r="662" ht="15.75" customHeight="1">
      <c r="A662" s="2" t="s">
        <v>291</v>
      </c>
      <c r="B662" s="2" t="s">
        <v>292</v>
      </c>
      <c r="C662" s="2" t="str">
        <f>VLOOKUP(D662,Info!$A$24:$B$57,2,FALSE)</f>
        <v>Grunts</v>
      </c>
      <c r="D662" s="3" t="s">
        <v>32</v>
      </c>
      <c r="E662" s="3">
        <v>2014.0</v>
      </c>
      <c r="F662" s="3">
        <v>18.0</v>
      </c>
    </row>
    <row r="663" ht="15.75" customHeight="1">
      <c r="A663" s="2" t="s">
        <v>291</v>
      </c>
      <c r="B663" s="2" t="s">
        <v>292</v>
      </c>
      <c r="C663" s="2" t="str">
        <f>VLOOKUP(D663,Info!$A$24:$B$57,2,FALSE)</f>
        <v>Grunts</v>
      </c>
      <c r="D663" s="3" t="s">
        <v>32</v>
      </c>
      <c r="E663" s="3">
        <v>2015.0</v>
      </c>
      <c r="F663" s="3">
        <v>11.0</v>
      </c>
    </row>
    <row r="664" ht="15.75" customHeight="1">
      <c r="A664" s="2" t="s">
        <v>291</v>
      </c>
      <c r="B664" s="2" t="s">
        <v>292</v>
      </c>
      <c r="C664" s="2" t="str">
        <f>VLOOKUP(D664,Info!$A$24:$B$57,2,FALSE)</f>
        <v>Grunts</v>
      </c>
      <c r="D664" s="3" t="s">
        <v>32</v>
      </c>
      <c r="E664" s="3">
        <v>2016.0</v>
      </c>
      <c r="F664" s="3">
        <v>11.0</v>
      </c>
    </row>
    <row r="665" ht="15.75" customHeight="1">
      <c r="A665" s="2" t="s">
        <v>291</v>
      </c>
      <c r="B665" s="2" t="s">
        <v>292</v>
      </c>
      <c r="C665" s="2" t="str">
        <f>VLOOKUP(D665,Info!$A$24:$B$57,2,FALSE)</f>
        <v>Grunts</v>
      </c>
      <c r="D665" s="3" t="s">
        <v>32</v>
      </c>
      <c r="E665" s="3">
        <v>2017.0</v>
      </c>
      <c r="F665" s="3">
        <v>9.0</v>
      </c>
    </row>
    <row r="666" ht="15.75" customHeight="1">
      <c r="A666" s="2" t="s">
        <v>291</v>
      </c>
      <c r="B666" s="2" t="s">
        <v>292</v>
      </c>
      <c r="C666" s="2" t="str">
        <f>VLOOKUP(D666,Info!$A$24:$B$57,2,FALSE)</f>
        <v>Grunts</v>
      </c>
      <c r="D666" s="3" t="s">
        <v>32</v>
      </c>
      <c r="E666" s="3">
        <v>2018.0</v>
      </c>
      <c r="F666" s="3">
        <v>2.0</v>
      </c>
    </row>
    <row r="667" ht="15.75" customHeight="1">
      <c r="A667" s="2" t="s">
        <v>291</v>
      </c>
      <c r="B667" s="2" t="s">
        <v>292</v>
      </c>
      <c r="C667" s="2" t="str">
        <f>VLOOKUP(D667,Info!$A$24:$B$57,2,FALSE)</f>
        <v>Deepwater</v>
      </c>
      <c r="D667" s="3" t="s">
        <v>33</v>
      </c>
      <c r="E667" s="3">
        <v>1986.0</v>
      </c>
      <c r="F667" s="3">
        <v>1.0</v>
      </c>
    </row>
    <row r="668" ht="15.75" customHeight="1">
      <c r="A668" s="2" t="s">
        <v>291</v>
      </c>
      <c r="B668" s="2" t="s">
        <v>292</v>
      </c>
      <c r="C668" s="2" t="str">
        <f>VLOOKUP(D668,Info!$A$24:$B$57,2,FALSE)</f>
        <v>Deepwater</v>
      </c>
      <c r="D668" s="3" t="s">
        <v>33</v>
      </c>
      <c r="E668" s="3">
        <v>1987.0</v>
      </c>
      <c r="F668" s="3">
        <v>1.0</v>
      </c>
    </row>
    <row r="669" ht="15.75" customHeight="1">
      <c r="A669" s="2" t="s">
        <v>291</v>
      </c>
      <c r="B669" s="2" t="s">
        <v>292</v>
      </c>
      <c r="C669" s="2" t="str">
        <f>VLOOKUP(D669,Info!$A$24:$B$57,2,FALSE)</f>
        <v>Deepwater</v>
      </c>
      <c r="D669" s="3" t="s">
        <v>33</v>
      </c>
      <c r="E669" s="3">
        <v>1989.0</v>
      </c>
      <c r="F669" s="3">
        <v>1.0</v>
      </c>
    </row>
    <row r="670" ht="15.75" customHeight="1">
      <c r="A670" s="2" t="s">
        <v>291</v>
      </c>
      <c r="B670" s="2" t="s">
        <v>292</v>
      </c>
      <c r="C670" s="2" t="str">
        <f>VLOOKUP(D670,Info!$A$24:$B$57,2,FALSE)</f>
        <v>Deepwater</v>
      </c>
      <c r="D670" s="3" t="s">
        <v>33</v>
      </c>
      <c r="E670" s="3">
        <v>1990.0</v>
      </c>
      <c r="F670" s="3">
        <v>3.0</v>
      </c>
    </row>
    <row r="671" ht="15.75" customHeight="1">
      <c r="A671" s="2" t="s">
        <v>291</v>
      </c>
      <c r="B671" s="2" t="s">
        <v>292</v>
      </c>
      <c r="C671" s="2" t="str">
        <f>VLOOKUP(D671,Info!$A$24:$B$57,2,FALSE)</f>
        <v>Deepwater</v>
      </c>
      <c r="D671" s="3" t="s">
        <v>33</v>
      </c>
      <c r="E671" s="3">
        <v>1991.0</v>
      </c>
      <c r="F671" s="3">
        <v>7.0</v>
      </c>
    </row>
    <row r="672" ht="15.75" customHeight="1">
      <c r="A672" s="2" t="s">
        <v>291</v>
      </c>
      <c r="B672" s="2" t="s">
        <v>292</v>
      </c>
      <c r="C672" s="2" t="str">
        <f>VLOOKUP(D672,Info!$A$24:$B$57,2,FALSE)</f>
        <v>Deepwater</v>
      </c>
      <c r="D672" s="3" t="s">
        <v>33</v>
      </c>
      <c r="E672" s="3">
        <v>1992.0</v>
      </c>
      <c r="F672" s="3">
        <v>1.0</v>
      </c>
    </row>
    <row r="673" ht="15.75" customHeight="1">
      <c r="A673" s="2" t="s">
        <v>291</v>
      </c>
      <c r="B673" s="2" t="s">
        <v>292</v>
      </c>
      <c r="C673" s="2" t="str">
        <f>VLOOKUP(D673,Info!$A$24:$B$57,2,FALSE)</f>
        <v>Deepwater</v>
      </c>
      <c r="D673" s="3" t="s">
        <v>33</v>
      </c>
      <c r="E673" s="3">
        <v>1995.0</v>
      </c>
      <c r="F673" s="3">
        <v>3.0</v>
      </c>
    </row>
    <row r="674" ht="15.75" customHeight="1">
      <c r="A674" s="2" t="s">
        <v>291</v>
      </c>
      <c r="B674" s="2" t="s">
        <v>292</v>
      </c>
      <c r="C674" s="2" t="str">
        <f>VLOOKUP(D674,Info!$A$24:$B$57,2,FALSE)</f>
        <v>Deepwater</v>
      </c>
      <c r="D674" s="3" t="s">
        <v>33</v>
      </c>
      <c r="E674" s="3">
        <v>1996.0</v>
      </c>
      <c r="F674" s="3">
        <v>1.0</v>
      </c>
    </row>
    <row r="675" ht="15.75" customHeight="1">
      <c r="A675" s="2" t="s">
        <v>291</v>
      </c>
      <c r="B675" s="2" t="s">
        <v>292</v>
      </c>
      <c r="C675" s="2" t="str">
        <f>VLOOKUP(D675,Info!$A$24:$B$57,2,FALSE)</f>
        <v>Deepwater</v>
      </c>
      <c r="D675" s="3" t="s">
        <v>33</v>
      </c>
      <c r="E675" s="3">
        <v>1997.0</v>
      </c>
      <c r="F675" s="3">
        <v>3.0</v>
      </c>
    </row>
    <row r="676" ht="15.75" customHeight="1">
      <c r="A676" s="2" t="s">
        <v>291</v>
      </c>
      <c r="B676" s="2" t="s">
        <v>292</v>
      </c>
      <c r="C676" s="2" t="str">
        <f>VLOOKUP(D676,Info!$A$24:$B$57,2,FALSE)</f>
        <v>Deepwater</v>
      </c>
      <c r="D676" s="3" t="s">
        <v>33</v>
      </c>
      <c r="E676" s="3">
        <v>1998.0</v>
      </c>
      <c r="F676" s="3">
        <v>2.0</v>
      </c>
    </row>
    <row r="677" ht="15.75" customHeight="1">
      <c r="A677" s="2" t="s">
        <v>291</v>
      </c>
      <c r="B677" s="2" t="s">
        <v>292</v>
      </c>
      <c r="C677" s="2" t="str">
        <f>VLOOKUP(D677,Info!$A$24:$B$57,2,FALSE)</f>
        <v>Deepwater</v>
      </c>
      <c r="D677" s="3" t="s">
        <v>33</v>
      </c>
      <c r="E677" s="3">
        <v>1999.0</v>
      </c>
      <c r="F677" s="3">
        <v>15.0</v>
      </c>
    </row>
    <row r="678" ht="15.75" customHeight="1">
      <c r="A678" s="2" t="s">
        <v>291</v>
      </c>
      <c r="B678" s="2" t="s">
        <v>292</v>
      </c>
      <c r="C678" s="2" t="str">
        <f>VLOOKUP(D678,Info!$A$24:$B$57,2,FALSE)</f>
        <v>Deepwater</v>
      </c>
      <c r="D678" s="3" t="s">
        <v>33</v>
      </c>
      <c r="E678" s="3">
        <v>2000.0</v>
      </c>
      <c r="F678" s="3">
        <v>10.0</v>
      </c>
    </row>
    <row r="679" ht="15.75" customHeight="1">
      <c r="A679" s="2" t="s">
        <v>291</v>
      </c>
      <c r="B679" s="2" t="s">
        <v>292</v>
      </c>
      <c r="C679" s="2" t="str">
        <f>VLOOKUP(D679,Info!$A$24:$B$57,2,FALSE)</f>
        <v>Deepwater</v>
      </c>
      <c r="D679" s="3" t="s">
        <v>33</v>
      </c>
      <c r="E679" s="3">
        <v>2001.0</v>
      </c>
      <c r="F679" s="3">
        <v>10.0</v>
      </c>
    </row>
    <row r="680" ht="15.75" customHeight="1">
      <c r="A680" s="2" t="s">
        <v>291</v>
      </c>
      <c r="B680" s="2" t="s">
        <v>292</v>
      </c>
      <c r="C680" s="2" t="str">
        <f>VLOOKUP(D680,Info!$A$24:$B$57,2,FALSE)</f>
        <v>Deepwater</v>
      </c>
      <c r="D680" s="3" t="s">
        <v>33</v>
      </c>
      <c r="E680" s="3">
        <v>2002.0</v>
      </c>
      <c r="F680" s="3">
        <v>19.0</v>
      </c>
    </row>
    <row r="681" ht="15.75" customHeight="1">
      <c r="A681" s="2" t="s">
        <v>291</v>
      </c>
      <c r="B681" s="2" t="s">
        <v>292</v>
      </c>
      <c r="C681" s="2" t="str">
        <f>VLOOKUP(D681,Info!$A$24:$B$57,2,FALSE)</f>
        <v>Deepwater</v>
      </c>
      <c r="D681" s="3" t="s">
        <v>33</v>
      </c>
      <c r="E681" s="3">
        <v>2003.0</v>
      </c>
      <c r="F681" s="3">
        <v>17.0</v>
      </c>
    </row>
    <row r="682" ht="15.75" customHeight="1">
      <c r="A682" s="2" t="s">
        <v>291</v>
      </c>
      <c r="B682" s="2" t="s">
        <v>292</v>
      </c>
      <c r="C682" s="2" t="str">
        <f>VLOOKUP(D682,Info!$A$24:$B$57,2,FALSE)</f>
        <v>Deepwater</v>
      </c>
      <c r="D682" s="3" t="s">
        <v>33</v>
      </c>
      <c r="E682" s="3">
        <v>2004.0</v>
      </c>
      <c r="F682" s="3">
        <v>25.0</v>
      </c>
    </row>
    <row r="683" ht="15.75" customHeight="1">
      <c r="A683" s="2" t="s">
        <v>291</v>
      </c>
      <c r="B683" s="2" t="s">
        <v>292</v>
      </c>
      <c r="C683" s="2" t="str">
        <f>VLOOKUP(D683,Info!$A$24:$B$57,2,FALSE)</f>
        <v>Deepwater</v>
      </c>
      <c r="D683" s="3" t="s">
        <v>33</v>
      </c>
      <c r="E683" s="3">
        <v>2005.0</v>
      </c>
      <c r="F683" s="3">
        <v>32.0</v>
      </c>
    </row>
    <row r="684" ht="15.75" customHeight="1">
      <c r="A684" s="2" t="s">
        <v>291</v>
      </c>
      <c r="B684" s="2" t="s">
        <v>292</v>
      </c>
      <c r="C684" s="2" t="str">
        <f>VLOOKUP(D684,Info!$A$24:$B$57,2,FALSE)</f>
        <v>Deepwater</v>
      </c>
      <c r="D684" s="3" t="s">
        <v>33</v>
      </c>
      <c r="E684" s="3">
        <v>2006.0</v>
      </c>
      <c r="F684" s="3">
        <v>19.0</v>
      </c>
    </row>
    <row r="685" ht="15.75" customHeight="1">
      <c r="A685" s="2" t="s">
        <v>291</v>
      </c>
      <c r="B685" s="2" t="s">
        <v>292</v>
      </c>
      <c r="C685" s="2" t="str">
        <f>VLOOKUP(D685,Info!$A$24:$B$57,2,FALSE)</f>
        <v>Deepwater</v>
      </c>
      <c r="D685" s="3" t="s">
        <v>33</v>
      </c>
      <c r="E685" s="3">
        <v>2007.0</v>
      </c>
      <c r="F685" s="3">
        <v>45.0</v>
      </c>
    </row>
    <row r="686" ht="15.75" customHeight="1">
      <c r="A686" s="2" t="s">
        <v>291</v>
      </c>
      <c r="B686" s="2" t="s">
        <v>292</v>
      </c>
      <c r="C686" s="2" t="str">
        <f>VLOOKUP(D686,Info!$A$24:$B$57,2,FALSE)</f>
        <v>Deepwater</v>
      </c>
      <c r="D686" s="3" t="s">
        <v>33</v>
      </c>
      <c r="E686" s="3">
        <v>2008.0</v>
      </c>
      <c r="F686" s="3">
        <v>34.0</v>
      </c>
    </row>
    <row r="687" ht="15.75" customHeight="1">
      <c r="A687" s="2" t="s">
        <v>291</v>
      </c>
      <c r="B687" s="2" t="s">
        <v>292</v>
      </c>
      <c r="C687" s="2" t="str">
        <f>VLOOKUP(D687,Info!$A$24:$B$57,2,FALSE)</f>
        <v>Deepwater</v>
      </c>
      <c r="D687" s="3" t="s">
        <v>33</v>
      </c>
      <c r="E687" s="3">
        <v>2009.0</v>
      </c>
      <c r="F687" s="3">
        <v>4.0</v>
      </c>
    </row>
    <row r="688" ht="15.75" customHeight="1">
      <c r="A688" s="2" t="s">
        <v>291</v>
      </c>
      <c r="B688" s="2" t="s">
        <v>292</v>
      </c>
      <c r="C688" s="2" t="str">
        <f>VLOOKUP(D688,Info!$A$24:$B$57,2,FALSE)</f>
        <v>Deepwater</v>
      </c>
      <c r="D688" s="3" t="s">
        <v>33</v>
      </c>
      <c r="E688" s="3">
        <v>2010.0</v>
      </c>
      <c r="F688" s="3">
        <v>10.0</v>
      </c>
    </row>
    <row r="689" ht="15.75" customHeight="1">
      <c r="A689" s="2" t="s">
        <v>291</v>
      </c>
      <c r="B689" s="2" t="s">
        <v>292</v>
      </c>
      <c r="C689" s="2" t="str">
        <f>VLOOKUP(D689,Info!$A$24:$B$57,2,FALSE)</f>
        <v>Deepwater</v>
      </c>
      <c r="D689" s="3" t="s">
        <v>33</v>
      </c>
      <c r="E689" s="3">
        <v>2011.0</v>
      </c>
      <c r="F689" s="3">
        <v>21.0</v>
      </c>
    </row>
    <row r="690" ht="15.75" customHeight="1">
      <c r="A690" s="2" t="s">
        <v>291</v>
      </c>
      <c r="B690" s="2" t="s">
        <v>292</v>
      </c>
      <c r="C690" s="2" t="str">
        <f>VLOOKUP(D690,Info!$A$24:$B$57,2,FALSE)</f>
        <v>Deepwater</v>
      </c>
      <c r="D690" s="3" t="s">
        <v>33</v>
      </c>
      <c r="E690" s="3">
        <v>2012.0</v>
      </c>
      <c r="F690" s="3">
        <v>26.0</v>
      </c>
    </row>
    <row r="691" ht="15.75" customHeight="1">
      <c r="A691" s="2" t="s">
        <v>291</v>
      </c>
      <c r="B691" s="2" t="s">
        <v>292</v>
      </c>
      <c r="C691" s="2" t="str">
        <f>VLOOKUP(D691,Info!$A$24:$B$57,2,FALSE)</f>
        <v>Deepwater</v>
      </c>
      <c r="D691" s="3" t="s">
        <v>33</v>
      </c>
      <c r="E691" s="3">
        <v>2013.0</v>
      </c>
      <c r="F691" s="3">
        <v>23.0</v>
      </c>
    </row>
    <row r="692" ht="15.75" customHeight="1">
      <c r="A692" s="2" t="s">
        <v>291</v>
      </c>
      <c r="B692" s="2" t="s">
        <v>292</v>
      </c>
      <c r="C692" s="2" t="str">
        <f>VLOOKUP(D692,Info!$A$24:$B$57,2,FALSE)</f>
        <v>Deepwater</v>
      </c>
      <c r="D692" s="3" t="s">
        <v>33</v>
      </c>
      <c r="E692" s="3">
        <v>2014.0</v>
      </c>
      <c r="F692" s="3">
        <v>19.0</v>
      </c>
    </row>
    <row r="693" ht="15.75" customHeight="1">
      <c r="A693" s="2" t="s">
        <v>291</v>
      </c>
      <c r="B693" s="2" t="s">
        <v>292</v>
      </c>
      <c r="C693" s="2" t="str">
        <f>VLOOKUP(D693,Info!$A$24:$B$57,2,FALSE)</f>
        <v>Deepwater</v>
      </c>
      <c r="D693" s="3" t="s">
        <v>33</v>
      </c>
      <c r="E693" s="3">
        <v>2015.0</v>
      </c>
      <c r="F693" s="3">
        <v>7.0</v>
      </c>
    </row>
    <row r="694" ht="15.75" customHeight="1">
      <c r="A694" s="2" t="s">
        <v>291</v>
      </c>
      <c r="B694" s="2" t="s">
        <v>292</v>
      </c>
      <c r="C694" s="2" t="str">
        <f>VLOOKUP(D694,Info!$A$24:$B$57,2,FALSE)</f>
        <v>Deepwater</v>
      </c>
      <c r="D694" s="3" t="s">
        <v>33</v>
      </c>
      <c r="E694" s="3">
        <v>2016.0</v>
      </c>
      <c r="F694" s="3">
        <v>8.0</v>
      </c>
    </row>
    <row r="695" ht="15.75" customHeight="1">
      <c r="A695" s="2" t="s">
        <v>291</v>
      </c>
      <c r="B695" s="2" t="s">
        <v>292</v>
      </c>
      <c r="C695" s="2" t="str">
        <f>VLOOKUP(D695,Info!$A$24:$B$57,2,FALSE)</f>
        <v>Deepwater</v>
      </c>
      <c r="D695" s="3" t="s">
        <v>33</v>
      </c>
      <c r="E695" s="3">
        <v>2017.0</v>
      </c>
      <c r="F695" s="3">
        <v>16.0</v>
      </c>
    </row>
    <row r="696" ht="15.75" customHeight="1">
      <c r="A696" s="2" t="s">
        <v>291</v>
      </c>
      <c r="B696" s="2" t="s">
        <v>292</v>
      </c>
      <c r="C696" s="2" t="str">
        <f>VLOOKUP(D696,Info!$A$24:$B$57,2,FALSE)</f>
        <v>Deepwater</v>
      </c>
      <c r="D696" s="3" t="s">
        <v>33</v>
      </c>
      <c r="E696" s="3">
        <v>2018.0</v>
      </c>
      <c r="F696" s="3">
        <v>5.0</v>
      </c>
    </row>
    <row r="697" ht="15.75" customHeight="1">
      <c r="A697" s="2" t="s">
        <v>291</v>
      </c>
      <c r="B697" s="2" t="s">
        <v>292</v>
      </c>
      <c r="C697" s="2" t="str">
        <f>VLOOKUP(D697,Info!$A$24:$B$57,2,FALSE)</f>
        <v>Porgies</v>
      </c>
      <c r="D697" s="3" t="s">
        <v>34</v>
      </c>
      <c r="E697" s="3">
        <v>2000.0</v>
      </c>
      <c r="F697" s="3">
        <v>13.0</v>
      </c>
    </row>
    <row r="698" ht="15.75" customHeight="1">
      <c r="A698" s="2" t="s">
        <v>291</v>
      </c>
      <c r="B698" s="2" t="s">
        <v>292</v>
      </c>
      <c r="C698" s="2" t="str">
        <f>VLOOKUP(D698,Info!$A$24:$B$57,2,FALSE)</f>
        <v>Porgies</v>
      </c>
      <c r="D698" s="3" t="s">
        <v>34</v>
      </c>
      <c r="E698" s="3">
        <v>2001.0</v>
      </c>
      <c r="F698" s="3">
        <v>9.0</v>
      </c>
    </row>
    <row r="699" ht="15.75" customHeight="1">
      <c r="A699" s="2" t="s">
        <v>291</v>
      </c>
      <c r="B699" s="2" t="s">
        <v>292</v>
      </c>
      <c r="C699" s="2" t="str">
        <f>VLOOKUP(D699,Info!$A$24:$B$57,2,FALSE)</f>
        <v>Porgies</v>
      </c>
      <c r="D699" s="3" t="s">
        <v>34</v>
      </c>
      <c r="E699" s="3">
        <v>2002.0</v>
      </c>
      <c r="F699" s="3">
        <v>5.0</v>
      </c>
    </row>
    <row r="700" ht="15.75" customHeight="1">
      <c r="A700" s="2" t="s">
        <v>291</v>
      </c>
      <c r="B700" s="2" t="s">
        <v>292</v>
      </c>
      <c r="C700" s="2" t="str">
        <f>VLOOKUP(D700,Info!$A$24:$B$57,2,FALSE)</f>
        <v>Porgies</v>
      </c>
      <c r="D700" s="3" t="s">
        <v>34</v>
      </c>
      <c r="E700" s="3">
        <v>2003.0</v>
      </c>
      <c r="F700" s="3">
        <v>1.0</v>
      </c>
    </row>
    <row r="701" ht="15.75" customHeight="1">
      <c r="A701" s="2" t="s">
        <v>291</v>
      </c>
      <c r="B701" s="2" t="s">
        <v>292</v>
      </c>
      <c r="C701" s="2" t="str">
        <f>VLOOKUP(D701,Info!$A$24:$B$57,2,FALSE)</f>
        <v>Porgies</v>
      </c>
      <c r="D701" s="3" t="s">
        <v>34</v>
      </c>
      <c r="E701" s="3">
        <v>2004.0</v>
      </c>
      <c r="F701" s="3">
        <v>2.0</v>
      </c>
    </row>
    <row r="702" ht="15.75" customHeight="1">
      <c r="A702" s="2" t="s">
        <v>291</v>
      </c>
      <c r="B702" s="2" t="s">
        <v>292</v>
      </c>
      <c r="C702" s="2" t="str">
        <f>VLOOKUP(D702,Info!$A$24:$B$57,2,FALSE)</f>
        <v>Porgies</v>
      </c>
      <c r="D702" s="3" t="s">
        <v>34</v>
      </c>
      <c r="E702" s="3">
        <v>2005.0</v>
      </c>
      <c r="F702" s="3">
        <v>1.0</v>
      </c>
    </row>
    <row r="703" ht="15.75" customHeight="1">
      <c r="A703" s="2" t="s">
        <v>291</v>
      </c>
      <c r="B703" s="2" t="s">
        <v>292</v>
      </c>
      <c r="C703" s="2" t="str">
        <f>VLOOKUP(D703,Info!$A$24:$B$57,2,FALSE)</f>
        <v>Porgies</v>
      </c>
      <c r="D703" s="3" t="s">
        <v>34</v>
      </c>
      <c r="E703" s="3">
        <v>2009.0</v>
      </c>
      <c r="F703" s="3">
        <v>1.0</v>
      </c>
    </row>
    <row r="704" ht="15.75" customHeight="1">
      <c r="A704" s="2" t="s">
        <v>291</v>
      </c>
      <c r="B704" s="2" t="s">
        <v>292</v>
      </c>
      <c r="C704" s="2" t="str">
        <f>VLOOKUP(D704,Info!$A$24:$B$57,2,FALSE)</f>
        <v>Porgies</v>
      </c>
      <c r="D704" s="3" t="s">
        <v>34</v>
      </c>
      <c r="E704" s="3">
        <v>2012.0</v>
      </c>
      <c r="F704" s="3">
        <v>1.0</v>
      </c>
    </row>
    <row r="705" ht="15.75" customHeight="1">
      <c r="A705" s="2" t="s">
        <v>291</v>
      </c>
      <c r="B705" s="2" t="s">
        <v>292</v>
      </c>
      <c r="C705" s="2" t="str">
        <f>VLOOKUP(D705,Info!$A$24:$B$57,2,FALSE)</f>
        <v>Porgies</v>
      </c>
      <c r="D705" s="3" t="s">
        <v>35</v>
      </c>
      <c r="E705" s="3">
        <v>1987.0</v>
      </c>
      <c r="F705" s="3">
        <v>1.0</v>
      </c>
    </row>
    <row r="706" ht="15.75" customHeight="1">
      <c r="A706" s="2" t="s">
        <v>291</v>
      </c>
      <c r="B706" s="2" t="s">
        <v>292</v>
      </c>
      <c r="C706" s="2" t="str">
        <f>VLOOKUP(D706,Info!$A$24:$B$57,2,FALSE)</f>
        <v>Porgies</v>
      </c>
      <c r="D706" s="3" t="s">
        <v>35</v>
      </c>
      <c r="E706" s="3">
        <v>1988.0</v>
      </c>
      <c r="F706" s="3">
        <v>1.0</v>
      </c>
    </row>
    <row r="707" ht="15.75" customHeight="1">
      <c r="A707" s="2" t="s">
        <v>291</v>
      </c>
      <c r="B707" s="2" t="s">
        <v>292</v>
      </c>
      <c r="C707" s="2" t="str">
        <f>VLOOKUP(D707,Info!$A$24:$B$57,2,FALSE)</f>
        <v>Porgies</v>
      </c>
      <c r="D707" s="3" t="s">
        <v>35</v>
      </c>
      <c r="E707" s="3">
        <v>1990.0</v>
      </c>
      <c r="F707" s="3">
        <v>1.0</v>
      </c>
    </row>
    <row r="708" ht="15.75" customHeight="1">
      <c r="A708" s="2" t="s">
        <v>291</v>
      </c>
      <c r="B708" s="2" t="s">
        <v>292</v>
      </c>
      <c r="C708" s="2" t="str">
        <f>VLOOKUP(D708,Info!$A$24:$B$57,2,FALSE)</f>
        <v>Porgies</v>
      </c>
      <c r="D708" s="3" t="s">
        <v>35</v>
      </c>
      <c r="E708" s="3">
        <v>1992.0</v>
      </c>
      <c r="F708" s="3">
        <v>1.0</v>
      </c>
    </row>
    <row r="709" ht="15.75" customHeight="1">
      <c r="A709" s="2" t="s">
        <v>291</v>
      </c>
      <c r="B709" s="2" t="s">
        <v>292</v>
      </c>
      <c r="C709" s="2" t="str">
        <f>VLOOKUP(D709,Info!$A$24:$B$57,2,FALSE)</f>
        <v>Porgies</v>
      </c>
      <c r="D709" s="3" t="s">
        <v>35</v>
      </c>
      <c r="E709" s="3">
        <v>1994.0</v>
      </c>
      <c r="F709" s="3">
        <v>1.0</v>
      </c>
    </row>
    <row r="710" ht="15.75" customHeight="1">
      <c r="A710" s="2" t="s">
        <v>291</v>
      </c>
      <c r="B710" s="2" t="s">
        <v>292</v>
      </c>
      <c r="C710" s="2" t="str">
        <f>VLOOKUP(D710,Info!$A$24:$B$57,2,FALSE)</f>
        <v>Porgies</v>
      </c>
      <c r="D710" s="3" t="s">
        <v>35</v>
      </c>
      <c r="E710" s="3">
        <v>1999.0</v>
      </c>
      <c r="F710" s="3">
        <v>2.0</v>
      </c>
    </row>
    <row r="711" ht="15.75" customHeight="1">
      <c r="A711" s="2" t="s">
        <v>291</v>
      </c>
      <c r="B711" s="2" t="s">
        <v>292</v>
      </c>
      <c r="C711" s="2" t="str">
        <f>VLOOKUP(D711,Info!$A$24:$B$57,2,FALSE)</f>
        <v>Porgies</v>
      </c>
      <c r="D711" s="3" t="s">
        <v>35</v>
      </c>
      <c r="E711" s="3">
        <v>2001.0</v>
      </c>
      <c r="F711" s="3">
        <v>4.0</v>
      </c>
    </row>
    <row r="712" ht="15.75" customHeight="1">
      <c r="A712" s="2" t="s">
        <v>291</v>
      </c>
      <c r="B712" s="2" t="s">
        <v>292</v>
      </c>
      <c r="C712" s="2" t="str">
        <f>VLOOKUP(D712,Info!$A$24:$B$57,2,FALSE)</f>
        <v>Porgies</v>
      </c>
      <c r="D712" s="3" t="s">
        <v>35</v>
      </c>
      <c r="E712" s="3">
        <v>2002.0</v>
      </c>
      <c r="F712" s="3">
        <v>54.0</v>
      </c>
    </row>
    <row r="713" ht="15.75" customHeight="1">
      <c r="A713" s="2" t="s">
        <v>291</v>
      </c>
      <c r="B713" s="2" t="s">
        <v>292</v>
      </c>
      <c r="C713" s="2" t="str">
        <f>VLOOKUP(D713,Info!$A$24:$B$57,2,FALSE)</f>
        <v>Porgies</v>
      </c>
      <c r="D713" s="3" t="s">
        <v>35</v>
      </c>
      <c r="E713" s="3">
        <v>2003.0</v>
      </c>
      <c r="F713" s="3">
        <v>27.0</v>
      </c>
    </row>
    <row r="714" ht="15.75" customHeight="1">
      <c r="A714" s="2" t="s">
        <v>291</v>
      </c>
      <c r="B714" s="2" t="s">
        <v>292</v>
      </c>
      <c r="C714" s="2" t="str">
        <f>VLOOKUP(D714,Info!$A$24:$B$57,2,FALSE)</f>
        <v>Porgies</v>
      </c>
      <c r="D714" s="3" t="s">
        <v>35</v>
      </c>
      <c r="E714" s="3">
        <v>2004.0</v>
      </c>
      <c r="F714" s="3">
        <v>4.0</v>
      </c>
    </row>
    <row r="715" ht="15.75" customHeight="1">
      <c r="A715" s="2" t="s">
        <v>291</v>
      </c>
      <c r="B715" s="2" t="s">
        <v>292</v>
      </c>
      <c r="C715" s="2" t="str">
        <f>VLOOKUP(D715,Info!$A$24:$B$57,2,FALSE)</f>
        <v>Porgies</v>
      </c>
      <c r="D715" s="3" t="s">
        <v>35</v>
      </c>
      <c r="E715" s="3">
        <v>2005.0</v>
      </c>
      <c r="F715" s="3">
        <v>7.0</v>
      </c>
    </row>
    <row r="716" ht="15.75" customHeight="1">
      <c r="A716" s="2" t="s">
        <v>291</v>
      </c>
      <c r="B716" s="2" t="s">
        <v>292</v>
      </c>
      <c r="C716" s="2" t="str">
        <f>VLOOKUP(D716,Info!$A$24:$B$57,2,FALSE)</f>
        <v>Porgies</v>
      </c>
      <c r="D716" s="3" t="s">
        <v>35</v>
      </c>
      <c r="E716" s="3">
        <v>2006.0</v>
      </c>
      <c r="F716" s="3">
        <v>4.0</v>
      </c>
    </row>
    <row r="717" ht="15.75" customHeight="1">
      <c r="A717" s="2" t="s">
        <v>291</v>
      </c>
      <c r="B717" s="2" t="s">
        <v>292</v>
      </c>
      <c r="C717" s="2" t="str">
        <f>VLOOKUP(D717,Info!$A$24:$B$57,2,FALSE)</f>
        <v>Porgies</v>
      </c>
      <c r="D717" s="3" t="s">
        <v>35</v>
      </c>
      <c r="E717" s="3">
        <v>2007.0</v>
      </c>
      <c r="F717" s="3">
        <v>1.0</v>
      </c>
    </row>
    <row r="718" ht="15.75" customHeight="1">
      <c r="A718" s="2" t="s">
        <v>291</v>
      </c>
      <c r="B718" s="2" t="s">
        <v>292</v>
      </c>
      <c r="C718" s="2" t="str">
        <f>VLOOKUP(D718,Info!$A$24:$B$57,2,FALSE)</f>
        <v>Porgies</v>
      </c>
      <c r="D718" s="3" t="s">
        <v>35</v>
      </c>
      <c r="E718" s="3">
        <v>2008.0</v>
      </c>
      <c r="F718" s="3">
        <v>7.0</v>
      </c>
    </row>
    <row r="719" ht="15.75" customHeight="1">
      <c r="A719" s="2" t="s">
        <v>291</v>
      </c>
      <c r="B719" s="2" t="s">
        <v>292</v>
      </c>
      <c r="C719" s="2" t="str">
        <f>VLOOKUP(D719,Info!$A$24:$B$57,2,FALSE)</f>
        <v>Porgies</v>
      </c>
      <c r="D719" s="3" t="s">
        <v>35</v>
      </c>
      <c r="E719" s="3">
        <v>2009.0</v>
      </c>
      <c r="F719" s="3">
        <v>8.0</v>
      </c>
    </row>
    <row r="720" ht="15.75" customHeight="1">
      <c r="A720" s="2" t="s">
        <v>291</v>
      </c>
      <c r="B720" s="2" t="s">
        <v>292</v>
      </c>
      <c r="C720" s="2" t="str">
        <f>VLOOKUP(D720,Info!$A$24:$B$57,2,FALSE)</f>
        <v>Porgies</v>
      </c>
      <c r="D720" s="3" t="s">
        <v>35</v>
      </c>
      <c r="E720" s="3">
        <v>2010.0</v>
      </c>
      <c r="F720" s="3">
        <v>10.0</v>
      </c>
    </row>
    <row r="721" ht="15.75" customHeight="1">
      <c r="A721" s="2" t="s">
        <v>291</v>
      </c>
      <c r="B721" s="2" t="s">
        <v>292</v>
      </c>
      <c r="C721" s="2" t="str">
        <f>VLOOKUP(D721,Info!$A$24:$B$57,2,FALSE)</f>
        <v>Porgies</v>
      </c>
      <c r="D721" s="3" t="s">
        <v>35</v>
      </c>
      <c r="E721" s="3">
        <v>2011.0</v>
      </c>
      <c r="F721" s="3">
        <v>5.0</v>
      </c>
    </row>
    <row r="722" ht="15.75" customHeight="1">
      <c r="A722" s="2" t="s">
        <v>291</v>
      </c>
      <c r="B722" s="2" t="s">
        <v>292</v>
      </c>
      <c r="C722" s="2" t="str">
        <f>VLOOKUP(D722,Info!$A$24:$B$57,2,FALSE)</f>
        <v>Porgies</v>
      </c>
      <c r="D722" s="3" t="s">
        <v>35</v>
      </c>
      <c r="E722" s="3">
        <v>2012.0</v>
      </c>
      <c r="F722" s="3">
        <v>8.0</v>
      </c>
    </row>
    <row r="723" ht="15.75" customHeight="1">
      <c r="A723" s="2" t="s">
        <v>291</v>
      </c>
      <c r="B723" s="2" t="s">
        <v>292</v>
      </c>
      <c r="C723" s="2" t="str">
        <f>VLOOKUP(D723,Info!$A$24:$B$57,2,FALSE)</f>
        <v>Porgies</v>
      </c>
      <c r="D723" s="3" t="s">
        <v>35</v>
      </c>
      <c r="E723" s="3">
        <v>2013.0</v>
      </c>
      <c r="F723" s="3">
        <v>3.0</v>
      </c>
    </row>
    <row r="724" ht="15.75" customHeight="1">
      <c r="A724" s="2" t="s">
        <v>291</v>
      </c>
      <c r="B724" s="2" t="s">
        <v>292</v>
      </c>
      <c r="C724" s="2" t="str">
        <f>VLOOKUP(D724,Info!$A$24:$B$57,2,FALSE)</f>
        <v>Porgies</v>
      </c>
      <c r="D724" s="3" t="s">
        <v>35</v>
      </c>
      <c r="E724" s="3">
        <v>2014.0</v>
      </c>
      <c r="F724" s="3">
        <v>9.0</v>
      </c>
    </row>
    <row r="725" ht="15.75" customHeight="1">
      <c r="A725" s="2" t="s">
        <v>291</v>
      </c>
      <c r="B725" s="2" t="s">
        <v>292</v>
      </c>
      <c r="C725" s="2" t="str">
        <f>VLOOKUP(D725,Info!$A$24:$B$57,2,FALSE)</f>
        <v>Porgies</v>
      </c>
      <c r="D725" s="3" t="s">
        <v>35</v>
      </c>
      <c r="E725" s="3">
        <v>2015.0</v>
      </c>
      <c r="F725" s="3">
        <v>14.0</v>
      </c>
    </row>
    <row r="726" ht="15.75" customHeight="1">
      <c r="A726" s="2" t="s">
        <v>291</v>
      </c>
      <c r="B726" s="2" t="s">
        <v>292</v>
      </c>
      <c r="C726" s="2" t="str">
        <f>VLOOKUP(D726,Info!$A$24:$B$57,2,FALSE)</f>
        <v>Porgies</v>
      </c>
      <c r="D726" s="3" t="s">
        <v>35</v>
      </c>
      <c r="E726" s="3">
        <v>2016.0</v>
      </c>
      <c r="F726" s="3">
        <v>4.0</v>
      </c>
    </row>
    <row r="727" ht="15.75" customHeight="1">
      <c r="A727" s="2" t="s">
        <v>291</v>
      </c>
      <c r="B727" s="2" t="s">
        <v>292</v>
      </c>
      <c r="C727" s="2" t="str">
        <f>VLOOKUP(D727,Info!$A$24:$B$57,2,FALSE)</f>
        <v>Porgies</v>
      </c>
      <c r="D727" s="3" t="s">
        <v>35</v>
      </c>
      <c r="E727" s="3">
        <v>2017.0</v>
      </c>
      <c r="F727" s="3">
        <v>4.0</v>
      </c>
    </row>
    <row r="728" ht="15.75" customHeight="1">
      <c r="A728" s="2" t="s">
        <v>291</v>
      </c>
      <c r="B728" s="2" t="s">
        <v>292</v>
      </c>
      <c r="C728" s="2" t="str">
        <f>VLOOKUP(D728,Info!$A$24:$B$57,2,FALSE)</f>
        <v>Deepwater</v>
      </c>
      <c r="D728" s="3" t="s">
        <v>36</v>
      </c>
      <c r="E728" s="3">
        <v>1986.0</v>
      </c>
      <c r="F728" s="3">
        <v>51.0</v>
      </c>
    </row>
    <row r="729" ht="15.75" customHeight="1">
      <c r="A729" s="2" t="s">
        <v>291</v>
      </c>
      <c r="B729" s="2" t="s">
        <v>292</v>
      </c>
      <c r="C729" s="2" t="str">
        <f>VLOOKUP(D729,Info!$A$24:$B$57,2,FALSE)</f>
        <v>Deepwater</v>
      </c>
      <c r="D729" s="3" t="s">
        <v>36</v>
      </c>
      <c r="E729" s="3">
        <v>1987.0</v>
      </c>
      <c r="F729" s="3">
        <v>51.0</v>
      </c>
    </row>
    <row r="730" ht="15.75" customHeight="1">
      <c r="A730" s="2" t="s">
        <v>291</v>
      </c>
      <c r="B730" s="2" t="s">
        <v>292</v>
      </c>
      <c r="C730" s="2" t="str">
        <f>VLOOKUP(D730,Info!$A$24:$B$57,2,FALSE)</f>
        <v>Deepwater</v>
      </c>
      <c r="D730" s="3" t="s">
        <v>36</v>
      </c>
      <c r="E730" s="3">
        <v>1988.0</v>
      </c>
      <c r="F730" s="3">
        <v>51.0</v>
      </c>
    </row>
    <row r="731" ht="15.75" customHeight="1">
      <c r="A731" s="2" t="s">
        <v>291</v>
      </c>
      <c r="B731" s="2" t="s">
        <v>292</v>
      </c>
      <c r="C731" s="2" t="str">
        <f>VLOOKUP(D731,Info!$A$24:$B$57,2,FALSE)</f>
        <v>Deepwater</v>
      </c>
      <c r="D731" s="3" t="s">
        <v>36</v>
      </c>
      <c r="E731" s="3">
        <v>1989.0</v>
      </c>
      <c r="F731" s="3">
        <v>52.0</v>
      </c>
    </row>
    <row r="732" ht="15.75" customHeight="1">
      <c r="A732" s="2" t="s">
        <v>291</v>
      </c>
      <c r="B732" s="2" t="s">
        <v>292</v>
      </c>
      <c r="C732" s="2" t="str">
        <f>VLOOKUP(D732,Info!$A$24:$B$57,2,FALSE)</f>
        <v>Deepwater</v>
      </c>
      <c r="D732" s="3" t="s">
        <v>36</v>
      </c>
      <c r="E732" s="3">
        <v>1990.0</v>
      </c>
      <c r="F732" s="3">
        <v>40.0</v>
      </c>
    </row>
    <row r="733" ht="15.75" customHeight="1">
      <c r="A733" s="2" t="s">
        <v>291</v>
      </c>
      <c r="B733" s="2" t="s">
        <v>292</v>
      </c>
      <c r="C733" s="2" t="str">
        <f>VLOOKUP(D733,Info!$A$24:$B$57,2,FALSE)</f>
        <v>Deepwater</v>
      </c>
      <c r="D733" s="3" t="s">
        <v>36</v>
      </c>
      <c r="E733" s="3">
        <v>1991.0</v>
      </c>
      <c r="F733" s="3">
        <v>20.0</v>
      </c>
    </row>
    <row r="734" ht="15.75" customHeight="1">
      <c r="A734" s="2" t="s">
        <v>291</v>
      </c>
      <c r="B734" s="2" t="s">
        <v>292</v>
      </c>
      <c r="C734" s="2" t="str">
        <f>VLOOKUP(D734,Info!$A$24:$B$57,2,FALSE)</f>
        <v>Deepwater</v>
      </c>
      <c r="D734" s="3" t="s">
        <v>36</v>
      </c>
      <c r="E734" s="3">
        <v>1992.0</v>
      </c>
      <c r="F734" s="3">
        <v>23.0</v>
      </c>
    </row>
    <row r="735" ht="15.75" customHeight="1">
      <c r="A735" s="2" t="s">
        <v>291</v>
      </c>
      <c r="B735" s="2" t="s">
        <v>292</v>
      </c>
      <c r="C735" s="2" t="str">
        <f>VLOOKUP(D735,Info!$A$24:$B$57,2,FALSE)</f>
        <v>Deepwater</v>
      </c>
      <c r="D735" s="3" t="s">
        <v>36</v>
      </c>
      <c r="E735" s="3">
        <v>1993.0</v>
      </c>
      <c r="F735" s="3">
        <v>39.0</v>
      </c>
    </row>
    <row r="736" ht="15.75" customHeight="1">
      <c r="A736" s="2" t="s">
        <v>291</v>
      </c>
      <c r="B736" s="2" t="s">
        <v>292</v>
      </c>
      <c r="C736" s="2" t="str">
        <f>VLOOKUP(D736,Info!$A$24:$B$57,2,FALSE)</f>
        <v>Deepwater</v>
      </c>
      <c r="D736" s="3" t="s">
        <v>36</v>
      </c>
      <c r="E736" s="3">
        <v>1994.0</v>
      </c>
      <c r="F736" s="3">
        <v>38.0</v>
      </c>
    </row>
    <row r="737" ht="15.75" customHeight="1">
      <c r="A737" s="2" t="s">
        <v>291</v>
      </c>
      <c r="B737" s="2" t="s">
        <v>292</v>
      </c>
      <c r="C737" s="2" t="str">
        <f>VLOOKUP(D737,Info!$A$24:$B$57,2,FALSE)</f>
        <v>Deepwater</v>
      </c>
      <c r="D737" s="3" t="s">
        <v>36</v>
      </c>
      <c r="E737" s="3">
        <v>1995.0</v>
      </c>
      <c r="F737" s="3">
        <v>55.0</v>
      </c>
    </row>
    <row r="738" ht="15.75" customHeight="1">
      <c r="A738" s="2" t="s">
        <v>291</v>
      </c>
      <c r="B738" s="2" t="s">
        <v>292</v>
      </c>
      <c r="C738" s="2" t="str">
        <f>VLOOKUP(D738,Info!$A$24:$B$57,2,FALSE)</f>
        <v>Deepwater</v>
      </c>
      <c r="D738" s="3" t="s">
        <v>36</v>
      </c>
      <c r="E738" s="3">
        <v>1996.0</v>
      </c>
      <c r="F738" s="3">
        <v>28.0</v>
      </c>
    </row>
    <row r="739" ht="15.75" customHeight="1">
      <c r="A739" s="2" t="s">
        <v>291</v>
      </c>
      <c r="B739" s="2" t="s">
        <v>292</v>
      </c>
      <c r="C739" s="2" t="str">
        <f>VLOOKUP(D739,Info!$A$24:$B$57,2,FALSE)</f>
        <v>Deepwater</v>
      </c>
      <c r="D739" s="3" t="s">
        <v>36</v>
      </c>
      <c r="E739" s="3">
        <v>1997.0</v>
      </c>
      <c r="F739" s="3">
        <v>24.0</v>
      </c>
    </row>
    <row r="740" ht="15.75" customHeight="1">
      <c r="A740" s="2" t="s">
        <v>291</v>
      </c>
      <c r="B740" s="2" t="s">
        <v>292</v>
      </c>
      <c r="C740" s="2" t="str">
        <f>VLOOKUP(D740,Info!$A$24:$B$57,2,FALSE)</f>
        <v>Deepwater</v>
      </c>
      <c r="D740" s="3" t="s">
        <v>36</v>
      </c>
      <c r="E740" s="3">
        <v>1998.0</v>
      </c>
      <c r="F740" s="3">
        <v>31.0</v>
      </c>
    </row>
    <row r="741" ht="15.75" customHeight="1">
      <c r="A741" s="2" t="s">
        <v>291</v>
      </c>
      <c r="B741" s="2" t="s">
        <v>292</v>
      </c>
      <c r="C741" s="2" t="str">
        <f>VLOOKUP(D741,Info!$A$24:$B$57,2,FALSE)</f>
        <v>Deepwater</v>
      </c>
      <c r="D741" s="3" t="s">
        <v>36</v>
      </c>
      <c r="E741" s="3">
        <v>1999.0</v>
      </c>
      <c r="F741" s="3">
        <v>66.0</v>
      </c>
    </row>
    <row r="742" ht="15.75" customHeight="1">
      <c r="A742" s="2" t="s">
        <v>291</v>
      </c>
      <c r="B742" s="2" t="s">
        <v>292</v>
      </c>
      <c r="C742" s="2" t="str">
        <f>VLOOKUP(D742,Info!$A$24:$B$57,2,FALSE)</f>
        <v>Deepwater</v>
      </c>
      <c r="D742" s="3" t="s">
        <v>36</v>
      </c>
      <c r="E742" s="3">
        <v>2000.0</v>
      </c>
      <c r="F742" s="3">
        <v>75.0</v>
      </c>
    </row>
    <row r="743" ht="15.75" customHeight="1">
      <c r="A743" s="2" t="s">
        <v>291</v>
      </c>
      <c r="B743" s="2" t="s">
        <v>292</v>
      </c>
      <c r="C743" s="2" t="str">
        <f>VLOOKUP(D743,Info!$A$24:$B$57,2,FALSE)</f>
        <v>Deepwater</v>
      </c>
      <c r="D743" s="3" t="s">
        <v>36</v>
      </c>
      <c r="E743" s="3">
        <v>2001.0</v>
      </c>
      <c r="F743" s="3">
        <v>52.0</v>
      </c>
    </row>
    <row r="744" ht="15.75" customHeight="1">
      <c r="A744" s="2" t="s">
        <v>291</v>
      </c>
      <c r="B744" s="2" t="s">
        <v>292</v>
      </c>
      <c r="C744" s="2" t="str">
        <f>VLOOKUP(D744,Info!$A$24:$B$57,2,FALSE)</f>
        <v>Deepwater</v>
      </c>
      <c r="D744" s="3" t="s">
        <v>36</v>
      </c>
      <c r="E744" s="3">
        <v>2002.0</v>
      </c>
      <c r="F744" s="3">
        <v>59.0</v>
      </c>
    </row>
    <row r="745" ht="15.75" customHeight="1">
      <c r="A745" s="2" t="s">
        <v>291</v>
      </c>
      <c r="B745" s="2" t="s">
        <v>292</v>
      </c>
      <c r="C745" s="2" t="str">
        <f>VLOOKUP(D745,Info!$A$24:$B$57,2,FALSE)</f>
        <v>Deepwater</v>
      </c>
      <c r="D745" s="3" t="s">
        <v>36</v>
      </c>
      <c r="E745" s="3">
        <v>2003.0</v>
      </c>
      <c r="F745" s="3">
        <v>60.0</v>
      </c>
    </row>
    <row r="746" ht="15.75" customHeight="1">
      <c r="A746" s="2" t="s">
        <v>291</v>
      </c>
      <c r="B746" s="2" t="s">
        <v>292</v>
      </c>
      <c r="C746" s="2" t="str">
        <f>VLOOKUP(D746,Info!$A$24:$B$57,2,FALSE)</f>
        <v>Deepwater</v>
      </c>
      <c r="D746" s="3" t="s">
        <v>36</v>
      </c>
      <c r="E746" s="3">
        <v>2004.0</v>
      </c>
      <c r="F746" s="3">
        <v>47.0</v>
      </c>
    </row>
    <row r="747" ht="15.75" customHeight="1">
      <c r="A747" s="2" t="s">
        <v>291</v>
      </c>
      <c r="B747" s="2" t="s">
        <v>292</v>
      </c>
      <c r="C747" s="2" t="str">
        <f>VLOOKUP(D747,Info!$A$24:$B$57,2,FALSE)</f>
        <v>Deepwater</v>
      </c>
      <c r="D747" s="3" t="s">
        <v>36</v>
      </c>
      <c r="E747" s="3">
        <v>2005.0</v>
      </c>
      <c r="F747" s="3">
        <v>52.0</v>
      </c>
    </row>
    <row r="748" ht="15.75" customHeight="1">
      <c r="A748" s="2" t="s">
        <v>291</v>
      </c>
      <c r="B748" s="2" t="s">
        <v>292</v>
      </c>
      <c r="C748" s="2" t="str">
        <f>VLOOKUP(D748,Info!$A$24:$B$57,2,FALSE)</f>
        <v>Deepwater</v>
      </c>
      <c r="D748" s="3" t="s">
        <v>36</v>
      </c>
      <c r="E748" s="3">
        <v>2006.0</v>
      </c>
      <c r="F748" s="3">
        <v>39.0</v>
      </c>
    </row>
    <row r="749" ht="15.75" customHeight="1">
      <c r="A749" s="2" t="s">
        <v>291</v>
      </c>
      <c r="B749" s="2" t="s">
        <v>292</v>
      </c>
      <c r="C749" s="2" t="str">
        <f>VLOOKUP(D749,Info!$A$24:$B$57,2,FALSE)</f>
        <v>Deepwater</v>
      </c>
      <c r="D749" s="3" t="s">
        <v>36</v>
      </c>
      <c r="E749" s="3">
        <v>2007.0</v>
      </c>
      <c r="F749" s="3">
        <v>52.0</v>
      </c>
    </row>
    <row r="750" ht="15.75" customHeight="1">
      <c r="A750" s="2" t="s">
        <v>291</v>
      </c>
      <c r="B750" s="2" t="s">
        <v>292</v>
      </c>
      <c r="C750" s="2" t="str">
        <f>VLOOKUP(D750,Info!$A$24:$B$57,2,FALSE)</f>
        <v>Deepwater</v>
      </c>
      <c r="D750" s="3" t="s">
        <v>36</v>
      </c>
      <c r="E750" s="3">
        <v>2008.0</v>
      </c>
      <c r="F750" s="3">
        <v>49.0</v>
      </c>
    </row>
    <row r="751" ht="15.75" customHeight="1">
      <c r="A751" s="2" t="s">
        <v>291</v>
      </c>
      <c r="B751" s="2" t="s">
        <v>292</v>
      </c>
      <c r="C751" s="2" t="str">
        <f>VLOOKUP(D751,Info!$A$24:$B$57,2,FALSE)</f>
        <v>Deepwater</v>
      </c>
      <c r="D751" s="3" t="s">
        <v>36</v>
      </c>
      <c r="E751" s="3">
        <v>2009.0</v>
      </c>
      <c r="F751" s="3">
        <v>32.0</v>
      </c>
    </row>
    <row r="752" ht="15.75" customHeight="1">
      <c r="A752" s="2" t="s">
        <v>291</v>
      </c>
      <c r="B752" s="2" t="s">
        <v>292</v>
      </c>
      <c r="C752" s="2" t="str">
        <f>VLOOKUP(D752,Info!$A$24:$B$57,2,FALSE)</f>
        <v>Deepwater</v>
      </c>
      <c r="D752" s="3" t="s">
        <v>36</v>
      </c>
      <c r="E752" s="3">
        <v>2010.0</v>
      </c>
      <c r="F752" s="3">
        <v>30.0</v>
      </c>
    </row>
    <row r="753" ht="15.75" customHeight="1">
      <c r="A753" s="2" t="s">
        <v>291</v>
      </c>
      <c r="B753" s="2" t="s">
        <v>292</v>
      </c>
      <c r="C753" s="2" t="str">
        <f>VLOOKUP(D753,Info!$A$24:$B$57,2,FALSE)</f>
        <v>Deepwater</v>
      </c>
      <c r="D753" s="3" t="s">
        <v>36</v>
      </c>
      <c r="E753" s="3">
        <v>2011.0</v>
      </c>
      <c r="F753" s="3">
        <v>44.0</v>
      </c>
    </row>
    <row r="754" ht="15.75" customHeight="1">
      <c r="A754" s="2" t="s">
        <v>291</v>
      </c>
      <c r="B754" s="2" t="s">
        <v>292</v>
      </c>
      <c r="C754" s="2" t="str">
        <f>VLOOKUP(D754,Info!$A$24:$B$57,2,FALSE)</f>
        <v>Deepwater</v>
      </c>
      <c r="D754" s="3" t="s">
        <v>36</v>
      </c>
      <c r="E754" s="3">
        <v>2012.0</v>
      </c>
      <c r="F754" s="3">
        <v>66.0</v>
      </c>
    </row>
    <row r="755" ht="15.75" customHeight="1">
      <c r="A755" s="2" t="s">
        <v>291</v>
      </c>
      <c r="B755" s="2" t="s">
        <v>292</v>
      </c>
      <c r="C755" s="2" t="str">
        <f>VLOOKUP(D755,Info!$A$24:$B$57,2,FALSE)</f>
        <v>Deepwater</v>
      </c>
      <c r="D755" s="3" t="s">
        <v>36</v>
      </c>
      <c r="E755" s="3">
        <v>2013.0</v>
      </c>
      <c r="F755" s="3">
        <v>49.0</v>
      </c>
    </row>
    <row r="756" ht="15.75" customHeight="1">
      <c r="A756" s="2" t="s">
        <v>291</v>
      </c>
      <c r="B756" s="2" t="s">
        <v>292</v>
      </c>
      <c r="C756" s="2" t="str">
        <f>VLOOKUP(D756,Info!$A$24:$B$57,2,FALSE)</f>
        <v>Deepwater</v>
      </c>
      <c r="D756" s="3" t="s">
        <v>36</v>
      </c>
      <c r="E756" s="3">
        <v>2014.0</v>
      </c>
      <c r="F756" s="3">
        <v>27.0</v>
      </c>
    </row>
    <row r="757" ht="15.75" customHeight="1">
      <c r="A757" s="2" t="s">
        <v>291</v>
      </c>
      <c r="B757" s="2" t="s">
        <v>292</v>
      </c>
      <c r="C757" s="2" t="str">
        <f>VLOOKUP(D757,Info!$A$24:$B$57,2,FALSE)</f>
        <v>Deepwater</v>
      </c>
      <c r="D757" s="3" t="s">
        <v>36</v>
      </c>
      <c r="E757" s="3">
        <v>2015.0</v>
      </c>
      <c r="F757" s="3">
        <v>61.0</v>
      </c>
    </row>
    <row r="758" ht="15.75" customHeight="1">
      <c r="A758" s="2" t="s">
        <v>291</v>
      </c>
      <c r="B758" s="2" t="s">
        <v>292</v>
      </c>
      <c r="C758" s="2" t="str">
        <f>VLOOKUP(D758,Info!$A$24:$B$57,2,FALSE)</f>
        <v>Deepwater</v>
      </c>
      <c r="D758" s="3" t="s">
        <v>36</v>
      </c>
      <c r="E758" s="3">
        <v>2016.0</v>
      </c>
      <c r="F758" s="3">
        <v>58.0</v>
      </c>
    </row>
    <row r="759" ht="15.75" customHeight="1">
      <c r="A759" s="2" t="s">
        <v>291</v>
      </c>
      <c r="B759" s="2" t="s">
        <v>292</v>
      </c>
      <c r="C759" s="2" t="str">
        <f>VLOOKUP(D759,Info!$A$24:$B$57,2,FALSE)</f>
        <v>Deepwater</v>
      </c>
      <c r="D759" s="3" t="s">
        <v>36</v>
      </c>
      <c r="E759" s="3">
        <v>2017.0</v>
      </c>
      <c r="F759" s="3">
        <v>52.0</v>
      </c>
    </row>
    <row r="760" ht="15.75" customHeight="1">
      <c r="A760" s="2" t="s">
        <v>291</v>
      </c>
      <c r="B760" s="2" t="s">
        <v>292</v>
      </c>
      <c r="C760" s="2" t="str">
        <f>VLOOKUP(D760,Info!$A$24:$B$57,2,FALSE)</f>
        <v>Deepwater</v>
      </c>
      <c r="D760" s="3" t="s">
        <v>36</v>
      </c>
      <c r="E760" s="3">
        <v>2018.0</v>
      </c>
      <c r="F760" s="3">
        <v>55.0</v>
      </c>
    </row>
    <row r="761" ht="15.75" customHeight="1">
      <c r="A761" s="2" t="s">
        <v>291</v>
      </c>
      <c r="B761" s="2" t="s">
        <v>292</v>
      </c>
      <c r="C761" s="2" t="str">
        <f>VLOOKUP(D761,Info!$A$24:$B$57,2,FALSE)</f>
        <v>Grunts</v>
      </c>
      <c r="D761" s="2" t="s">
        <v>39</v>
      </c>
      <c r="E761" s="2">
        <v>1983.0</v>
      </c>
      <c r="F761" s="2">
        <v>9.0</v>
      </c>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row>
    <row r="762" ht="15.75" customHeight="1">
      <c r="A762" s="2" t="s">
        <v>291</v>
      </c>
      <c r="B762" s="2" t="s">
        <v>292</v>
      </c>
      <c r="C762" s="2" t="str">
        <f>VLOOKUP(D762,Info!$A$24:$B$57,2,FALSE)</f>
        <v>Grunts</v>
      </c>
      <c r="D762" s="2" t="s">
        <v>39</v>
      </c>
      <c r="E762" s="2">
        <v>1984.0</v>
      </c>
      <c r="F762" s="2">
        <v>60.0</v>
      </c>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row>
    <row r="763" ht="15.75" customHeight="1">
      <c r="A763" s="2" t="s">
        <v>291</v>
      </c>
      <c r="B763" s="2" t="s">
        <v>292</v>
      </c>
      <c r="C763" s="2" t="str">
        <f>VLOOKUP(D763,Info!$A$24:$B$57,2,FALSE)</f>
        <v>Grunts</v>
      </c>
      <c r="D763" s="2" t="s">
        <v>39</v>
      </c>
      <c r="E763" s="2">
        <v>1985.0</v>
      </c>
      <c r="F763" s="2">
        <v>53.0</v>
      </c>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row>
    <row r="764" ht="15.75" customHeight="1">
      <c r="A764" s="2" t="s">
        <v>291</v>
      </c>
      <c r="B764" s="2" t="s">
        <v>292</v>
      </c>
      <c r="C764" s="2" t="str">
        <f>VLOOKUP(D764,Info!$A$24:$B$57,2,FALSE)</f>
        <v>Grunts</v>
      </c>
      <c r="D764" s="2" t="s">
        <v>39</v>
      </c>
      <c r="E764" s="2">
        <v>1986.0</v>
      </c>
      <c r="F764" s="2">
        <v>39.0</v>
      </c>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row>
    <row r="765" ht="15.75" customHeight="1">
      <c r="A765" s="2" t="s">
        <v>291</v>
      </c>
      <c r="B765" s="2" t="s">
        <v>292</v>
      </c>
      <c r="C765" s="2" t="str">
        <f>VLOOKUP(D765,Info!$A$24:$B$57,2,FALSE)</f>
        <v>Grunts</v>
      </c>
      <c r="D765" s="2" t="s">
        <v>39</v>
      </c>
      <c r="E765" s="2">
        <v>1987.0</v>
      </c>
      <c r="F765" s="2">
        <v>59.0</v>
      </c>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row>
    <row r="766" ht="15.75" customHeight="1">
      <c r="A766" s="2" t="s">
        <v>291</v>
      </c>
      <c r="B766" s="2" t="s">
        <v>292</v>
      </c>
      <c r="C766" s="2" t="str">
        <f>VLOOKUP(D766,Info!$A$24:$B$57,2,FALSE)</f>
        <v>Grunts</v>
      </c>
      <c r="D766" s="2" t="s">
        <v>39</v>
      </c>
      <c r="E766" s="2">
        <v>1988.0</v>
      </c>
      <c r="F766" s="2">
        <v>38.0</v>
      </c>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row>
    <row r="767" ht="15.75" customHeight="1">
      <c r="A767" s="2" t="s">
        <v>291</v>
      </c>
      <c r="B767" s="2" t="s">
        <v>292</v>
      </c>
      <c r="C767" s="2" t="str">
        <f>VLOOKUP(D767,Info!$A$24:$B$57,2,FALSE)</f>
        <v>Grunts</v>
      </c>
      <c r="D767" s="2" t="s">
        <v>39</v>
      </c>
      <c r="E767" s="2">
        <v>1989.0</v>
      </c>
      <c r="F767" s="2">
        <v>36.0</v>
      </c>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row>
    <row r="768" ht="15.75" customHeight="1">
      <c r="A768" s="2" t="s">
        <v>291</v>
      </c>
      <c r="B768" s="2" t="s">
        <v>292</v>
      </c>
      <c r="C768" s="2" t="str">
        <f>VLOOKUP(D768,Info!$A$24:$B$57,2,FALSE)</f>
        <v>Grunts</v>
      </c>
      <c r="D768" s="2" t="s">
        <v>39</v>
      </c>
      <c r="E768" s="2">
        <v>1990.0</v>
      </c>
      <c r="F768" s="2">
        <v>38.0</v>
      </c>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row>
    <row r="769" ht="15.75" customHeight="1">
      <c r="A769" s="2" t="s">
        <v>291</v>
      </c>
      <c r="B769" s="2" t="s">
        <v>292</v>
      </c>
      <c r="C769" s="2" t="str">
        <f>VLOOKUP(D769,Info!$A$24:$B$57,2,FALSE)</f>
        <v>Grunts</v>
      </c>
      <c r="D769" s="2" t="s">
        <v>39</v>
      </c>
      <c r="E769" s="2">
        <v>1991.0</v>
      </c>
      <c r="F769" s="2">
        <v>34.0</v>
      </c>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row>
    <row r="770" ht="15.75" customHeight="1">
      <c r="A770" s="2" t="s">
        <v>291</v>
      </c>
      <c r="B770" s="2" t="s">
        <v>292</v>
      </c>
      <c r="C770" s="2" t="str">
        <f>VLOOKUP(D770,Info!$A$24:$B$57,2,FALSE)</f>
        <v>Grunts</v>
      </c>
      <c r="D770" s="2" t="s">
        <v>39</v>
      </c>
      <c r="E770" s="2">
        <v>1992.0</v>
      </c>
      <c r="F770" s="2">
        <v>55.0</v>
      </c>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row>
    <row r="771" ht="15.75" customHeight="1">
      <c r="A771" s="2" t="s">
        <v>291</v>
      </c>
      <c r="B771" s="2" t="s">
        <v>292</v>
      </c>
      <c r="C771" s="2" t="str">
        <f>VLOOKUP(D771,Info!$A$24:$B$57,2,FALSE)</f>
        <v>Grunts</v>
      </c>
      <c r="D771" s="2" t="s">
        <v>39</v>
      </c>
      <c r="E771" s="2">
        <v>1993.0</v>
      </c>
      <c r="F771" s="2">
        <v>86.0</v>
      </c>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row>
    <row r="772" ht="15.75" customHeight="1">
      <c r="A772" s="2" t="s">
        <v>291</v>
      </c>
      <c r="B772" s="2" t="s">
        <v>292</v>
      </c>
      <c r="C772" s="2" t="str">
        <f>VLOOKUP(D772,Info!$A$24:$B$57,2,FALSE)</f>
        <v>Grunts</v>
      </c>
      <c r="D772" s="2" t="s">
        <v>39</v>
      </c>
      <c r="E772" s="2">
        <v>1994.0</v>
      </c>
      <c r="F772" s="2">
        <v>70.0</v>
      </c>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row>
    <row r="773" ht="15.75" customHeight="1">
      <c r="A773" s="2" t="s">
        <v>291</v>
      </c>
      <c r="B773" s="2" t="s">
        <v>292</v>
      </c>
      <c r="C773" s="2" t="str">
        <f>VLOOKUP(D773,Info!$A$24:$B$57,2,FALSE)</f>
        <v>Grunts</v>
      </c>
      <c r="D773" s="2" t="s">
        <v>39</v>
      </c>
      <c r="E773" s="2">
        <v>1995.0</v>
      </c>
      <c r="F773" s="2">
        <v>103.0</v>
      </c>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row>
    <row r="774" ht="15.75" customHeight="1">
      <c r="A774" s="2" t="s">
        <v>291</v>
      </c>
      <c r="B774" s="2" t="s">
        <v>292</v>
      </c>
      <c r="C774" s="2" t="str">
        <f>VLOOKUP(D774,Info!$A$24:$B$57,2,FALSE)</f>
        <v>Grunts</v>
      </c>
      <c r="D774" s="2" t="s">
        <v>39</v>
      </c>
      <c r="E774" s="2">
        <v>1996.0</v>
      </c>
      <c r="F774" s="2">
        <v>81.0</v>
      </c>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row>
    <row r="775" ht="15.75" customHeight="1">
      <c r="A775" s="2" t="s">
        <v>291</v>
      </c>
      <c r="B775" s="2" t="s">
        <v>292</v>
      </c>
      <c r="C775" s="2" t="str">
        <f>VLOOKUP(D775,Info!$A$24:$B$57,2,FALSE)</f>
        <v>Grunts</v>
      </c>
      <c r="D775" s="2" t="s">
        <v>39</v>
      </c>
      <c r="E775" s="2">
        <v>1997.0</v>
      </c>
      <c r="F775" s="2">
        <v>97.0</v>
      </c>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row>
    <row r="776" ht="15.75" customHeight="1">
      <c r="A776" s="2" t="s">
        <v>291</v>
      </c>
      <c r="B776" s="2" t="s">
        <v>292</v>
      </c>
      <c r="C776" s="2" t="str">
        <f>VLOOKUP(D776,Info!$A$24:$B$57,2,FALSE)</f>
        <v>Grunts</v>
      </c>
      <c r="D776" s="2" t="s">
        <v>39</v>
      </c>
      <c r="E776" s="2">
        <v>1998.0</v>
      </c>
      <c r="F776" s="2">
        <v>125.0</v>
      </c>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row>
    <row r="777" ht="15.75" customHeight="1">
      <c r="A777" s="2" t="s">
        <v>291</v>
      </c>
      <c r="B777" s="2" t="s">
        <v>292</v>
      </c>
      <c r="C777" s="2" t="str">
        <f>VLOOKUP(D777,Info!$A$24:$B$57,2,FALSE)</f>
        <v>Grunts</v>
      </c>
      <c r="D777" s="2" t="s">
        <v>39</v>
      </c>
      <c r="E777" s="2">
        <v>1999.0</v>
      </c>
      <c r="F777" s="2">
        <v>141.0</v>
      </c>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row>
    <row r="778" ht="15.75" customHeight="1">
      <c r="A778" s="2" t="s">
        <v>291</v>
      </c>
      <c r="B778" s="2" t="s">
        <v>292</v>
      </c>
      <c r="C778" s="2" t="str">
        <f>VLOOKUP(D778,Info!$A$24:$B$57,2,FALSE)</f>
        <v>Grunts</v>
      </c>
      <c r="D778" s="2" t="s">
        <v>39</v>
      </c>
      <c r="E778" s="2">
        <v>2000.0</v>
      </c>
      <c r="F778" s="2">
        <v>203.0</v>
      </c>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row>
    <row r="779" ht="15.75" customHeight="1">
      <c r="A779" s="2" t="s">
        <v>291</v>
      </c>
      <c r="B779" s="2" t="s">
        <v>292</v>
      </c>
      <c r="C779" s="2" t="str">
        <f>VLOOKUP(D779,Info!$A$24:$B$57,2,FALSE)</f>
        <v>Grunts</v>
      </c>
      <c r="D779" s="2" t="s">
        <v>39</v>
      </c>
      <c r="E779" s="2">
        <v>2001.0</v>
      </c>
      <c r="F779" s="2">
        <v>218.0</v>
      </c>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row>
    <row r="780" ht="15.75" customHeight="1">
      <c r="A780" s="2" t="s">
        <v>291</v>
      </c>
      <c r="B780" s="2" t="s">
        <v>292</v>
      </c>
      <c r="C780" s="2" t="str">
        <f>VLOOKUP(D780,Info!$A$24:$B$57,2,FALSE)</f>
        <v>Grunts</v>
      </c>
      <c r="D780" s="2" t="s">
        <v>39</v>
      </c>
      <c r="E780" s="2">
        <v>2002.0</v>
      </c>
      <c r="F780" s="2">
        <v>141.0</v>
      </c>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row>
    <row r="781" ht="15.75" customHeight="1">
      <c r="A781" s="2" t="s">
        <v>291</v>
      </c>
      <c r="B781" s="2" t="s">
        <v>292</v>
      </c>
      <c r="C781" s="2" t="str">
        <f>VLOOKUP(D781,Info!$A$24:$B$57,2,FALSE)</f>
        <v>Grunts</v>
      </c>
      <c r="D781" s="2" t="s">
        <v>39</v>
      </c>
      <c r="E781" s="2">
        <v>2003.0</v>
      </c>
      <c r="F781" s="2">
        <v>116.0</v>
      </c>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row>
    <row r="782" ht="15.75" customHeight="1">
      <c r="A782" s="2" t="s">
        <v>291</v>
      </c>
      <c r="B782" s="2" t="s">
        <v>292</v>
      </c>
      <c r="C782" s="2" t="str">
        <f>VLOOKUP(D782,Info!$A$24:$B$57,2,FALSE)</f>
        <v>Grunts</v>
      </c>
      <c r="D782" s="2" t="s">
        <v>39</v>
      </c>
      <c r="E782" s="2">
        <v>2004.0</v>
      </c>
      <c r="F782" s="2">
        <v>155.0</v>
      </c>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row>
    <row r="783" ht="15.75" customHeight="1">
      <c r="A783" s="2" t="s">
        <v>291</v>
      </c>
      <c r="B783" s="2" t="s">
        <v>292</v>
      </c>
      <c r="C783" s="2" t="str">
        <f>VLOOKUP(D783,Info!$A$24:$B$57,2,FALSE)</f>
        <v>Grunts</v>
      </c>
      <c r="D783" s="2" t="s">
        <v>39</v>
      </c>
      <c r="E783" s="2">
        <v>2005.0</v>
      </c>
      <c r="F783" s="2">
        <v>159.0</v>
      </c>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row>
    <row r="784" ht="15.75" customHeight="1">
      <c r="A784" s="2" t="s">
        <v>291</v>
      </c>
      <c r="B784" s="2" t="s">
        <v>292</v>
      </c>
      <c r="C784" s="2" t="str">
        <f>VLOOKUP(D784,Info!$A$24:$B$57,2,FALSE)</f>
        <v>Grunts</v>
      </c>
      <c r="D784" s="2" t="s">
        <v>39</v>
      </c>
      <c r="E784" s="2">
        <v>2006.0</v>
      </c>
      <c r="F784" s="2">
        <v>192.0</v>
      </c>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row>
    <row r="785" ht="15.75" customHeight="1">
      <c r="A785" s="2" t="s">
        <v>291</v>
      </c>
      <c r="B785" s="2" t="s">
        <v>292</v>
      </c>
      <c r="C785" s="2" t="str">
        <f>VLOOKUP(D785,Info!$A$24:$B$57,2,FALSE)</f>
        <v>Grunts</v>
      </c>
      <c r="D785" s="2" t="s">
        <v>39</v>
      </c>
      <c r="E785" s="2">
        <v>2007.0</v>
      </c>
      <c r="F785" s="2">
        <v>229.0</v>
      </c>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row>
    <row r="786" ht="15.75" customHeight="1">
      <c r="A786" s="2" t="s">
        <v>291</v>
      </c>
      <c r="B786" s="2" t="s">
        <v>292</v>
      </c>
      <c r="C786" s="2" t="str">
        <f>VLOOKUP(D786,Info!$A$24:$B$57,2,FALSE)</f>
        <v>Grunts</v>
      </c>
      <c r="D786" s="2" t="s">
        <v>39</v>
      </c>
      <c r="E786" s="2">
        <v>2008.0</v>
      </c>
      <c r="F786" s="2">
        <v>182.0</v>
      </c>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row>
    <row r="787" ht="15.75" customHeight="1">
      <c r="A787" s="2" t="s">
        <v>291</v>
      </c>
      <c r="B787" s="2" t="s">
        <v>292</v>
      </c>
      <c r="C787" s="2" t="str">
        <f>VLOOKUP(D787,Info!$A$24:$B$57,2,FALSE)</f>
        <v>Grunts</v>
      </c>
      <c r="D787" s="2" t="s">
        <v>39</v>
      </c>
      <c r="E787" s="2">
        <v>2009.0</v>
      </c>
      <c r="F787" s="2">
        <v>159.0</v>
      </c>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row>
    <row r="788" ht="15.75" customHeight="1">
      <c r="A788" s="2" t="s">
        <v>291</v>
      </c>
      <c r="B788" s="2" t="s">
        <v>292</v>
      </c>
      <c r="C788" s="2" t="str">
        <f>VLOOKUP(D788,Info!$A$24:$B$57,2,FALSE)</f>
        <v>Grunts</v>
      </c>
      <c r="D788" s="2" t="s">
        <v>39</v>
      </c>
      <c r="E788" s="2">
        <v>2010.0</v>
      </c>
      <c r="F788" s="2">
        <v>126.0</v>
      </c>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row>
    <row r="789" ht="15.75" customHeight="1">
      <c r="A789" s="2" t="s">
        <v>291</v>
      </c>
      <c r="B789" s="2" t="s">
        <v>292</v>
      </c>
      <c r="C789" s="2" t="str">
        <f>VLOOKUP(D789,Info!$A$24:$B$57,2,FALSE)</f>
        <v>Grunts</v>
      </c>
      <c r="D789" s="2" t="s">
        <v>39</v>
      </c>
      <c r="E789" s="2">
        <v>2011.0</v>
      </c>
      <c r="F789" s="2">
        <v>133.0</v>
      </c>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row>
    <row r="790" ht="15.75" customHeight="1">
      <c r="A790" s="2" t="s">
        <v>291</v>
      </c>
      <c r="B790" s="2" t="s">
        <v>292</v>
      </c>
      <c r="C790" s="2" t="str">
        <f>VLOOKUP(D790,Info!$A$24:$B$57,2,FALSE)</f>
        <v>Grunts</v>
      </c>
      <c r="D790" s="2" t="s">
        <v>39</v>
      </c>
      <c r="E790" s="2">
        <v>2012.0</v>
      </c>
      <c r="F790" s="2">
        <v>172.0</v>
      </c>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row>
    <row r="791" ht="15.75" customHeight="1">
      <c r="A791" s="2" t="s">
        <v>291</v>
      </c>
      <c r="B791" s="2" t="s">
        <v>292</v>
      </c>
      <c r="C791" s="2" t="str">
        <f>VLOOKUP(D791,Info!$A$24:$B$57,2,FALSE)</f>
        <v>Grunts</v>
      </c>
      <c r="D791" s="2" t="s">
        <v>39</v>
      </c>
      <c r="E791" s="2">
        <v>2013.0</v>
      </c>
      <c r="F791" s="2">
        <v>120.0</v>
      </c>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row>
    <row r="792" ht="15.75" customHeight="1">
      <c r="A792" s="2" t="s">
        <v>291</v>
      </c>
      <c r="B792" s="2" t="s">
        <v>292</v>
      </c>
      <c r="C792" s="2" t="str">
        <f>VLOOKUP(D792,Info!$A$24:$B$57,2,FALSE)</f>
        <v>Grunts</v>
      </c>
      <c r="D792" s="2" t="s">
        <v>39</v>
      </c>
      <c r="E792" s="2">
        <v>2014.0</v>
      </c>
      <c r="F792" s="2">
        <v>172.0</v>
      </c>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row>
    <row r="793" ht="15.75" customHeight="1">
      <c r="A793" s="2" t="s">
        <v>291</v>
      </c>
      <c r="B793" s="2" t="s">
        <v>292</v>
      </c>
      <c r="C793" s="2" t="str">
        <f>VLOOKUP(D793,Info!$A$24:$B$57,2,FALSE)</f>
        <v>Grunts</v>
      </c>
      <c r="D793" s="2" t="s">
        <v>39</v>
      </c>
      <c r="E793" s="2">
        <v>2015.0</v>
      </c>
      <c r="F793" s="2">
        <v>181.0</v>
      </c>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row>
    <row r="794" ht="15.75" customHeight="1">
      <c r="A794" s="2" t="s">
        <v>291</v>
      </c>
      <c r="B794" s="2" t="s">
        <v>292</v>
      </c>
      <c r="C794" s="2" t="str">
        <f>VLOOKUP(D794,Info!$A$24:$B$57,2,FALSE)</f>
        <v>Grunts</v>
      </c>
      <c r="D794" s="3" t="s">
        <v>37</v>
      </c>
      <c r="E794" s="3">
        <v>1986.0</v>
      </c>
      <c r="F794" s="3">
        <v>3.0</v>
      </c>
    </row>
    <row r="795" ht="15.75" customHeight="1">
      <c r="A795" s="2" t="s">
        <v>291</v>
      </c>
      <c r="B795" s="2" t="s">
        <v>292</v>
      </c>
      <c r="C795" s="2" t="str">
        <f>VLOOKUP(D795,Info!$A$24:$B$57,2,FALSE)</f>
        <v>Grunts</v>
      </c>
      <c r="D795" s="3" t="s">
        <v>37</v>
      </c>
      <c r="E795" s="3">
        <v>1987.0</v>
      </c>
      <c r="F795" s="3">
        <v>9.0</v>
      </c>
    </row>
    <row r="796" ht="15.75" customHeight="1">
      <c r="A796" s="2" t="s">
        <v>291</v>
      </c>
      <c r="B796" s="2" t="s">
        <v>292</v>
      </c>
      <c r="C796" s="2" t="str">
        <f>VLOOKUP(D796,Info!$A$24:$B$57,2,FALSE)</f>
        <v>Grunts</v>
      </c>
      <c r="D796" s="3" t="s">
        <v>37</v>
      </c>
      <c r="E796" s="3">
        <v>1988.0</v>
      </c>
      <c r="F796" s="3">
        <v>6.0</v>
      </c>
    </row>
    <row r="797" ht="15.75" customHeight="1">
      <c r="A797" s="2" t="s">
        <v>291</v>
      </c>
      <c r="B797" s="2" t="s">
        <v>292</v>
      </c>
      <c r="C797" s="2" t="str">
        <f>VLOOKUP(D797,Info!$A$24:$B$57,2,FALSE)</f>
        <v>Grunts</v>
      </c>
      <c r="D797" s="3" t="s">
        <v>37</v>
      </c>
      <c r="E797" s="3">
        <v>1989.0</v>
      </c>
      <c r="F797" s="3">
        <v>4.0</v>
      </c>
    </row>
    <row r="798" ht="15.75" customHeight="1">
      <c r="A798" s="2" t="s">
        <v>291</v>
      </c>
      <c r="B798" s="2" t="s">
        <v>292</v>
      </c>
      <c r="C798" s="2" t="str">
        <f>VLOOKUP(D798,Info!$A$24:$B$57,2,FALSE)</f>
        <v>Grunts</v>
      </c>
      <c r="D798" s="3" t="s">
        <v>37</v>
      </c>
      <c r="E798" s="3">
        <v>1990.0</v>
      </c>
      <c r="F798" s="3">
        <v>5.0</v>
      </c>
    </row>
    <row r="799" ht="15.75" customHeight="1">
      <c r="A799" s="2" t="s">
        <v>291</v>
      </c>
      <c r="B799" s="2" t="s">
        <v>292</v>
      </c>
      <c r="C799" s="2" t="str">
        <f>VLOOKUP(D799,Info!$A$24:$B$57,2,FALSE)</f>
        <v>Grunts</v>
      </c>
      <c r="D799" s="3" t="s">
        <v>37</v>
      </c>
      <c r="E799" s="3">
        <v>1991.0</v>
      </c>
      <c r="F799" s="3">
        <v>6.0</v>
      </c>
    </row>
    <row r="800" ht="15.75" customHeight="1">
      <c r="A800" s="2" t="s">
        <v>291</v>
      </c>
      <c r="B800" s="2" t="s">
        <v>292</v>
      </c>
      <c r="C800" s="2" t="str">
        <f>VLOOKUP(D800,Info!$A$24:$B$57,2,FALSE)</f>
        <v>Grunts</v>
      </c>
      <c r="D800" s="3" t="s">
        <v>37</v>
      </c>
      <c r="E800" s="3">
        <v>1992.0</v>
      </c>
      <c r="F800" s="3">
        <v>3.0</v>
      </c>
    </row>
    <row r="801" ht="15.75" customHeight="1">
      <c r="A801" s="2" t="s">
        <v>291</v>
      </c>
      <c r="B801" s="2" t="s">
        <v>292</v>
      </c>
      <c r="C801" s="2" t="str">
        <f>VLOOKUP(D801,Info!$A$24:$B$57,2,FALSE)</f>
        <v>Grunts</v>
      </c>
      <c r="D801" s="3" t="s">
        <v>37</v>
      </c>
      <c r="E801" s="3">
        <v>1993.0</v>
      </c>
      <c r="F801" s="3">
        <v>1.0</v>
      </c>
    </row>
    <row r="802" ht="15.75" customHeight="1">
      <c r="A802" s="2" t="s">
        <v>291</v>
      </c>
      <c r="B802" s="2" t="s">
        <v>292</v>
      </c>
      <c r="C802" s="2" t="str">
        <f>VLOOKUP(D802,Info!$A$24:$B$57,2,FALSE)</f>
        <v>Grunts</v>
      </c>
      <c r="D802" s="3" t="s">
        <v>37</v>
      </c>
      <c r="E802" s="3">
        <v>1994.0</v>
      </c>
      <c r="F802" s="3">
        <v>3.0</v>
      </c>
    </row>
    <row r="803" ht="15.75" customHeight="1">
      <c r="A803" s="2" t="s">
        <v>291</v>
      </c>
      <c r="B803" s="2" t="s">
        <v>292</v>
      </c>
      <c r="C803" s="2" t="str">
        <f>VLOOKUP(D803,Info!$A$24:$B$57,2,FALSE)</f>
        <v>Grunts</v>
      </c>
      <c r="D803" s="3" t="s">
        <v>37</v>
      </c>
      <c r="E803" s="3">
        <v>1995.0</v>
      </c>
      <c r="F803" s="3">
        <v>9.0</v>
      </c>
    </row>
    <row r="804" ht="15.75" customHeight="1">
      <c r="A804" s="2" t="s">
        <v>291</v>
      </c>
      <c r="B804" s="2" t="s">
        <v>292</v>
      </c>
      <c r="C804" s="2" t="str">
        <f>VLOOKUP(D804,Info!$A$24:$B$57,2,FALSE)</f>
        <v>Grunts</v>
      </c>
      <c r="D804" s="3" t="s">
        <v>37</v>
      </c>
      <c r="E804" s="3">
        <v>1996.0</v>
      </c>
      <c r="F804" s="3">
        <v>5.0</v>
      </c>
    </row>
    <row r="805" ht="15.75" customHeight="1">
      <c r="A805" s="2" t="s">
        <v>291</v>
      </c>
      <c r="B805" s="2" t="s">
        <v>292</v>
      </c>
      <c r="C805" s="2" t="str">
        <f>VLOOKUP(D805,Info!$A$24:$B$57,2,FALSE)</f>
        <v>Grunts</v>
      </c>
      <c r="D805" s="3" t="s">
        <v>37</v>
      </c>
      <c r="E805" s="3">
        <v>1997.0</v>
      </c>
      <c r="F805" s="3">
        <v>1.0</v>
      </c>
    </row>
    <row r="806" ht="15.75" customHeight="1">
      <c r="A806" s="2" t="s">
        <v>291</v>
      </c>
      <c r="B806" s="2" t="s">
        <v>292</v>
      </c>
      <c r="C806" s="2" t="str">
        <f>VLOOKUP(D806,Info!$A$24:$B$57,2,FALSE)</f>
        <v>Grunts</v>
      </c>
      <c r="D806" s="3" t="s">
        <v>37</v>
      </c>
      <c r="E806" s="3">
        <v>1998.0</v>
      </c>
      <c r="F806" s="3">
        <v>3.0</v>
      </c>
    </row>
    <row r="807" ht="15.75" customHeight="1">
      <c r="A807" s="2" t="s">
        <v>291</v>
      </c>
      <c r="B807" s="2" t="s">
        <v>292</v>
      </c>
      <c r="C807" s="2" t="str">
        <f>VLOOKUP(D807,Info!$A$24:$B$57,2,FALSE)</f>
        <v>Grunts</v>
      </c>
      <c r="D807" s="3" t="s">
        <v>37</v>
      </c>
      <c r="E807" s="3">
        <v>1999.0</v>
      </c>
      <c r="F807" s="3">
        <v>10.0</v>
      </c>
    </row>
    <row r="808" ht="15.75" customHeight="1">
      <c r="A808" s="2" t="s">
        <v>291</v>
      </c>
      <c r="B808" s="2" t="s">
        <v>292</v>
      </c>
      <c r="C808" s="2" t="str">
        <f>VLOOKUP(D808,Info!$A$24:$B$57,2,FALSE)</f>
        <v>Grunts</v>
      </c>
      <c r="D808" s="3" t="s">
        <v>37</v>
      </c>
      <c r="E808" s="3">
        <v>2000.0</v>
      </c>
      <c r="F808" s="3">
        <v>20.0</v>
      </c>
    </row>
    <row r="809" ht="15.75" customHeight="1">
      <c r="A809" s="2" t="s">
        <v>291</v>
      </c>
      <c r="B809" s="2" t="s">
        <v>292</v>
      </c>
      <c r="C809" s="2" t="str">
        <f>VLOOKUP(D809,Info!$A$24:$B$57,2,FALSE)</f>
        <v>Grunts</v>
      </c>
      <c r="D809" s="3" t="s">
        <v>37</v>
      </c>
      <c r="E809" s="3">
        <v>2001.0</v>
      </c>
      <c r="F809" s="3">
        <v>22.0</v>
      </c>
    </row>
    <row r="810" ht="15.75" customHeight="1">
      <c r="A810" s="2" t="s">
        <v>291</v>
      </c>
      <c r="B810" s="2" t="s">
        <v>292</v>
      </c>
      <c r="C810" s="2" t="str">
        <f>VLOOKUP(D810,Info!$A$24:$B$57,2,FALSE)</f>
        <v>Grunts</v>
      </c>
      <c r="D810" s="3" t="s">
        <v>37</v>
      </c>
      <c r="E810" s="3">
        <v>2002.0</v>
      </c>
      <c r="F810" s="3">
        <v>51.0</v>
      </c>
    </row>
    <row r="811" ht="15.75" customHeight="1">
      <c r="A811" s="2" t="s">
        <v>291</v>
      </c>
      <c r="B811" s="2" t="s">
        <v>292</v>
      </c>
      <c r="C811" s="2" t="str">
        <f>VLOOKUP(D811,Info!$A$24:$B$57,2,FALSE)</f>
        <v>Grunts</v>
      </c>
      <c r="D811" s="3" t="s">
        <v>37</v>
      </c>
      <c r="E811" s="3">
        <v>2003.0</v>
      </c>
      <c r="F811" s="3">
        <v>58.0</v>
      </c>
    </row>
    <row r="812" ht="15.75" customHeight="1">
      <c r="A812" s="2" t="s">
        <v>291</v>
      </c>
      <c r="B812" s="2" t="s">
        <v>292</v>
      </c>
      <c r="C812" s="2" t="str">
        <f>VLOOKUP(D812,Info!$A$24:$B$57,2,FALSE)</f>
        <v>Grunts</v>
      </c>
      <c r="D812" s="3" t="s">
        <v>37</v>
      </c>
      <c r="E812" s="3">
        <v>2004.0</v>
      </c>
      <c r="F812" s="3">
        <v>4.0</v>
      </c>
    </row>
    <row r="813" ht="15.75" customHeight="1">
      <c r="A813" s="2" t="s">
        <v>291</v>
      </c>
      <c r="B813" s="2" t="s">
        <v>292</v>
      </c>
      <c r="C813" s="2" t="str">
        <f>VLOOKUP(D813,Info!$A$24:$B$57,2,FALSE)</f>
        <v>Grunts</v>
      </c>
      <c r="D813" s="3" t="s">
        <v>37</v>
      </c>
      <c r="E813" s="3">
        <v>2005.0</v>
      </c>
      <c r="F813" s="3">
        <v>10.0</v>
      </c>
    </row>
    <row r="814" ht="15.75" customHeight="1">
      <c r="A814" s="2" t="s">
        <v>291</v>
      </c>
      <c r="B814" s="2" t="s">
        <v>292</v>
      </c>
      <c r="C814" s="2" t="str">
        <f>VLOOKUP(D814,Info!$A$24:$B$57,2,FALSE)</f>
        <v>Grunts</v>
      </c>
      <c r="D814" s="3" t="s">
        <v>37</v>
      </c>
      <c r="E814" s="3">
        <v>2006.0</v>
      </c>
      <c r="F814" s="3">
        <v>2.0</v>
      </c>
    </row>
    <row r="815" ht="15.75" customHeight="1">
      <c r="A815" s="2" t="s">
        <v>291</v>
      </c>
      <c r="B815" s="2" t="s">
        <v>292</v>
      </c>
      <c r="C815" s="2" t="str">
        <f>VLOOKUP(D815,Info!$A$24:$B$57,2,FALSE)</f>
        <v>Grunts</v>
      </c>
      <c r="D815" s="3" t="s">
        <v>37</v>
      </c>
      <c r="E815" s="3">
        <v>2007.0</v>
      </c>
      <c r="F815" s="3">
        <v>5.0</v>
      </c>
    </row>
    <row r="816" ht="15.75" customHeight="1">
      <c r="A816" s="2" t="s">
        <v>291</v>
      </c>
      <c r="B816" s="2" t="s">
        <v>292</v>
      </c>
      <c r="C816" s="2" t="str">
        <f>VLOOKUP(D816,Info!$A$24:$B$57,2,FALSE)</f>
        <v>Grunts</v>
      </c>
      <c r="D816" s="3" t="s">
        <v>37</v>
      </c>
      <c r="E816" s="3">
        <v>2008.0</v>
      </c>
      <c r="F816" s="3">
        <v>10.0</v>
      </c>
    </row>
    <row r="817" ht="15.75" customHeight="1">
      <c r="A817" s="2" t="s">
        <v>291</v>
      </c>
      <c r="B817" s="2" t="s">
        <v>292</v>
      </c>
      <c r="C817" s="2" t="str">
        <f>VLOOKUP(D817,Info!$A$24:$B$57,2,FALSE)</f>
        <v>Grunts</v>
      </c>
      <c r="D817" s="3" t="s">
        <v>37</v>
      </c>
      <c r="E817" s="3">
        <v>2009.0</v>
      </c>
      <c r="F817" s="3">
        <v>6.0</v>
      </c>
    </row>
    <row r="818" ht="15.75" customHeight="1">
      <c r="A818" s="2" t="s">
        <v>291</v>
      </c>
      <c r="B818" s="2" t="s">
        <v>292</v>
      </c>
      <c r="C818" s="2" t="str">
        <f>VLOOKUP(D818,Info!$A$24:$B$57,2,FALSE)</f>
        <v>Grunts</v>
      </c>
      <c r="D818" s="3" t="s">
        <v>37</v>
      </c>
      <c r="E818" s="3">
        <v>2010.0</v>
      </c>
      <c r="F818" s="3">
        <v>10.0</v>
      </c>
    </row>
    <row r="819" ht="15.75" customHeight="1">
      <c r="A819" s="2" t="s">
        <v>291</v>
      </c>
      <c r="B819" s="2" t="s">
        <v>292</v>
      </c>
      <c r="C819" s="2" t="str">
        <f>VLOOKUP(D819,Info!$A$24:$B$57,2,FALSE)</f>
        <v>Grunts</v>
      </c>
      <c r="D819" s="3" t="s">
        <v>37</v>
      </c>
      <c r="E819" s="3">
        <v>2011.0</v>
      </c>
      <c r="F819" s="3">
        <v>19.0</v>
      </c>
    </row>
    <row r="820" ht="15.75" customHeight="1">
      <c r="A820" s="2" t="s">
        <v>291</v>
      </c>
      <c r="B820" s="2" t="s">
        <v>292</v>
      </c>
      <c r="C820" s="2" t="str">
        <f>VLOOKUP(D820,Info!$A$24:$B$57,2,FALSE)</f>
        <v>Grunts</v>
      </c>
      <c r="D820" s="3" t="s">
        <v>37</v>
      </c>
      <c r="E820" s="3">
        <v>2012.0</v>
      </c>
      <c r="F820" s="3">
        <v>19.0</v>
      </c>
    </row>
    <row r="821" ht="15.75" customHeight="1">
      <c r="A821" s="2" t="s">
        <v>291</v>
      </c>
      <c r="B821" s="2" t="s">
        <v>292</v>
      </c>
      <c r="C821" s="2" t="str">
        <f>VLOOKUP(D821,Info!$A$24:$B$57,2,FALSE)</f>
        <v>Grunts</v>
      </c>
      <c r="D821" s="3" t="s">
        <v>37</v>
      </c>
      <c r="E821" s="3">
        <v>2013.0</v>
      </c>
      <c r="F821" s="3">
        <v>12.0</v>
      </c>
    </row>
    <row r="822" ht="15.75" customHeight="1">
      <c r="A822" s="2" t="s">
        <v>291</v>
      </c>
      <c r="B822" s="2" t="s">
        <v>292</v>
      </c>
      <c r="C822" s="2" t="str">
        <f>VLOOKUP(D822,Info!$A$24:$B$57,2,FALSE)</f>
        <v>Grunts</v>
      </c>
      <c r="D822" s="3" t="s">
        <v>37</v>
      </c>
      <c r="E822" s="3">
        <v>2014.0</v>
      </c>
      <c r="F822" s="3">
        <v>37.0</v>
      </c>
    </row>
    <row r="823" ht="15.75" customHeight="1">
      <c r="A823" s="2" t="s">
        <v>291</v>
      </c>
      <c r="B823" s="2" t="s">
        <v>292</v>
      </c>
      <c r="C823" s="2" t="str">
        <f>VLOOKUP(D823,Info!$A$24:$B$57,2,FALSE)</f>
        <v>Grunts</v>
      </c>
      <c r="D823" s="3" t="s">
        <v>37</v>
      </c>
      <c r="E823" s="3">
        <v>2015.0</v>
      </c>
      <c r="F823" s="3">
        <v>28.0</v>
      </c>
    </row>
    <row r="824" ht="15.75" customHeight="1">
      <c r="A824" s="2" t="s">
        <v>291</v>
      </c>
      <c r="B824" s="2" t="s">
        <v>292</v>
      </c>
      <c r="C824" s="2" t="str">
        <f>VLOOKUP(D824,Info!$A$24:$B$57,2,FALSE)</f>
        <v>Grunts</v>
      </c>
      <c r="D824" s="3" t="s">
        <v>37</v>
      </c>
      <c r="E824" s="3">
        <v>2016.0</v>
      </c>
      <c r="F824" s="3">
        <v>12.0</v>
      </c>
    </row>
    <row r="825" ht="15.75" customHeight="1">
      <c r="A825" s="2" t="s">
        <v>291</v>
      </c>
      <c r="B825" s="2" t="s">
        <v>292</v>
      </c>
      <c r="C825" s="2" t="str">
        <f>VLOOKUP(D825,Info!$A$24:$B$57,2,FALSE)</f>
        <v>Grunts</v>
      </c>
      <c r="D825" s="3" t="s">
        <v>37</v>
      </c>
      <c r="E825" s="3">
        <v>2017.0</v>
      </c>
      <c r="F825" s="3">
        <v>28.0</v>
      </c>
    </row>
    <row r="826" ht="15.75" customHeight="1">
      <c r="A826" s="2" t="s">
        <v>291</v>
      </c>
      <c r="B826" s="2" t="s">
        <v>292</v>
      </c>
      <c r="C826" s="2" t="str">
        <f>VLOOKUP(D826,Info!$A$24:$B$57,2,FALSE)</f>
        <v>Grunts</v>
      </c>
      <c r="D826" s="3" t="s">
        <v>37</v>
      </c>
      <c r="E826" s="3">
        <v>2018.0</v>
      </c>
      <c r="F826" s="3">
        <v>7.0</v>
      </c>
    </row>
    <row r="827" ht="15.75" customHeight="1">
      <c r="A827" s="2" t="s">
        <v>291</v>
      </c>
      <c r="B827" s="2" t="s">
        <v>292</v>
      </c>
      <c r="C827" s="2" t="str">
        <f>VLOOKUP(D827,Info!$A$24:$B$57,2,FALSE)</f>
        <v>DW</v>
      </c>
      <c r="D827" s="3" t="s">
        <v>38</v>
      </c>
      <c r="E827" s="3">
        <v>1986.0</v>
      </c>
      <c r="F827" s="3">
        <v>14.0</v>
      </c>
    </row>
    <row r="828" ht="15.75" customHeight="1">
      <c r="A828" s="2" t="s">
        <v>291</v>
      </c>
      <c r="B828" s="2" t="s">
        <v>292</v>
      </c>
      <c r="C828" s="2" t="str">
        <f>VLOOKUP(D828,Info!$A$24:$B$57,2,FALSE)</f>
        <v>DW</v>
      </c>
      <c r="D828" s="3" t="s">
        <v>38</v>
      </c>
      <c r="E828" s="3">
        <v>1987.0</v>
      </c>
      <c r="F828" s="3">
        <v>12.0</v>
      </c>
    </row>
    <row r="829" ht="15.75" customHeight="1">
      <c r="A829" s="2" t="s">
        <v>291</v>
      </c>
      <c r="B829" s="2" t="s">
        <v>292</v>
      </c>
      <c r="C829" s="2" t="str">
        <f>VLOOKUP(D829,Info!$A$24:$B$57,2,FALSE)</f>
        <v>DW</v>
      </c>
      <c r="D829" s="3" t="s">
        <v>38</v>
      </c>
      <c r="E829" s="3">
        <v>1988.0</v>
      </c>
      <c r="F829" s="3">
        <v>16.0</v>
      </c>
    </row>
    <row r="830" ht="15.75" customHeight="1">
      <c r="A830" s="2" t="s">
        <v>291</v>
      </c>
      <c r="B830" s="2" t="s">
        <v>292</v>
      </c>
      <c r="C830" s="2" t="str">
        <f>VLOOKUP(D830,Info!$A$24:$B$57,2,FALSE)</f>
        <v>DW</v>
      </c>
      <c r="D830" s="3" t="s">
        <v>38</v>
      </c>
      <c r="E830" s="3">
        <v>1989.0</v>
      </c>
      <c r="F830" s="3">
        <v>18.0</v>
      </c>
    </row>
    <row r="831" ht="15.75" customHeight="1">
      <c r="A831" s="2" t="s">
        <v>291</v>
      </c>
      <c r="B831" s="2" t="s">
        <v>292</v>
      </c>
      <c r="C831" s="2" t="str">
        <f>VLOOKUP(D831,Info!$A$24:$B$57,2,FALSE)</f>
        <v>DW</v>
      </c>
      <c r="D831" s="3" t="s">
        <v>38</v>
      </c>
      <c r="E831" s="3">
        <v>1990.0</v>
      </c>
      <c r="F831" s="3">
        <v>13.0</v>
      </c>
    </row>
    <row r="832" ht="15.75" customHeight="1">
      <c r="A832" s="2" t="s">
        <v>291</v>
      </c>
      <c r="B832" s="2" t="s">
        <v>292</v>
      </c>
      <c r="C832" s="2" t="str">
        <f>VLOOKUP(D832,Info!$A$24:$B$57,2,FALSE)</f>
        <v>DW</v>
      </c>
      <c r="D832" s="3" t="s">
        <v>38</v>
      </c>
      <c r="E832" s="3">
        <v>1991.0</v>
      </c>
      <c r="F832" s="3">
        <v>21.0</v>
      </c>
    </row>
    <row r="833" ht="15.75" customHeight="1">
      <c r="A833" s="2" t="s">
        <v>291</v>
      </c>
      <c r="B833" s="2" t="s">
        <v>292</v>
      </c>
      <c r="C833" s="2" t="str">
        <f>VLOOKUP(D833,Info!$A$24:$B$57,2,FALSE)</f>
        <v>DW</v>
      </c>
      <c r="D833" s="3" t="s">
        <v>38</v>
      </c>
      <c r="E833" s="3">
        <v>1992.0</v>
      </c>
      <c r="F833" s="3">
        <v>24.0</v>
      </c>
    </row>
    <row r="834" ht="15.75" customHeight="1">
      <c r="A834" s="2" t="s">
        <v>291</v>
      </c>
      <c r="B834" s="2" t="s">
        <v>292</v>
      </c>
      <c r="C834" s="2" t="str">
        <f>VLOOKUP(D834,Info!$A$24:$B$57,2,FALSE)</f>
        <v>DW</v>
      </c>
      <c r="D834" s="3" t="s">
        <v>38</v>
      </c>
      <c r="E834" s="3">
        <v>1993.0</v>
      </c>
      <c r="F834" s="3">
        <v>17.0</v>
      </c>
    </row>
    <row r="835" ht="15.75" customHeight="1">
      <c r="A835" s="2" t="s">
        <v>291</v>
      </c>
      <c r="B835" s="2" t="s">
        <v>292</v>
      </c>
      <c r="C835" s="2" t="str">
        <f>VLOOKUP(D835,Info!$A$24:$B$57,2,FALSE)</f>
        <v>DW</v>
      </c>
      <c r="D835" s="3" t="s">
        <v>38</v>
      </c>
      <c r="E835" s="3">
        <v>1994.0</v>
      </c>
      <c r="F835" s="3">
        <v>16.0</v>
      </c>
    </row>
    <row r="836" ht="15.75" customHeight="1">
      <c r="A836" s="2" t="s">
        <v>291</v>
      </c>
      <c r="B836" s="2" t="s">
        <v>292</v>
      </c>
      <c r="C836" s="2" t="str">
        <f>VLOOKUP(D836,Info!$A$24:$B$57,2,FALSE)</f>
        <v>DW</v>
      </c>
      <c r="D836" s="3" t="s">
        <v>38</v>
      </c>
      <c r="E836" s="3">
        <v>1995.0</v>
      </c>
      <c r="F836" s="3">
        <v>24.0</v>
      </c>
    </row>
    <row r="837" ht="15.75" customHeight="1">
      <c r="A837" s="2" t="s">
        <v>291</v>
      </c>
      <c r="B837" s="2" t="s">
        <v>292</v>
      </c>
      <c r="C837" s="2" t="str">
        <f>VLOOKUP(D837,Info!$A$24:$B$57,2,FALSE)</f>
        <v>DW</v>
      </c>
      <c r="D837" s="3" t="s">
        <v>38</v>
      </c>
      <c r="E837" s="3">
        <v>1996.0</v>
      </c>
      <c r="F837" s="3">
        <v>14.0</v>
      </c>
    </row>
    <row r="838" ht="15.75" customHeight="1">
      <c r="A838" s="2" t="s">
        <v>291</v>
      </c>
      <c r="B838" s="2" t="s">
        <v>292</v>
      </c>
      <c r="C838" s="2" t="str">
        <f>VLOOKUP(D838,Info!$A$24:$B$57,2,FALSE)</f>
        <v>DW</v>
      </c>
      <c r="D838" s="3" t="s">
        <v>38</v>
      </c>
      <c r="E838" s="3">
        <v>1997.0</v>
      </c>
      <c r="F838" s="3">
        <v>8.0</v>
      </c>
    </row>
    <row r="839" ht="15.75" customHeight="1">
      <c r="A839" s="2" t="s">
        <v>291</v>
      </c>
      <c r="B839" s="2" t="s">
        <v>292</v>
      </c>
      <c r="C839" s="2" t="str">
        <f>VLOOKUP(D839,Info!$A$24:$B$57,2,FALSE)</f>
        <v>DW</v>
      </c>
      <c r="D839" s="3" t="s">
        <v>38</v>
      </c>
      <c r="E839" s="3">
        <v>1998.0</v>
      </c>
      <c r="F839" s="3">
        <v>8.0</v>
      </c>
    </row>
    <row r="840" ht="15.75" customHeight="1">
      <c r="A840" s="2" t="s">
        <v>291</v>
      </c>
      <c r="B840" s="2" t="s">
        <v>292</v>
      </c>
      <c r="C840" s="2" t="str">
        <f>VLOOKUP(D840,Info!$A$24:$B$57,2,FALSE)</f>
        <v>DW</v>
      </c>
      <c r="D840" s="3" t="s">
        <v>38</v>
      </c>
      <c r="E840" s="3">
        <v>1999.0</v>
      </c>
      <c r="F840" s="3">
        <v>37.0</v>
      </c>
    </row>
    <row r="841" ht="15.75" customHeight="1">
      <c r="A841" s="2" t="s">
        <v>291</v>
      </c>
      <c r="B841" s="2" t="s">
        <v>292</v>
      </c>
      <c r="C841" s="2" t="str">
        <f>VLOOKUP(D841,Info!$A$24:$B$57,2,FALSE)</f>
        <v>DW</v>
      </c>
      <c r="D841" s="3" t="s">
        <v>38</v>
      </c>
      <c r="E841" s="3">
        <v>2000.0</v>
      </c>
      <c r="F841" s="3">
        <v>21.0</v>
      </c>
    </row>
    <row r="842" ht="15.75" customHeight="1">
      <c r="A842" s="2" t="s">
        <v>291</v>
      </c>
      <c r="B842" s="2" t="s">
        <v>292</v>
      </c>
      <c r="C842" s="2" t="str">
        <f>VLOOKUP(D842,Info!$A$24:$B$57,2,FALSE)</f>
        <v>DW</v>
      </c>
      <c r="D842" s="3" t="s">
        <v>38</v>
      </c>
      <c r="E842" s="3">
        <v>2001.0</v>
      </c>
      <c r="F842" s="3">
        <v>18.0</v>
      </c>
    </row>
    <row r="843" ht="15.75" customHeight="1">
      <c r="A843" s="2" t="s">
        <v>291</v>
      </c>
      <c r="B843" s="2" t="s">
        <v>292</v>
      </c>
      <c r="C843" s="2" t="str">
        <f>VLOOKUP(D843,Info!$A$24:$B$57,2,FALSE)</f>
        <v>DW</v>
      </c>
      <c r="D843" s="3" t="s">
        <v>38</v>
      </c>
      <c r="E843" s="3">
        <v>2002.0</v>
      </c>
      <c r="F843" s="3">
        <v>22.0</v>
      </c>
    </row>
    <row r="844" ht="15.75" customHeight="1">
      <c r="A844" s="2" t="s">
        <v>291</v>
      </c>
      <c r="B844" s="2" t="s">
        <v>292</v>
      </c>
      <c r="C844" s="2" t="str">
        <f>VLOOKUP(D844,Info!$A$24:$B$57,2,FALSE)</f>
        <v>DW</v>
      </c>
      <c r="D844" s="3" t="s">
        <v>38</v>
      </c>
      <c r="E844" s="3">
        <v>2003.0</v>
      </c>
      <c r="F844" s="3">
        <v>24.0</v>
      </c>
    </row>
    <row r="845" ht="15.75" customHeight="1">
      <c r="A845" s="2" t="s">
        <v>291</v>
      </c>
      <c r="B845" s="2" t="s">
        <v>292</v>
      </c>
      <c r="C845" s="2" t="str">
        <f>VLOOKUP(D845,Info!$A$24:$B$57,2,FALSE)</f>
        <v>DW</v>
      </c>
      <c r="D845" s="3" t="s">
        <v>38</v>
      </c>
      <c r="E845" s="3">
        <v>2004.0</v>
      </c>
      <c r="F845" s="3">
        <v>23.0</v>
      </c>
    </row>
    <row r="846" ht="15.75" customHeight="1">
      <c r="A846" s="2" t="s">
        <v>291</v>
      </c>
      <c r="B846" s="2" t="s">
        <v>292</v>
      </c>
      <c r="C846" s="2" t="str">
        <f>VLOOKUP(D846,Info!$A$24:$B$57,2,FALSE)</f>
        <v>DW</v>
      </c>
      <c r="D846" s="3" t="s">
        <v>38</v>
      </c>
      <c r="E846" s="3">
        <v>2005.0</v>
      </c>
      <c r="F846" s="3">
        <v>9.0</v>
      </c>
    </row>
    <row r="847" ht="15.75" customHeight="1">
      <c r="A847" s="2" t="s">
        <v>291</v>
      </c>
      <c r="B847" s="2" t="s">
        <v>292</v>
      </c>
      <c r="C847" s="2" t="str">
        <f>VLOOKUP(D847,Info!$A$24:$B$57,2,FALSE)</f>
        <v>DW</v>
      </c>
      <c r="D847" s="3" t="s">
        <v>38</v>
      </c>
      <c r="E847" s="3">
        <v>2006.0</v>
      </c>
      <c r="F847" s="3">
        <v>6.0</v>
      </c>
    </row>
    <row r="848" ht="15.75" customHeight="1">
      <c r="A848" s="2" t="s">
        <v>291</v>
      </c>
      <c r="B848" s="2" t="s">
        <v>292</v>
      </c>
      <c r="C848" s="2" t="str">
        <f>VLOOKUP(D848,Info!$A$24:$B$57,2,FALSE)</f>
        <v>DW</v>
      </c>
      <c r="D848" s="3" t="s">
        <v>38</v>
      </c>
      <c r="E848" s="3">
        <v>2007.0</v>
      </c>
      <c r="F848" s="3">
        <v>9.0</v>
      </c>
    </row>
    <row r="849" ht="15.75" customHeight="1">
      <c r="A849" s="2" t="s">
        <v>291</v>
      </c>
      <c r="B849" s="2" t="s">
        <v>292</v>
      </c>
      <c r="C849" s="2" t="str">
        <f>VLOOKUP(D849,Info!$A$24:$B$57,2,FALSE)</f>
        <v>DW</v>
      </c>
      <c r="D849" s="3" t="s">
        <v>38</v>
      </c>
      <c r="E849" s="3">
        <v>2008.0</v>
      </c>
      <c r="F849" s="3">
        <v>13.0</v>
      </c>
    </row>
    <row r="850" ht="15.75" customHeight="1">
      <c r="A850" s="2" t="s">
        <v>291</v>
      </c>
      <c r="B850" s="2" t="s">
        <v>292</v>
      </c>
      <c r="C850" s="2" t="str">
        <f>VLOOKUP(D850,Info!$A$24:$B$57,2,FALSE)</f>
        <v>DW</v>
      </c>
      <c r="D850" s="3" t="s">
        <v>38</v>
      </c>
      <c r="E850" s="3">
        <v>2009.0</v>
      </c>
      <c r="F850" s="3">
        <v>15.0</v>
      </c>
    </row>
    <row r="851" ht="15.75" customHeight="1">
      <c r="A851" s="2" t="s">
        <v>291</v>
      </c>
      <c r="B851" s="2" t="s">
        <v>292</v>
      </c>
      <c r="C851" s="2" t="str">
        <f>VLOOKUP(D851,Info!$A$24:$B$57,2,FALSE)</f>
        <v>DW</v>
      </c>
      <c r="D851" s="3" t="s">
        <v>38</v>
      </c>
      <c r="E851" s="3">
        <v>2010.0</v>
      </c>
      <c r="F851" s="3">
        <v>6.0</v>
      </c>
    </row>
    <row r="852" ht="15.75" customHeight="1">
      <c r="A852" s="2" t="s">
        <v>291</v>
      </c>
      <c r="B852" s="2" t="s">
        <v>292</v>
      </c>
      <c r="C852" s="2" t="str">
        <f>VLOOKUP(D852,Info!$A$24:$B$57,2,FALSE)</f>
        <v>DW</v>
      </c>
      <c r="D852" s="3" t="s">
        <v>38</v>
      </c>
      <c r="E852" s="3">
        <v>2011.0</v>
      </c>
      <c r="F852" s="3">
        <v>11.0</v>
      </c>
    </row>
    <row r="853" ht="15.75" customHeight="1">
      <c r="A853" s="2" t="s">
        <v>291</v>
      </c>
      <c r="B853" s="2" t="s">
        <v>292</v>
      </c>
      <c r="C853" s="2" t="str">
        <f>VLOOKUP(D853,Info!$A$24:$B$57,2,FALSE)</f>
        <v>DW</v>
      </c>
      <c r="D853" s="3" t="s">
        <v>38</v>
      </c>
      <c r="E853" s="3">
        <v>2012.0</v>
      </c>
      <c r="F853" s="3">
        <v>19.0</v>
      </c>
    </row>
    <row r="854" ht="15.75" customHeight="1">
      <c r="A854" s="2" t="s">
        <v>291</v>
      </c>
      <c r="B854" s="2" t="s">
        <v>292</v>
      </c>
      <c r="C854" s="2" t="str">
        <f>VLOOKUP(D854,Info!$A$24:$B$57,2,FALSE)</f>
        <v>DW</v>
      </c>
      <c r="D854" s="3" t="s">
        <v>38</v>
      </c>
      <c r="E854" s="3">
        <v>2013.0</v>
      </c>
      <c r="F854" s="3">
        <v>10.0</v>
      </c>
    </row>
    <row r="855" ht="15.75" customHeight="1">
      <c r="A855" s="2" t="s">
        <v>291</v>
      </c>
      <c r="B855" s="2" t="s">
        <v>292</v>
      </c>
      <c r="C855" s="2" t="str">
        <f>VLOOKUP(D855,Info!$A$24:$B$57,2,FALSE)</f>
        <v>DW</v>
      </c>
      <c r="D855" s="3" t="s">
        <v>38</v>
      </c>
      <c r="E855" s="3">
        <v>2014.0</v>
      </c>
      <c r="F855" s="3">
        <v>24.0</v>
      </c>
    </row>
    <row r="856" ht="15.75" customHeight="1">
      <c r="A856" s="2" t="s">
        <v>291</v>
      </c>
      <c r="B856" s="2" t="s">
        <v>292</v>
      </c>
      <c r="C856" s="2" t="str">
        <f>VLOOKUP(D856,Info!$A$24:$B$57,2,FALSE)</f>
        <v>DW</v>
      </c>
      <c r="D856" s="3" t="s">
        <v>38</v>
      </c>
      <c r="E856" s="3">
        <v>2015.0</v>
      </c>
      <c r="F856" s="3">
        <v>19.0</v>
      </c>
    </row>
    <row r="857" ht="15.75" customHeight="1">
      <c r="A857" s="2" t="s">
        <v>291</v>
      </c>
      <c r="B857" s="2" t="s">
        <v>292</v>
      </c>
      <c r="C857" s="2" t="str">
        <f>VLOOKUP(D857,Info!$A$24:$B$57,2,FALSE)</f>
        <v>DW</v>
      </c>
      <c r="D857" s="3" t="s">
        <v>38</v>
      </c>
      <c r="E857" s="3">
        <v>2016.0</v>
      </c>
      <c r="F857" s="3">
        <v>16.0</v>
      </c>
    </row>
    <row r="858" ht="15.75" customHeight="1">
      <c r="A858" s="2" t="s">
        <v>291</v>
      </c>
      <c r="B858" s="2" t="s">
        <v>292</v>
      </c>
      <c r="C858" s="2" t="str">
        <f>VLOOKUP(D858,Info!$A$24:$B$57,2,FALSE)</f>
        <v>DW</v>
      </c>
      <c r="D858" s="3" t="s">
        <v>38</v>
      </c>
      <c r="E858" s="3">
        <v>2017.0</v>
      </c>
      <c r="F858" s="3">
        <v>18.0</v>
      </c>
    </row>
    <row r="859" ht="15.75" customHeight="1">
      <c r="A859" s="2" t="s">
        <v>291</v>
      </c>
      <c r="B859" s="2" t="s">
        <v>292</v>
      </c>
      <c r="C859" s="2" t="str">
        <f>VLOOKUP(D859,Info!$A$24:$B$57,2,FALSE)</f>
        <v>DW</v>
      </c>
      <c r="D859" s="3" t="s">
        <v>38</v>
      </c>
      <c r="E859" s="3">
        <v>2018.0</v>
      </c>
      <c r="F859" s="3">
        <v>8.0</v>
      </c>
    </row>
    <row r="860" ht="15.75" customHeight="1">
      <c r="A860" s="2" t="s">
        <v>291</v>
      </c>
      <c r="B860" s="2" t="s">
        <v>292</v>
      </c>
      <c r="C860" s="2" t="str">
        <f>VLOOKUP(D860,Info!$A$24:$B$57,2,FALSE)</f>
        <v>Porgies</v>
      </c>
      <c r="D860" s="3" t="s">
        <v>40</v>
      </c>
      <c r="E860" s="3">
        <v>1986.0</v>
      </c>
      <c r="F860" s="3">
        <v>16.0</v>
      </c>
    </row>
    <row r="861" ht="15.75" customHeight="1">
      <c r="A861" s="2" t="s">
        <v>291</v>
      </c>
      <c r="B861" s="2" t="s">
        <v>292</v>
      </c>
      <c r="C861" s="2" t="str">
        <f>VLOOKUP(D861,Info!$A$24:$B$57,2,FALSE)</f>
        <v>Porgies</v>
      </c>
      <c r="D861" s="3" t="s">
        <v>40</v>
      </c>
      <c r="E861" s="3">
        <v>1987.0</v>
      </c>
      <c r="F861" s="3">
        <v>23.0</v>
      </c>
    </row>
    <row r="862" ht="15.75" customHeight="1">
      <c r="A862" s="2" t="s">
        <v>291</v>
      </c>
      <c r="B862" s="2" t="s">
        <v>292</v>
      </c>
      <c r="C862" s="2" t="str">
        <f>VLOOKUP(D862,Info!$A$24:$B$57,2,FALSE)</f>
        <v>Porgies</v>
      </c>
      <c r="D862" s="3" t="s">
        <v>40</v>
      </c>
      <c r="E862" s="3">
        <v>1988.0</v>
      </c>
      <c r="F862" s="3">
        <v>36.0</v>
      </c>
    </row>
    <row r="863" ht="15.75" customHeight="1">
      <c r="A863" s="2" t="s">
        <v>291</v>
      </c>
      <c r="B863" s="2" t="s">
        <v>292</v>
      </c>
      <c r="C863" s="2" t="str">
        <f>VLOOKUP(D863,Info!$A$24:$B$57,2,FALSE)</f>
        <v>Porgies</v>
      </c>
      <c r="D863" s="3" t="s">
        <v>40</v>
      </c>
      <c r="E863" s="3">
        <v>1989.0</v>
      </c>
      <c r="F863" s="3">
        <v>23.0</v>
      </c>
    </row>
    <row r="864" ht="15.75" customHeight="1">
      <c r="A864" s="2" t="s">
        <v>291</v>
      </c>
      <c r="B864" s="2" t="s">
        <v>292</v>
      </c>
      <c r="C864" s="2" t="str">
        <f>VLOOKUP(D864,Info!$A$24:$B$57,2,FALSE)</f>
        <v>Porgies</v>
      </c>
      <c r="D864" s="3" t="s">
        <v>40</v>
      </c>
      <c r="E864" s="3">
        <v>1990.0</v>
      </c>
      <c r="F864" s="3">
        <v>14.0</v>
      </c>
    </row>
    <row r="865" ht="15.75" customHeight="1">
      <c r="A865" s="2" t="s">
        <v>291</v>
      </c>
      <c r="B865" s="2" t="s">
        <v>292</v>
      </c>
      <c r="C865" s="2" t="str">
        <f>VLOOKUP(D865,Info!$A$24:$B$57,2,FALSE)</f>
        <v>Porgies</v>
      </c>
      <c r="D865" s="3" t="s">
        <v>40</v>
      </c>
      <c r="E865" s="3">
        <v>1991.0</v>
      </c>
      <c r="F865" s="3">
        <v>12.0</v>
      </c>
    </row>
    <row r="866" ht="15.75" customHeight="1">
      <c r="A866" s="2" t="s">
        <v>291</v>
      </c>
      <c r="B866" s="2" t="s">
        <v>292</v>
      </c>
      <c r="C866" s="2" t="str">
        <f>VLOOKUP(D866,Info!$A$24:$B$57,2,FALSE)</f>
        <v>Porgies</v>
      </c>
      <c r="D866" s="3" t="s">
        <v>40</v>
      </c>
      <c r="E866" s="3">
        <v>1992.0</v>
      </c>
      <c r="F866" s="3">
        <v>19.0</v>
      </c>
    </row>
    <row r="867" ht="15.75" customHeight="1">
      <c r="A867" s="2" t="s">
        <v>291</v>
      </c>
      <c r="B867" s="2" t="s">
        <v>292</v>
      </c>
      <c r="C867" s="2" t="str">
        <f>VLOOKUP(D867,Info!$A$24:$B$57,2,FALSE)</f>
        <v>Porgies</v>
      </c>
      <c r="D867" s="3" t="s">
        <v>40</v>
      </c>
      <c r="E867" s="3">
        <v>1993.0</v>
      </c>
      <c r="F867" s="3">
        <v>32.0</v>
      </c>
    </row>
    <row r="868" ht="15.75" customHeight="1">
      <c r="A868" s="2" t="s">
        <v>291</v>
      </c>
      <c r="B868" s="2" t="s">
        <v>292</v>
      </c>
      <c r="C868" s="2" t="str">
        <f>VLOOKUP(D868,Info!$A$24:$B$57,2,FALSE)</f>
        <v>Porgies</v>
      </c>
      <c r="D868" s="3" t="s">
        <v>40</v>
      </c>
      <c r="E868" s="3">
        <v>1994.0</v>
      </c>
      <c r="F868" s="3">
        <v>20.0</v>
      </c>
    </row>
    <row r="869" ht="15.75" customHeight="1">
      <c r="A869" s="2" t="s">
        <v>291</v>
      </c>
      <c r="B869" s="2" t="s">
        <v>292</v>
      </c>
      <c r="C869" s="2" t="str">
        <f>VLOOKUP(D869,Info!$A$24:$B$57,2,FALSE)</f>
        <v>Porgies</v>
      </c>
      <c r="D869" s="3" t="s">
        <v>40</v>
      </c>
      <c r="E869" s="3">
        <v>1995.0</v>
      </c>
      <c r="F869" s="3">
        <v>53.0</v>
      </c>
    </row>
    <row r="870" ht="15.75" customHeight="1">
      <c r="A870" s="2" t="s">
        <v>291</v>
      </c>
      <c r="B870" s="2" t="s">
        <v>292</v>
      </c>
      <c r="C870" s="2" t="str">
        <f>VLOOKUP(D870,Info!$A$24:$B$57,2,FALSE)</f>
        <v>Porgies</v>
      </c>
      <c r="D870" s="3" t="s">
        <v>40</v>
      </c>
      <c r="E870" s="3">
        <v>1996.0</v>
      </c>
      <c r="F870" s="3">
        <v>22.0</v>
      </c>
    </row>
    <row r="871" ht="15.75" customHeight="1">
      <c r="A871" s="2" t="s">
        <v>291</v>
      </c>
      <c r="B871" s="2" t="s">
        <v>292</v>
      </c>
      <c r="C871" s="2" t="str">
        <f>VLOOKUP(D871,Info!$A$24:$B$57,2,FALSE)</f>
        <v>Porgies</v>
      </c>
      <c r="D871" s="3" t="s">
        <v>40</v>
      </c>
      <c r="E871" s="3">
        <v>1997.0</v>
      </c>
      <c r="F871" s="3">
        <v>7.0</v>
      </c>
    </row>
    <row r="872" ht="15.75" customHeight="1">
      <c r="A872" s="2" t="s">
        <v>291</v>
      </c>
      <c r="B872" s="2" t="s">
        <v>292</v>
      </c>
      <c r="C872" s="2" t="str">
        <f>VLOOKUP(D872,Info!$A$24:$B$57,2,FALSE)</f>
        <v>Porgies</v>
      </c>
      <c r="D872" s="3" t="s">
        <v>40</v>
      </c>
      <c r="E872" s="3">
        <v>1998.0</v>
      </c>
      <c r="F872" s="3">
        <v>7.0</v>
      </c>
    </row>
    <row r="873" ht="15.75" customHeight="1">
      <c r="A873" s="2" t="s">
        <v>291</v>
      </c>
      <c r="B873" s="2" t="s">
        <v>292</v>
      </c>
      <c r="C873" s="2" t="str">
        <f>VLOOKUP(D873,Info!$A$24:$B$57,2,FALSE)</f>
        <v>Porgies</v>
      </c>
      <c r="D873" s="3" t="s">
        <v>40</v>
      </c>
      <c r="E873" s="3">
        <v>1999.0</v>
      </c>
      <c r="F873" s="3">
        <v>28.0</v>
      </c>
    </row>
    <row r="874" ht="15.75" customHeight="1">
      <c r="A874" s="2" t="s">
        <v>291</v>
      </c>
      <c r="B874" s="2" t="s">
        <v>292</v>
      </c>
      <c r="C874" s="2" t="str">
        <f>VLOOKUP(D874,Info!$A$24:$B$57,2,FALSE)</f>
        <v>Porgies</v>
      </c>
      <c r="D874" s="3" t="s">
        <v>40</v>
      </c>
      <c r="E874" s="3">
        <v>2000.0</v>
      </c>
      <c r="F874" s="3">
        <v>31.0</v>
      </c>
    </row>
    <row r="875" ht="15.75" customHeight="1">
      <c r="A875" s="2" t="s">
        <v>291</v>
      </c>
      <c r="B875" s="2" t="s">
        <v>292</v>
      </c>
      <c r="C875" s="2" t="str">
        <f>VLOOKUP(D875,Info!$A$24:$B$57,2,FALSE)</f>
        <v>Porgies</v>
      </c>
      <c r="D875" s="3" t="s">
        <v>40</v>
      </c>
      <c r="E875" s="3">
        <v>2001.0</v>
      </c>
      <c r="F875" s="3">
        <v>21.0</v>
      </c>
    </row>
    <row r="876" ht="15.75" customHeight="1">
      <c r="A876" s="2" t="s">
        <v>291</v>
      </c>
      <c r="B876" s="2" t="s">
        <v>292</v>
      </c>
      <c r="C876" s="2" t="str">
        <f>VLOOKUP(D876,Info!$A$24:$B$57,2,FALSE)</f>
        <v>Porgies</v>
      </c>
      <c r="D876" s="3" t="s">
        <v>40</v>
      </c>
      <c r="E876" s="3">
        <v>2002.0</v>
      </c>
      <c r="F876" s="3">
        <v>21.0</v>
      </c>
    </row>
    <row r="877" ht="15.75" customHeight="1">
      <c r="A877" s="2" t="s">
        <v>291</v>
      </c>
      <c r="B877" s="2" t="s">
        <v>292</v>
      </c>
      <c r="C877" s="2" t="str">
        <f>VLOOKUP(D877,Info!$A$24:$B$57,2,FALSE)</f>
        <v>Porgies</v>
      </c>
      <c r="D877" s="3" t="s">
        <v>40</v>
      </c>
      <c r="E877" s="3">
        <v>2003.0</v>
      </c>
      <c r="F877" s="3">
        <v>29.0</v>
      </c>
    </row>
    <row r="878" ht="15.75" customHeight="1">
      <c r="A878" s="2" t="s">
        <v>291</v>
      </c>
      <c r="B878" s="2" t="s">
        <v>292</v>
      </c>
      <c r="C878" s="2" t="str">
        <f>VLOOKUP(D878,Info!$A$24:$B$57,2,FALSE)</f>
        <v>Porgies</v>
      </c>
      <c r="D878" s="3" t="s">
        <v>40</v>
      </c>
      <c r="E878" s="3">
        <v>2004.0</v>
      </c>
      <c r="F878" s="3">
        <v>13.0</v>
      </c>
    </row>
    <row r="879" ht="15.75" customHeight="1">
      <c r="A879" s="2" t="s">
        <v>291</v>
      </c>
      <c r="B879" s="2" t="s">
        <v>292</v>
      </c>
      <c r="C879" s="2" t="str">
        <f>VLOOKUP(D879,Info!$A$24:$B$57,2,FALSE)</f>
        <v>Porgies</v>
      </c>
      <c r="D879" s="3" t="s">
        <v>40</v>
      </c>
      <c r="E879" s="3">
        <v>2005.0</v>
      </c>
      <c r="F879" s="3">
        <v>19.0</v>
      </c>
    </row>
    <row r="880" ht="15.75" customHeight="1">
      <c r="A880" s="2" t="s">
        <v>291</v>
      </c>
      <c r="B880" s="2" t="s">
        <v>292</v>
      </c>
      <c r="C880" s="2" t="str">
        <f>VLOOKUP(D880,Info!$A$24:$B$57,2,FALSE)</f>
        <v>Porgies</v>
      </c>
      <c r="D880" s="3" t="s">
        <v>40</v>
      </c>
      <c r="E880" s="3">
        <v>2006.0</v>
      </c>
      <c r="F880" s="3">
        <v>9.0</v>
      </c>
    </row>
    <row r="881" ht="15.75" customHeight="1">
      <c r="A881" s="2" t="s">
        <v>291</v>
      </c>
      <c r="B881" s="2" t="s">
        <v>292</v>
      </c>
      <c r="C881" s="2" t="str">
        <f>VLOOKUP(D881,Info!$A$24:$B$57,2,FALSE)</f>
        <v>Porgies</v>
      </c>
      <c r="D881" s="3" t="s">
        <v>40</v>
      </c>
      <c r="E881" s="3">
        <v>2007.0</v>
      </c>
      <c r="F881" s="3">
        <v>17.0</v>
      </c>
    </row>
    <row r="882" ht="15.75" customHeight="1">
      <c r="A882" s="2" t="s">
        <v>291</v>
      </c>
      <c r="B882" s="2" t="s">
        <v>292</v>
      </c>
      <c r="C882" s="2" t="str">
        <f>VLOOKUP(D882,Info!$A$24:$B$57,2,FALSE)</f>
        <v>Porgies</v>
      </c>
      <c r="D882" s="3" t="s">
        <v>40</v>
      </c>
      <c r="E882" s="3">
        <v>2008.0</v>
      </c>
      <c r="F882" s="3">
        <v>11.0</v>
      </c>
    </row>
    <row r="883" ht="15.75" customHeight="1">
      <c r="A883" s="2" t="s">
        <v>291</v>
      </c>
      <c r="B883" s="2" t="s">
        <v>292</v>
      </c>
      <c r="C883" s="2" t="str">
        <f>VLOOKUP(D883,Info!$A$24:$B$57,2,FALSE)</f>
        <v>Porgies</v>
      </c>
      <c r="D883" s="3" t="s">
        <v>40</v>
      </c>
      <c r="E883" s="3">
        <v>2009.0</v>
      </c>
      <c r="F883" s="3">
        <v>13.0</v>
      </c>
    </row>
    <row r="884" ht="15.75" customHeight="1">
      <c r="A884" s="2" t="s">
        <v>291</v>
      </c>
      <c r="B884" s="2" t="s">
        <v>292</v>
      </c>
      <c r="C884" s="2" t="str">
        <f>VLOOKUP(D884,Info!$A$24:$B$57,2,FALSE)</f>
        <v>Porgies</v>
      </c>
      <c r="D884" s="3" t="s">
        <v>40</v>
      </c>
      <c r="E884" s="3">
        <v>2010.0</v>
      </c>
      <c r="F884" s="3">
        <v>9.0</v>
      </c>
    </row>
    <row r="885" ht="15.75" customHeight="1">
      <c r="A885" s="2" t="s">
        <v>291</v>
      </c>
      <c r="B885" s="2" t="s">
        <v>292</v>
      </c>
      <c r="C885" s="2" t="str">
        <f>VLOOKUP(D885,Info!$A$24:$B$57,2,FALSE)</f>
        <v>Porgies</v>
      </c>
      <c r="D885" s="3" t="s">
        <v>40</v>
      </c>
      <c r="E885" s="3">
        <v>2011.0</v>
      </c>
      <c r="F885" s="3">
        <v>13.0</v>
      </c>
    </row>
    <row r="886" ht="15.75" customHeight="1">
      <c r="A886" s="2" t="s">
        <v>291</v>
      </c>
      <c r="B886" s="2" t="s">
        <v>292</v>
      </c>
      <c r="C886" s="2" t="str">
        <f>VLOOKUP(D886,Info!$A$24:$B$57,2,FALSE)</f>
        <v>Porgies</v>
      </c>
      <c r="D886" s="3" t="s">
        <v>40</v>
      </c>
      <c r="E886" s="3">
        <v>2012.0</v>
      </c>
      <c r="F886" s="3">
        <v>18.0</v>
      </c>
    </row>
    <row r="887" ht="15.75" customHeight="1">
      <c r="A887" s="2" t="s">
        <v>291</v>
      </c>
      <c r="B887" s="2" t="s">
        <v>292</v>
      </c>
      <c r="C887" s="2" t="str">
        <f>VLOOKUP(D887,Info!$A$24:$B$57,2,FALSE)</f>
        <v>Porgies</v>
      </c>
      <c r="D887" s="3" t="s">
        <v>40</v>
      </c>
      <c r="E887" s="3">
        <v>2013.0</v>
      </c>
      <c r="F887" s="3">
        <v>5.0</v>
      </c>
    </row>
    <row r="888" ht="15.75" customHeight="1">
      <c r="A888" s="2" t="s">
        <v>291</v>
      </c>
      <c r="B888" s="2" t="s">
        <v>292</v>
      </c>
      <c r="C888" s="2" t="str">
        <f>VLOOKUP(D888,Info!$A$24:$B$57,2,FALSE)</f>
        <v>Porgies</v>
      </c>
      <c r="D888" s="3" t="s">
        <v>40</v>
      </c>
      <c r="E888" s="3">
        <v>2014.0</v>
      </c>
      <c r="F888" s="3">
        <v>24.0</v>
      </c>
    </row>
    <row r="889" ht="15.75" customHeight="1">
      <c r="A889" s="2" t="s">
        <v>291</v>
      </c>
      <c r="B889" s="2" t="s">
        <v>292</v>
      </c>
      <c r="C889" s="2" t="str">
        <f>VLOOKUP(D889,Info!$A$24:$B$57,2,FALSE)</f>
        <v>Porgies</v>
      </c>
      <c r="D889" s="3" t="s">
        <v>40</v>
      </c>
      <c r="E889" s="3">
        <v>2015.0</v>
      </c>
      <c r="F889" s="3">
        <v>15.0</v>
      </c>
    </row>
    <row r="890" ht="15.75" customHeight="1">
      <c r="A890" s="2" t="s">
        <v>291</v>
      </c>
      <c r="B890" s="2" t="s">
        <v>292</v>
      </c>
      <c r="C890" s="2" t="str">
        <f>VLOOKUP(D890,Info!$A$24:$B$57,2,FALSE)</f>
        <v>Porgies</v>
      </c>
      <c r="D890" s="3" t="s">
        <v>40</v>
      </c>
      <c r="E890" s="3">
        <v>2016.0</v>
      </c>
      <c r="F890" s="3">
        <v>9.0</v>
      </c>
    </row>
    <row r="891" ht="15.75" customHeight="1">
      <c r="A891" s="2" t="s">
        <v>291</v>
      </c>
      <c r="B891" s="2" t="s">
        <v>292</v>
      </c>
      <c r="C891" s="2" t="str">
        <f>VLOOKUP(D891,Info!$A$24:$B$57,2,FALSE)</f>
        <v>Porgies</v>
      </c>
      <c r="D891" s="3" t="s">
        <v>40</v>
      </c>
      <c r="E891" s="3">
        <v>2017.0</v>
      </c>
      <c r="F891" s="3">
        <v>7.0</v>
      </c>
    </row>
    <row r="892" ht="15.75" customHeight="1">
      <c r="A892" s="2" t="s">
        <v>291</v>
      </c>
      <c r="B892" s="2" t="s">
        <v>292</v>
      </c>
      <c r="C892" s="2" t="str">
        <f>VLOOKUP(D892,Info!$A$24:$B$57,2,FALSE)</f>
        <v>Porgies</v>
      </c>
      <c r="D892" s="3" t="s">
        <v>40</v>
      </c>
      <c r="E892" s="3">
        <v>2018.0</v>
      </c>
      <c r="F892" s="3">
        <v>4.0</v>
      </c>
    </row>
    <row r="893" ht="15.75" customHeight="1">
      <c r="A893" s="2" t="s">
        <v>291</v>
      </c>
      <c r="B893" s="2" t="s">
        <v>292</v>
      </c>
      <c r="C893" s="2" t="str">
        <f>VLOOKUP(D893,Info!$A$24:$B$57,2,FALSE)</f>
        <v>Deepwater</v>
      </c>
      <c r="D893" s="3" t="s">
        <v>41</v>
      </c>
      <c r="E893" s="3">
        <v>1986.0</v>
      </c>
      <c r="F893" s="3">
        <v>30.0</v>
      </c>
    </row>
    <row r="894" ht="15.75" customHeight="1">
      <c r="A894" s="2" t="s">
        <v>291</v>
      </c>
      <c r="B894" s="2" t="s">
        <v>292</v>
      </c>
      <c r="C894" s="2" t="str">
        <f>VLOOKUP(D894,Info!$A$24:$B$57,2,FALSE)</f>
        <v>Deepwater</v>
      </c>
      <c r="D894" s="3" t="s">
        <v>41</v>
      </c>
      <c r="E894" s="3">
        <v>1987.0</v>
      </c>
      <c r="F894" s="3">
        <v>12.0</v>
      </c>
    </row>
    <row r="895" ht="15.75" customHeight="1">
      <c r="A895" s="2" t="s">
        <v>291</v>
      </c>
      <c r="B895" s="2" t="s">
        <v>292</v>
      </c>
      <c r="C895" s="2" t="str">
        <f>VLOOKUP(D895,Info!$A$24:$B$57,2,FALSE)</f>
        <v>Deepwater</v>
      </c>
      <c r="D895" s="3" t="s">
        <v>41</v>
      </c>
      <c r="E895" s="3">
        <v>1988.0</v>
      </c>
      <c r="F895" s="3">
        <v>16.0</v>
      </c>
    </row>
    <row r="896" ht="15.75" customHeight="1">
      <c r="A896" s="2" t="s">
        <v>291</v>
      </c>
      <c r="B896" s="2" t="s">
        <v>292</v>
      </c>
      <c r="C896" s="2" t="str">
        <f>VLOOKUP(D896,Info!$A$24:$B$57,2,FALSE)</f>
        <v>Deepwater</v>
      </c>
      <c r="D896" s="3" t="s">
        <v>41</v>
      </c>
      <c r="E896" s="3">
        <v>1989.0</v>
      </c>
      <c r="F896" s="3">
        <v>12.0</v>
      </c>
    </row>
    <row r="897" ht="15.75" customHeight="1">
      <c r="A897" s="2" t="s">
        <v>291</v>
      </c>
      <c r="B897" s="2" t="s">
        <v>292</v>
      </c>
      <c r="C897" s="2" t="str">
        <f>VLOOKUP(D897,Info!$A$24:$B$57,2,FALSE)</f>
        <v>Deepwater</v>
      </c>
      <c r="D897" s="3" t="s">
        <v>41</v>
      </c>
      <c r="E897" s="3">
        <v>1990.0</v>
      </c>
      <c r="F897" s="3">
        <v>28.0</v>
      </c>
    </row>
    <row r="898" ht="15.75" customHeight="1">
      <c r="A898" s="2" t="s">
        <v>291</v>
      </c>
      <c r="B898" s="2" t="s">
        <v>292</v>
      </c>
      <c r="C898" s="2" t="str">
        <f>VLOOKUP(D898,Info!$A$24:$B$57,2,FALSE)</f>
        <v>Deepwater</v>
      </c>
      <c r="D898" s="3" t="s">
        <v>41</v>
      </c>
      <c r="E898" s="3">
        <v>1991.0</v>
      </c>
      <c r="F898" s="3">
        <v>14.0</v>
      </c>
    </row>
    <row r="899" ht="15.75" customHeight="1">
      <c r="A899" s="2" t="s">
        <v>291</v>
      </c>
      <c r="B899" s="2" t="s">
        <v>292</v>
      </c>
      <c r="C899" s="2" t="str">
        <f>VLOOKUP(D899,Info!$A$24:$B$57,2,FALSE)</f>
        <v>Deepwater</v>
      </c>
      <c r="D899" s="3" t="s">
        <v>41</v>
      </c>
      <c r="E899" s="3">
        <v>1992.0</v>
      </c>
      <c r="F899" s="3">
        <v>44.0</v>
      </c>
    </row>
    <row r="900" ht="15.75" customHeight="1">
      <c r="A900" s="2" t="s">
        <v>291</v>
      </c>
      <c r="B900" s="2" t="s">
        <v>292</v>
      </c>
      <c r="C900" s="2" t="str">
        <f>VLOOKUP(D900,Info!$A$24:$B$57,2,FALSE)</f>
        <v>Deepwater</v>
      </c>
      <c r="D900" s="3" t="s">
        <v>41</v>
      </c>
      <c r="E900" s="3">
        <v>1993.0</v>
      </c>
      <c r="F900" s="3">
        <v>70.0</v>
      </c>
    </row>
    <row r="901" ht="15.75" customHeight="1">
      <c r="A901" s="2" t="s">
        <v>291</v>
      </c>
      <c r="B901" s="2" t="s">
        <v>292</v>
      </c>
      <c r="C901" s="2" t="str">
        <f>VLOOKUP(D901,Info!$A$24:$B$57,2,FALSE)</f>
        <v>Deepwater</v>
      </c>
      <c r="D901" s="3" t="s">
        <v>41</v>
      </c>
      <c r="E901" s="3">
        <v>1994.0</v>
      </c>
      <c r="F901" s="3">
        <v>24.0</v>
      </c>
    </row>
    <row r="902" ht="15.75" customHeight="1">
      <c r="A902" s="2" t="s">
        <v>291</v>
      </c>
      <c r="B902" s="2" t="s">
        <v>292</v>
      </c>
      <c r="C902" s="2" t="str">
        <f>VLOOKUP(D902,Info!$A$24:$B$57,2,FALSE)</f>
        <v>Deepwater</v>
      </c>
      <c r="D902" s="3" t="s">
        <v>41</v>
      </c>
      <c r="E902" s="3">
        <v>1995.0</v>
      </c>
      <c r="F902" s="3">
        <v>35.0</v>
      </c>
    </row>
    <row r="903" ht="15.75" customHeight="1">
      <c r="A903" s="2" t="s">
        <v>291</v>
      </c>
      <c r="B903" s="2" t="s">
        <v>292</v>
      </c>
      <c r="C903" s="2" t="str">
        <f>VLOOKUP(D903,Info!$A$24:$B$57,2,FALSE)</f>
        <v>Deepwater</v>
      </c>
      <c r="D903" s="3" t="s">
        <v>41</v>
      </c>
      <c r="E903" s="3">
        <v>1996.0</v>
      </c>
      <c r="F903" s="3">
        <v>21.0</v>
      </c>
    </row>
    <row r="904" ht="15.75" customHeight="1">
      <c r="A904" s="2" t="s">
        <v>291</v>
      </c>
      <c r="B904" s="2" t="s">
        <v>292</v>
      </c>
      <c r="C904" s="2" t="str">
        <f>VLOOKUP(D904,Info!$A$24:$B$57,2,FALSE)</f>
        <v>Deepwater</v>
      </c>
      <c r="D904" s="3" t="s">
        <v>41</v>
      </c>
      <c r="E904" s="3">
        <v>1997.0</v>
      </c>
      <c r="F904" s="3">
        <v>25.0</v>
      </c>
    </row>
    <row r="905" ht="15.75" customHeight="1">
      <c r="A905" s="2" t="s">
        <v>291</v>
      </c>
      <c r="B905" s="2" t="s">
        <v>292</v>
      </c>
      <c r="C905" s="2" t="str">
        <f>VLOOKUP(D905,Info!$A$24:$B$57,2,FALSE)</f>
        <v>Deepwater</v>
      </c>
      <c r="D905" s="3" t="s">
        <v>41</v>
      </c>
      <c r="E905" s="3">
        <v>1998.0</v>
      </c>
      <c r="F905" s="3">
        <v>14.0</v>
      </c>
    </row>
    <row r="906" ht="15.75" customHeight="1">
      <c r="A906" s="2" t="s">
        <v>291</v>
      </c>
      <c r="B906" s="2" t="s">
        <v>292</v>
      </c>
      <c r="C906" s="2" t="str">
        <f>VLOOKUP(D906,Info!$A$24:$B$57,2,FALSE)</f>
        <v>Deepwater</v>
      </c>
      <c r="D906" s="3" t="s">
        <v>41</v>
      </c>
      <c r="E906" s="3">
        <v>1999.0</v>
      </c>
      <c r="F906" s="3">
        <v>30.0</v>
      </c>
    </row>
    <row r="907" ht="15.75" customHeight="1">
      <c r="A907" s="2" t="s">
        <v>291</v>
      </c>
      <c r="B907" s="2" t="s">
        <v>292</v>
      </c>
      <c r="C907" s="2" t="str">
        <f>VLOOKUP(D907,Info!$A$24:$B$57,2,FALSE)</f>
        <v>Deepwater</v>
      </c>
      <c r="D907" s="3" t="s">
        <v>41</v>
      </c>
      <c r="E907" s="3">
        <v>2000.0</v>
      </c>
      <c r="F907" s="3">
        <v>38.0</v>
      </c>
    </row>
    <row r="908" ht="15.75" customHeight="1">
      <c r="A908" s="2" t="s">
        <v>291</v>
      </c>
      <c r="B908" s="2" t="s">
        <v>292</v>
      </c>
      <c r="C908" s="2" t="str">
        <f>VLOOKUP(D908,Info!$A$24:$B$57,2,FALSE)</f>
        <v>Deepwater</v>
      </c>
      <c r="D908" s="3" t="s">
        <v>41</v>
      </c>
      <c r="E908" s="3">
        <v>2001.0</v>
      </c>
      <c r="F908" s="3">
        <v>30.0</v>
      </c>
    </row>
    <row r="909" ht="15.75" customHeight="1">
      <c r="A909" s="2" t="s">
        <v>291</v>
      </c>
      <c r="B909" s="2" t="s">
        <v>292</v>
      </c>
      <c r="C909" s="2" t="str">
        <f>VLOOKUP(D909,Info!$A$24:$B$57,2,FALSE)</f>
        <v>Deepwater</v>
      </c>
      <c r="D909" s="3" t="s">
        <v>41</v>
      </c>
      <c r="E909" s="3">
        <v>2002.0</v>
      </c>
      <c r="F909" s="3">
        <v>22.0</v>
      </c>
    </row>
    <row r="910" ht="15.75" customHeight="1">
      <c r="A910" s="2" t="s">
        <v>291</v>
      </c>
      <c r="B910" s="2" t="s">
        <v>292</v>
      </c>
      <c r="C910" s="2" t="str">
        <f>VLOOKUP(D910,Info!$A$24:$B$57,2,FALSE)</f>
        <v>Deepwater</v>
      </c>
      <c r="D910" s="3" t="s">
        <v>41</v>
      </c>
      <c r="E910" s="3">
        <v>2003.0</v>
      </c>
      <c r="F910" s="3">
        <v>23.0</v>
      </c>
    </row>
    <row r="911" ht="15.75" customHeight="1">
      <c r="A911" s="2" t="s">
        <v>291</v>
      </c>
      <c r="B911" s="2" t="s">
        <v>292</v>
      </c>
      <c r="C911" s="2" t="str">
        <f>VLOOKUP(D911,Info!$A$24:$B$57,2,FALSE)</f>
        <v>Deepwater</v>
      </c>
      <c r="D911" s="3" t="s">
        <v>41</v>
      </c>
      <c r="E911" s="3">
        <v>2004.0</v>
      </c>
      <c r="F911" s="3">
        <v>31.0</v>
      </c>
    </row>
    <row r="912" ht="15.75" customHeight="1">
      <c r="A912" s="2" t="s">
        <v>291</v>
      </c>
      <c r="B912" s="2" t="s">
        <v>292</v>
      </c>
      <c r="C912" s="2" t="str">
        <f>VLOOKUP(D912,Info!$A$24:$B$57,2,FALSE)</f>
        <v>Deepwater</v>
      </c>
      <c r="D912" s="3" t="s">
        <v>41</v>
      </c>
      <c r="E912" s="3">
        <v>2005.0</v>
      </c>
      <c r="F912" s="3">
        <v>23.0</v>
      </c>
    </row>
    <row r="913" ht="15.75" customHeight="1">
      <c r="A913" s="2" t="s">
        <v>291</v>
      </c>
      <c r="B913" s="2" t="s">
        <v>292</v>
      </c>
      <c r="C913" s="2" t="str">
        <f>VLOOKUP(D913,Info!$A$24:$B$57,2,FALSE)</f>
        <v>Deepwater</v>
      </c>
      <c r="D913" s="3" t="s">
        <v>41</v>
      </c>
      <c r="E913" s="3">
        <v>2006.0</v>
      </c>
      <c r="F913" s="3">
        <v>37.0</v>
      </c>
    </row>
    <row r="914" ht="15.75" customHeight="1">
      <c r="A914" s="2" t="s">
        <v>291</v>
      </c>
      <c r="B914" s="2" t="s">
        <v>292</v>
      </c>
      <c r="C914" s="2" t="str">
        <f>VLOOKUP(D914,Info!$A$24:$B$57,2,FALSE)</f>
        <v>Deepwater</v>
      </c>
      <c r="D914" s="3" t="s">
        <v>41</v>
      </c>
      <c r="E914" s="3">
        <v>2007.0</v>
      </c>
      <c r="F914" s="3">
        <v>24.0</v>
      </c>
    </row>
    <row r="915" ht="15.75" customHeight="1">
      <c r="A915" s="2" t="s">
        <v>291</v>
      </c>
      <c r="B915" s="2" t="s">
        <v>292</v>
      </c>
      <c r="C915" s="2" t="str">
        <f>VLOOKUP(D915,Info!$A$24:$B$57,2,FALSE)</f>
        <v>Deepwater</v>
      </c>
      <c r="D915" s="3" t="s">
        <v>41</v>
      </c>
      <c r="E915" s="3">
        <v>2008.0</v>
      </c>
      <c r="F915" s="3">
        <v>19.0</v>
      </c>
    </row>
    <row r="916" ht="15.75" customHeight="1">
      <c r="A916" s="2" t="s">
        <v>291</v>
      </c>
      <c r="B916" s="2" t="s">
        <v>292</v>
      </c>
      <c r="C916" s="2" t="str">
        <f>VLOOKUP(D916,Info!$A$24:$B$57,2,FALSE)</f>
        <v>Deepwater</v>
      </c>
      <c r="D916" s="3" t="s">
        <v>41</v>
      </c>
      <c r="E916" s="3">
        <v>2009.0</v>
      </c>
      <c r="F916" s="3">
        <v>17.0</v>
      </c>
    </row>
    <row r="917" ht="15.75" customHeight="1">
      <c r="A917" s="2" t="s">
        <v>291</v>
      </c>
      <c r="B917" s="2" t="s">
        <v>292</v>
      </c>
      <c r="C917" s="2" t="str">
        <f>VLOOKUP(D917,Info!$A$24:$B$57,2,FALSE)</f>
        <v>Deepwater</v>
      </c>
      <c r="D917" s="3" t="s">
        <v>41</v>
      </c>
      <c r="E917" s="3">
        <v>2010.0</v>
      </c>
      <c r="F917" s="3">
        <v>21.0</v>
      </c>
    </row>
    <row r="918" ht="15.75" customHeight="1">
      <c r="A918" s="2" t="s">
        <v>291</v>
      </c>
      <c r="B918" s="2" t="s">
        <v>292</v>
      </c>
      <c r="C918" s="2" t="str">
        <f>VLOOKUP(D918,Info!$A$24:$B$57,2,FALSE)</f>
        <v>Deepwater</v>
      </c>
      <c r="D918" s="3" t="s">
        <v>41</v>
      </c>
      <c r="E918" s="3">
        <v>2011.0</v>
      </c>
      <c r="F918" s="3">
        <v>5.0</v>
      </c>
    </row>
    <row r="919" ht="15.75" customHeight="1">
      <c r="A919" s="2" t="s">
        <v>291</v>
      </c>
      <c r="B919" s="2" t="s">
        <v>292</v>
      </c>
      <c r="C919" s="2" t="str">
        <f>VLOOKUP(D919,Info!$A$24:$B$57,2,FALSE)</f>
        <v>Deepwater</v>
      </c>
      <c r="D919" s="3" t="s">
        <v>41</v>
      </c>
      <c r="E919" s="3">
        <v>2012.0</v>
      </c>
      <c r="F919" s="3">
        <v>11.0</v>
      </c>
    </row>
    <row r="920" ht="15.75" customHeight="1">
      <c r="A920" s="2" t="s">
        <v>291</v>
      </c>
      <c r="B920" s="2" t="s">
        <v>292</v>
      </c>
      <c r="C920" s="2" t="str">
        <f>VLOOKUP(D920,Info!$A$24:$B$57,2,FALSE)</f>
        <v>Deepwater</v>
      </c>
      <c r="D920" s="3" t="s">
        <v>41</v>
      </c>
      <c r="E920" s="3">
        <v>2013.0</v>
      </c>
      <c r="F920" s="3">
        <v>20.0</v>
      </c>
    </row>
    <row r="921" ht="15.75" customHeight="1">
      <c r="A921" s="2" t="s">
        <v>291</v>
      </c>
      <c r="B921" s="2" t="s">
        <v>292</v>
      </c>
      <c r="C921" s="2" t="str">
        <f>VLOOKUP(D921,Info!$A$24:$B$57,2,FALSE)</f>
        <v>Deepwater</v>
      </c>
      <c r="D921" s="3" t="s">
        <v>41</v>
      </c>
      <c r="E921" s="3">
        <v>2014.0</v>
      </c>
      <c r="F921" s="3">
        <v>26.0</v>
      </c>
    </row>
    <row r="922" ht="15.75" customHeight="1">
      <c r="A922" s="2" t="s">
        <v>291</v>
      </c>
      <c r="B922" s="2" t="s">
        <v>292</v>
      </c>
      <c r="C922" s="2" t="str">
        <f>VLOOKUP(D922,Info!$A$24:$B$57,2,FALSE)</f>
        <v>Deepwater</v>
      </c>
      <c r="D922" s="3" t="s">
        <v>41</v>
      </c>
      <c r="E922" s="3">
        <v>2015.0</v>
      </c>
      <c r="F922" s="3">
        <v>24.0</v>
      </c>
    </row>
    <row r="923" ht="15.75" customHeight="1">
      <c r="A923" s="2" t="s">
        <v>291</v>
      </c>
      <c r="B923" s="2" t="s">
        <v>292</v>
      </c>
      <c r="C923" s="2" t="str">
        <f>VLOOKUP(D923,Info!$A$24:$B$57,2,FALSE)</f>
        <v>Deepwater</v>
      </c>
      <c r="D923" s="3" t="s">
        <v>41</v>
      </c>
      <c r="E923" s="3">
        <v>2016.0</v>
      </c>
      <c r="F923" s="3">
        <v>33.0</v>
      </c>
    </row>
    <row r="924" ht="15.75" customHeight="1">
      <c r="A924" s="2" t="s">
        <v>291</v>
      </c>
      <c r="B924" s="2" t="s">
        <v>292</v>
      </c>
      <c r="C924" s="2" t="str">
        <f>VLOOKUP(D924,Info!$A$24:$B$57,2,FALSE)</f>
        <v>Deepwater</v>
      </c>
      <c r="D924" s="3" t="s">
        <v>41</v>
      </c>
      <c r="E924" s="3">
        <v>2017.0</v>
      </c>
      <c r="F924" s="3">
        <v>32.0</v>
      </c>
    </row>
    <row r="925" ht="15.75" customHeight="1">
      <c r="A925" s="2" t="s">
        <v>291</v>
      </c>
      <c r="B925" s="2" t="s">
        <v>292</v>
      </c>
      <c r="C925" s="2" t="str">
        <f>VLOOKUP(D925,Info!$A$24:$B$57,2,FALSE)</f>
        <v>Deepwater</v>
      </c>
      <c r="D925" s="3" t="s">
        <v>41</v>
      </c>
      <c r="E925" s="3">
        <v>2018.0</v>
      </c>
      <c r="F925" s="3">
        <v>12.0</v>
      </c>
    </row>
    <row r="926" ht="15.75" customHeight="1">
      <c r="A926" s="2" t="s">
        <v>291</v>
      </c>
      <c r="B926" s="2" t="s">
        <v>292</v>
      </c>
      <c r="C926" s="2" t="str">
        <f>VLOOKUP(D926,Info!$A$24:$B$57,2,FALSE)</f>
        <v>Shallow-water</v>
      </c>
      <c r="D926" s="3" t="s">
        <v>42</v>
      </c>
      <c r="E926" s="3">
        <v>1986.0</v>
      </c>
      <c r="F926" s="3">
        <v>4.0</v>
      </c>
    </row>
    <row r="927" ht="15.75" customHeight="1">
      <c r="A927" s="2" t="s">
        <v>291</v>
      </c>
      <c r="B927" s="2" t="s">
        <v>292</v>
      </c>
      <c r="C927" s="2" t="str">
        <f>VLOOKUP(D927,Info!$A$24:$B$57,2,FALSE)</f>
        <v>Shallow-water</v>
      </c>
      <c r="D927" s="3" t="s">
        <v>42</v>
      </c>
      <c r="E927" s="3">
        <v>1987.0</v>
      </c>
      <c r="F927" s="3">
        <v>7.0</v>
      </c>
    </row>
    <row r="928" ht="15.75" customHeight="1">
      <c r="A928" s="2" t="s">
        <v>291</v>
      </c>
      <c r="B928" s="2" t="s">
        <v>292</v>
      </c>
      <c r="C928" s="2" t="str">
        <f>VLOOKUP(D928,Info!$A$24:$B$57,2,FALSE)</f>
        <v>Shallow-water</v>
      </c>
      <c r="D928" s="3" t="s">
        <v>42</v>
      </c>
      <c r="E928" s="3">
        <v>1988.0</v>
      </c>
      <c r="F928" s="3">
        <v>13.0</v>
      </c>
    </row>
    <row r="929" ht="15.75" customHeight="1">
      <c r="A929" s="2" t="s">
        <v>291</v>
      </c>
      <c r="B929" s="2" t="s">
        <v>292</v>
      </c>
      <c r="C929" s="2" t="str">
        <f>VLOOKUP(D929,Info!$A$24:$B$57,2,FALSE)</f>
        <v>Shallow-water</v>
      </c>
      <c r="D929" s="3" t="s">
        <v>42</v>
      </c>
      <c r="E929" s="3">
        <v>1989.0</v>
      </c>
      <c r="F929" s="3">
        <v>10.0</v>
      </c>
    </row>
    <row r="930" ht="15.75" customHeight="1">
      <c r="A930" s="2" t="s">
        <v>291</v>
      </c>
      <c r="B930" s="2" t="s">
        <v>292</v>
      </c>
      <c r="C930" s="2" t="str">
        <f>VLOOKUP(D930,Info!$A$24:$B$57,2,FALSE)</f>
        <v>Shallow-water</v>
      </c>
      <c r="D930" s="3" t="s">
        <v>42</v>
      </c>
      <c r="E930" s="3">
        <v>1990.0</v>
      </c>
      <c r="F930" s="3">
        <v>18.0</v>
      </c>
    </row>
    <row r="931" ht="15.75" customHeight="1">
      <c r="A931" s="2" t="s">
        <v>291</v>
      </c>
      <c r="B931" s="2" t="s">
        <v>292</v>
      </c>
      <c r="C931" s="2" t="str">
        <f>VLOOKUP(D931,Info!$A$24:$B$57,2,FALSE)</f>
        <v>Shallow-water</v>
      </c>
      <c r="D931" s="3" t="s">
        <v>42</v>
      </c>
      <c r="E931" s="3">
        <v>1991.0</v>
      </c>
      <c r="F931" s="3">
        <v>12.0</v>
      </c>
    </row>
    <row r="932" ht="15.75" customHeight="1">
      <c r="A932" s="2" t="s">
        <v>291</v>
      </c>
      <c r="B932" s="2" t="s">
        <v>292</v>
      </c>
      <c r="C932" s="2" t="str">
        <f>VLOOKUP(D932,Info!$A$24:$B$57,2,FALSE)</f>
        <v>Shallow-water</v>
      </c>
      <c r="D932" s="3" t="s">
        <v>42</v>
      </c>
      <c r="E932" s="3">
        <v>1992.0</v>
      </c>
      <c r="F932" s="3">
        <v>5.0</v>
      </c>
    </row>
    <row r="933" ht="15.75" customHeight="1">
      <c r="A933" s="2" t="s">
        <v>291</v>
      </c>
      <c r="B933" s="2" t="s">
        <v>292</v>
      </c>
      <c r="C933" s="2" t="str">
        <f>VLOOKUP(D933,Info!$A$24:$B$57,2,FALSE)</f>
        <v>Shallow-water</v>
      </c>
      <c r="D933" s="3" t="s">
        <v>42</v>
      </c>
      <c r="E933" s="3">
        <v>1993.0</v>
      </c>
      <c r="F933" s="3">
        <v>21.0</v>
      </c>
    </row>
    <row r="934" ht="15.75" customHeight="1">
      <c r="A934" s="2" t="s">
        <v>291</v>
      </c>
      <c r="B934" s="2" t="s">
        <v>292</v>
      </c>
      <c r="C934" s="2" t="str">
        <f>VLOOKUP(D934,Info!$A$24:$B$57,2,FALSE)</f>
        <v>Shallow-water</v>
      </c>
      <c r="D934" s="3" t="s">
        <v>42</v>
      </c>
      <c r="E934" s="3">
        <v>1994.0</v>
      </c>
      <c r="F934" s="3">
        <v>11.0</v>
      </c>
    </row>
    <row r="935" ht="15.75" customHeight="1">
      <c r="A935" s="2" t="s">
        <v>291</v>
      </c>
      <c r="B935" s="2" t="s">
        <v>292</v>
      </c>
      <c r="C935" s="2" t="str">
        <f>VLOOKUP(D935,Info!$A$24:$B$57,2,FALSE)</f>
        <v>Shallow-water</v>
      </c>
      <c r="D935" s="3" t="s">
        <v>42</v>
      </c>
      <c r="E935" s="3">
        <v>1995.0</v>
      </c>
      <c r="F935" s="3">
        <v>11.0</v>
      </c>
    </row>
    <row r="936" ht="15.75" customHeight="1">
      <c r="A936" s="2" t="s">
        <v>291</v>
      </c>
      <c r="B936" s="2" t="s">
        <v>292</v>
      </c>
      <c r="C936" s="2" t="str">
        <f>VLOOKUP(D936,Info!$A$24:$B$57,2,FALSE)</f>
        <v>Shallow-water</v>
      </c>
      <c r="D936" s="3" t="s">
        <v>42</v>
      </c>
      <c r="E936" s="3">
        <v>1996.0</v>
      </c>
      <c r="F936" s="3">
        <v>7.0</v>
      </c>
    </row>
    <row r="937" ht="15.75" customHeight="1">
      <c r="A937" s="2" t="s">
        <v>291</v>
      </c>
      <c r="B937" s="2" t="s">
        <v>292</v>
      </c>
      <c r="C937" s="2" t="str">
        <f>VLOOKUP(D937,Info!$A$24:$B$57,2,FALSE)</f>
        <v>Shallow-water</v>
      </c>
      <c r="D937" s="3" t="s">
        <v>42</v>
      </c>
      <c r="E937" s="3">
        <v>1997.0</v>
      </c>
      <c r="F937" s="3">
        <v>16.0</v>
      </c>
    </row>
    <row r="938" ht="15.75" customHeight="1">
      <c r="A938" s="2" t="s">
        <v>291</v>
      </c>
      <c r="B938" s="2" t="s">
        <v>292</v>
      </c>
      <c r="C938" s="2" t="str">
        <f>VLOOKUP(D938,Info!$A$24:$B$57,2,FALSE)</f>
        <v>Shallow-water</v>
      </c>
      <c r="D938" s="3" t="s">
        <v>42</v>
      </c>
      <c r="E938" s="3">
        <v>1998.0</v>
      </c>
      <c r="F938" s="3">
        <v>19.0</v>
      </c>
    </row>
    <row r="939" ht="15.75" customHeight="1">
      <c r="A939" s="2" t="s">
        <v>291</v>
      </c>
      <c r="B939" s="2" t="s">
        <v>292</v>
      </c>
      <c r="C939" s="2" t="str">
        <f>VLOOKUP(D939,Info!$A$24:$B$57,2,FALSE)</f>
        <v>Shallow-water</v>
      </c>
      <c r="D939" s="3" t="s">
        <v>42</v>
      </c>
      <c r="E939" s="3">
        <v>1999.0</v>
      </c>
      <c r="F939" s="3">
        <v>19.0</v>
      </c>
    </row>
    <row r="940" ht="15.75" customHeight="1">
      <c r="A940" s="2" t="s">
        <v>291</v>
      </c>
      <c r="B940" s="2" t="s">
        <v>292</v>
      </c>
      <c r="C940" s="2" t="str">
        <f>VLOOKUP(D940,Info!$A$24:$B$57,2,FALSE)</f>
        <v>Shallow-water</v>
      </c>
      <c r="D940" s="3" t="s">
        <v>42</v>
      </c>
      <c r="E940" s="3">
        <v>2000.0</v>
      </c>
      <c r="F940" s="3">
        <v>14.0</v>
      </c>
    </row>
    <row r="941" ht="15.75" customHeight="1">
      <c r="A941" s="2" t="s">
        <v>291</v>
      </c>
      <c r="B941" s="2" t="s">
        <v>292</v>
      </c>
      <c r="C941" s="2" t="str">
        <f>VLOOKUP(D941,Info!$A$24:$B$57,2,FALSE)</f>
        <v>Shallow-water</v>
      </c>
      <c r="D941" s="3" t="s">
        <v>42</v>
      </c>
      <c r="E941" s="3">
        <v>2001.0</v>
      </c>
      <c r="F941" s="3">
        <v>12.0</v>
      </c>
    </row>
    <row r="942" ht="15.75" customHeight="1">
      <c r="A942" s="2" t="s">
        <v>291</v>
      </c>
      <c r="B942" s="2" t="s">
        <v>292</v>
      </c>
      <c r="C942" s="2" t="str">
        <f>VLOOKUP(D942,Info!$A$24:$B$57,2,FALSE)</f>
        <v>Shallow-water</v>
      </c>
      <c r="D942" s="3" t="s">
        <v>42</v>
      </c>
      <c r="E942" s="3">
        <v>2002.0</v>
      </c>
      <c r="F942" s="3">
        <v>11.0</v>
      </c>
    </row>
    <row r="943" ht="15.75" customHeight="1">
      <c r="A943" s="2" t="s">
        <v>291</v>
      </c>
      <c r="B943" s="2" t="s">
        <v>292</v>
      </c>
      <c r="C943" s="2" t="str">
        <f>VLOOKUP(D943,Info!$A$24:$B$57,2,FALSE)</f>
        <v>Shallow-water</v>
      </c>
      <c r="D943" s="3" t="s">
        <v>42</v>
      </c>
      <c r="E943" s="3">
        <v>2003.0</v>
      </c>
      <c r="F943" s="3">
        <v>25.0</v>
      </c>
    </row>
    <row r="944" ht="15.75" customHeight="1">
      <c r="A944" s="2" t="s">
        <v>291</v>
      </c>
      <c r="B944" s="2" t="s">
        <v>292</v>
      </c>
      <c r="C944" s="2" t="str">
        <f>VLOOKUP(D944,Info!$A$24:$B$57,2,FALSE)</f>
        <v>Shallow-water</v>
      </c>
      <c r="D944" s="3" t="s">
        <v>42</v>
      </c>
      <c r="E944" s="3">
        <v>2004.0</v>
      </c>
      <c r="F944" s="3">
        <v>23.0</v>
      </c>
    </row>
    <row r="945" ht="15.75" customHeight="1">
      <c r="A945" s="2" t="s">
        <v>291</v>
      </c>
      <c r="B945" s="2" t="s">
        <v>292</v>
      </c>
      <c r="C945" s="2" t="str">
        <f>VLOOKUP(D945,Info!$A$24:$B$57,2,FALSE)</f>
        <v>Shallow-water</v>
      </c>
      <c r="D945" s="3" t="s">
        <v>42</v>
      </c>
      <c r="E945" s="3">
        <v>2005.0</v>
      </c>
      <c r="F945" s="3">
        <v>20.0</v>
      </c>
    </row>
    <row r="946" ht="15.75" customHeight="1">
      <c r="A946" s="2" t="s">
        <v>291</v>
      </c>
      <c r="B946" s="2" t="s">
        <v>292</v>
      </c>
      <c r="C946" s="2" t="str">
        <f>VLOOKUP(D946,Info!$A$24:$B$57,2,FALSE)</f>
        <v>Shallow-water</v>
      </c>
      <c r="D946" s="3" t="s">
        <v>42</v>
      </c>
      <c r="E946" s="3">
        <v>2006.0</v>
      </c>
      <c r="F946" s="3">
        <v>29.0</v>
      </c>
    </row>
    <row r="947" ht="15.75" customHeight="1">
      <c r="A947" s="2" t="s">
        <v>291</v>
      </c>
      <c r="B947" s="2" t="s">
        <v>292</v>
      </c>
      <c r="C947" s="2" t="str">
        <f>VLOOKUP(D947,Info!$A$24:$B$57,2,FALSE)</f>
        <v>Shallow-water</v>
      </c>
      <c r="D947" s="3" t="s">
        <v>42</v>
      </c>
      <c r="E947" s="3">
        <v>2007.0</v>
      </c>
      <c r="F947" s="3">
        <v>58.0</v>
      </c>
    </row>
    <row r="948" ht="15.75" customHeight="1">
      <c r="A948" s="2" t="s">
        <v>291</v>
      </c>
      <c r="B948" s="2" t="s">
        <v>292</v>
      </c>
      <c r="C948" s="2" t="str">
        <f>VLOOKUP(D948,Info!$A$24:$B$57,2,FALSE)</f>
        <v>Shallow-water</v>
      </c>
      <c r="D948" s="3" t="s">
        <v>42</v>
      </c>
      <c r="E948" s="3">
        <v>2008.0</v>
      </c>
      <c r="F948" s="3">
        <v>43.0</v>
      </c>
    </row>
    <row r="949" ht="15.75" customHeight="1">
      <c r="A949" s="2" t="s">
        <v>291</v>
      </c>
      <c r="B949" s="2" t="s">
        <v>292</v>
      </c>
      <c r="C949" s="2" t="str">
        <f>VLOOKUP(D949,Info!$A$24:$B$57,2,FALSE)</f>
        <v>Shallow-water</v>
      </c>
      <c r="D949" s="3" t="s">
        <v>42</v>
      </c>
      <c r="E949" s="3">
        <v>2009.0</v>
      </c>
      <c r="F949" s="3">
        <v>36.0</v>
      </c>
    </row>
    <row r="950" ht="15.75" customHeight="1">
      <c r="A950" s="2" t="s">
        <v>291</v>
      </c>
      <c r="B950" s="2" t="s">
        <v>292</v>
      </c>
      <c r="C950" s="2" t="str">
        <f>VLOOKUP(D950,Info!$A$24:$B$57,2,FALSE)</f>
        <v>Shallow-water</v>
      </c>
      <c r="D950" s="3" t="s">
        <v>42</v>
      </c>
      <c r="E950" s="3">
        <v>2010.0</v>
      </c>
      <c r="F950" s="3">
        <v>17.0</v>
      </c>
    </row>
    <row r="951" ht="15.75" customHeight="1">
      <c r="A951" s="2" t="s">
        <v>291</v>
      </c>
      <c r="B951" s="2" t="s">
        <v>292</v>
      </c>
      <c r="C951" s="2" t="str">
        <f>VLOOKUP(D951,Info!$A$24:$B$57,2,FALSE)</f>
        <v>Shallow-water</v>
      </c>
      <c r="D951" s="3" t="s">
        <v>42</v>
      </c>
      <c r="E951" s="3">
        <v>2011.0</v>
      </c>
      <c r="F951" s="3">
        <v>22.0</v>
      </c>
    </row>
    <row r="952" ht="15.75" customHeight="1">
      <c r="A952" s="2" t="s">
        <v>291</v>
      </c>
      <c r="B952" s="2" t="s">
        <v>292</v>
      </c>
      <c r="C952" s="2" t="str">
        <f>VLOOKUP(D952,Info!$A$24:$B$57,2,FALSE)</f>
        <v>Shallow-water</v>
      </c>
      <c r="D952" s="3" t="s">
        <v>42</v>
      </c>
      <c r="E952" s="3">
        <v>2012.0</v>
      </c>
      <c r="F952" s="3">
        <v>14.0</v>
      </c>
    </row>
    <row r="953" ht="15.75" customHeight="1">
      <c r="A953" s="2" t="s">
        <v>291</v>
      </c>
      <c r="B953" s="2" t="s">
        <v>292</v>
      </c>
      <c r="C953" s="2" t="str">
        <f>VLOOKUP(D953,Info!$A$24:$B$57,2,FALSE)</f>
        <v>Shallow-water</v>
      </c>
      <c r="D953" s="3" t="s">
        <v>42</v>
      </c>
      <c r="E953" s="3">
        <v>2013.0</v>
      </c>
      <c r="F953" s="3">
        <v>4.0</v>
      </c>
    </row>
    <row r="954" ht="15.75" customHeight="1">
      <c r="A954" s="2" t="s">
        <v>291</v>
      </c>
      <c r="B954" s="2" t="s">
        <v>292</v>
      </c>
      <c r="C954" s="2" t="str">
        <f>VLOOKUP(D954,Info!$A$24:$B$57,2,FALSE)</f>
        <v>Shallow-water</v>
      </c>
      <c r="D954" s="3" t="s">
        <v>42</v>
      </c>
      <c r="E954" s="3">
        <v>2014.0</v>
      </c>
      <c r="F954" s="3">
        <v>8.0</v>
      </c>
    </row>
    <row r="955" ht="15.75" customHeight="1">
      <c r="A955" s="2" t="s">
        <v>291</v>
      </c>
      <c r="B955" s="2" t="s">
        <v>292</v>
      </c>
      <c r="C955" s="2" t="str">
        <f>VLOOKUP(D955,Info!$A$24:$B$57,2,FALSE)</f>
        <v>Shallow-water</v>
      </c>
      <c r="D955" s="3" t="s">
        <v>42</v>
      </c>
      <c r="E955" s="3">
        <v>2015.0</v>
      </c>
      <c r="F955" s="3">
        <v>6.0</v>
      </c>
    </row>
    <row r="956" ht="15.75" customHeight="1">
      <c r="A956" s="2" t="s">
        <v>291</v>
      </c>
      <c r="B956" s="2" t="s">
        <v>292</v>
      </c>
      <c r="C956" s="2" t="str">
        <f>VLOOKUP(D956,Info!$A$24:$B$57,2,FALSE)</f>
        <v>Shallow-water</v>
      </c>
      <c r="D956" s="3" t="s">
        <v>42</v>
      </c>
      <c r="E956" s="3">
        <v>2016.0</v>
      </c>
      <c r="F956" s="3">
        <v>7.0</v>
      </c>
    </row>
    <row r="957" ht="15.75" customHeight="1">
      <c r="A957" s="2" t="s">
        <v>291</v>
      </c>
      <c r="B957" s="2" t="s">
        <v>292</v>
      </c>
      <c r="C957" s="2" t="str">
        <f>VLOOKUP(D957,Info!$A$24:$B$57,2,FALSE)</f>
        <v>Shallow-water</v>
      </c>
      <c r="D957" s="3" t="s">
        <v>42</v>
      </c>
      <c r="E957" s="3">
        <v>2017.0</v>
      </c>
      <c r="F957" s="3">
        <v>10.0</v>
      </c>
    </row>
    <row r="958" ht="15.75" customHeight="1">
      <c r="A958" s="2" t="s">
        <v>291</v>
      </c>
      <c r="B958" s="2" t="s">
        <v>292</v>
      </c>
      <c r="C958" s="2" t="str">
        <f>VLOOKUP(D958,Info!$A$24:$B$57,2,FALSE)</f>
        <v>Shallow-water</v>
      </c>
      <c r="D958" s="3" t="s">
        <v>42</v>
      </c>
      <c r="E958" s="3">
        <v>2018.0</v>
      </c>
      <c r="F958" s="3">
        <v>9.0</v>
      </c>
    </row>
    <row r="959" ht="15.75" customHeight="1">
      <c r="A959" s="2" t="s">
        <v>291</v>
      </c>
      <c r="B959" s="2" t="s">
        <v>292</v>
      </c>
      <c r="C959" s="2" t="str">
        <f>VLOOKUP(D959,Info!$A$24:$B$57,2,FALSE)</f>
        <v>Shallow-water</v>
      </c>
      <c r="D959" s="3" t="s">
        <v>43</v>
      </c>
      <c r="E959" s="3">
        <v>1986.0</v>
      </c>
      <c r="F959" s="3">
        <v>12.0</v>
      </c>
    </row>
    <row r="960" ht="15.75" customHeight="1">
      <c r="A960" s="2" t="s">
        <v>291</v>
      </c>
      <c r="B960" s="2" t="s">
        <v>292</v>
      </c>
      <c r="C960" s="2" t="str">
        <f>VLOOKUP(D960,Info!$A$24:$B$57,2,FALSE)</f>
        <v>Shallow-water</v>
      </c>
      <c r="D960" s="3" t="s">
        <v>43</v>
      </c>
      <c r="E960" s="3">
        <v>1987.0</v>
      </c>
      <c r="F960" s="3">
        <v>26.0</v>
      </c>
    </row>
    <row r="961" ht="15.75" customHeight="1">
      <c r="A961" s="2" t="s">
        <v>291</v>
      </c>
      <c r="B961" s="2" t="s">
        <v>292</v>
      </c>
      <c r="C961" s="2" t="str">
        <f>VLOOKUP(D961,Info!$A$24:$B$57,2,FALSE)</f>
        <v>Shallow-water</v>
      </c>
      <c r="D961" s="3" t="s">
        <v>43</v>
      </c>
      <c r="E961" s="3">
        <v>1988.0</v>
      </c>
      <c r="F961" s="3">
        <v>40.0</v>
      </c>
    </row>
    <row r="962" ht="15.75" customHeight="1">
      <c r="A962" s="2" t="s">
        <v>291</v>
      </c>
      <c r="B962" s="2" t="s">
        <v>292</v>
      </c>
      <c r="C962" s="2" t="str">
        <f>VLOOKUP(D962,Info!$A$24:$B$57,2,FALSE)</f>
        <v>Shallow-water</v>
      </c>
      <c r="D962" s="3" t="s">
        <v>43</v>
      </c>
      <c r="E962" s="3">
        <v>1989.0</v>
      </c>
      <c r="F962" s="3">
        <v>33.0</v>
      </c>
    </row>
    <row r="963" ht="15.75" customHeight="1">
      <c r="A963" s="2" t="s">
        <v>291</v>
      </c>
      <c r="B963" s="2" t="s">
        <v>292</v>
      </c>
      <c r="C963" s="2" t="str">
        <f>VLOOKUP(D963,Info!$A$24:$B$57,2,FALSE)</f>
        <v>Shallow-water</v>
      </c>
      <c r="D963" s="3" t="s">
        <v>43</v>
      </c>
      <c r="E963" s="3">
        <v>1990.0</v>
      </c>
      <c r="F963" s="3">
        <v>35.0</v>
      </c>
    </row>
    <row r="964" ht="15.75" customHeight="1">
      <c r="A964" s="2" t="s">
        <v>291</v>
      </c>
      <c r="B964" s="2" t="s">
        <v>292</v>
      </c>
      <c r="C964" s="2" t="str">
        <f>VLOOKUP(D964,Info!$A$24:$B$57,2,FALSE)</f>
        <v>Shallow-water</v>
      </c>
      <c r="D964" s="3" t="s">
        <v>43</v>
      </c>
      <c r="E964" s="3">
        <v>1991.0</v>
      </c>
      <c r="F964" s="3">
        <v>14.0</v>
      </c>
    </row>
    <row r="965" ht="15.75" customHeight="1">
      <c r="A965" s="2" t="s">
        <v>291</v>
      </c>
      <c r="B965" s="2" t="s">
        <v>292</v>
      </c>
      <c r="C965" s="2" t="str">
        <f>VLOOKUP(D965,Info!$A$24:$B$57,2,FALSE)</f>
        <v>Shallow-water</v>
      </c>
      <c r="D965" s="3" t="s">
        <v>43</v>
      </c>
      <c r="E965" s="3">
        <v>1992.0</v>
      </c>
      <c r="F965" s="3">
        <v>6.0</v>
      </c>
    </row>
    <row r="966" ht="15.75" customHeight="1">
      <c r="A966" s="2" t="s">
        <v>291</v>
      </c>
      <c r="B966" s="2" t="s">
        <v>292</v>
      </c>
      <c r="C966" s="2" t="str">
        <f>VLOOKUP(D966,Info!$A$24:$B$57,2,FALSE)</f>
        <v>Shallow-water</v>
      </c>
      <c r="D966" s="3" t="s">
        <v>43</v>
      </c>
      <c r="E966" s="3">
        <v>1993.0</v>
      </c>
      <c r="F966" s="3">
        <v>38.0</v>
      </c>
    </row>
    <row r="967" ht="15.75" customHeight="1">
      <c r="A967" s="2" t="s">
        <v>291</v>
      </c>
      <c r="B967" s="2" t="s">
        <v>292</v>
      </c>
      <c r="C967" s="2" t="str">
        <f>VLOOKUP(D967,Info!$A$24:$B$57,2,FALSE)</f>
        <v>Shallow-water</v>
      </c>
      <c r="D967" s="3" t="s">
        <v>43</v>
      </c>
      <c r="E967" s="3">
        <v>1994.0</v>
      </c>
      <c r="F967" s="3">
        <v>17.0</v>
      </c>
    </row>
    <row r="968" ht="15.75" customHeight="1">
      <c r="A968" s="2" t="s">
        <v>291</v>
      </c>
      <c r="B968" s="2" t="s">
        <v>292</v>
      </c>
      <c r="C968" s="2" t="str">
        <f>VLOOKUP(D968,Info!$A$24:$B$57,2,FALSE)</f>
        <v>Shallow-water</v>
      </c>
      <c r="D968" s="3" t="s">
        <v>43</v>
      </c>
      <c r="E968" s="3">
        <v>1995.0</v>
      </c>
      <c r="F968" s="3">
        <v>29.0</v>
      </c>
    </row>
    <row r="969" ht="15.75" customHeight="1">
      <c r="A969" s="2" t="s">
        <v>291</v>
      </c>
      <c r="B969" s="2" t="s">
        <v>292</v>
      </c>
      <c r="C969" s="2" t="str">
        <f>VLOOKUP(D969,Info!$A$24:$B$57,2,FALSE)</f>
        <v>Shallow-water</v>
      </c>
      <c r="D969" s="3" t="s">
        <v>43</v>
      </c>
      <c r="E969" s="3">
        <v>1996.0</v>
      </c>
      <c r="F969" s="3">
        <v>41.0</v>
      </c>
    </row>
    <row r="970" ht="15.75" customHeight="1">
      <c r="A970" s="2" t="s">
        <v>291</v>
      </c>
      <c r="B970" s="2" t="s">
        <v>292</v>
      </c>
      <c r="C970" s="2" t="str">
        <f>VLOOKUP(D970,Info!$A$24:$B$57,2,FALSE)</f>
        <v>Shallow-water</v>
      </c>
      <c r="D970" s="3" t="s">
        <v>43</v>
      </c>
      <c r="E970" s="3">
        <v>1997.0</v>
      </c>
      <c r="F970" s="3">
        <v>38.0</v>
      </c>
    </row>
    <row r="971" ht="15.75" customHeight="1">
      <c r="A971" s="2" t="s">
        <v>291</v>
      </c>
      <c r="B971" s="2" t="s">
        <v>292</v>
      </c>
      <c r="C971" s="2" t="str">
        <f>VLOOKUP(D971,Info!$A$24:$B$57,2,FALSE)</f>
        <v>Shallow-water</v>
      </c>
      <c r="D971" s="3" t="s">
        <v>43</v>
      </c>
      <c r="E971" s="3">
        <v>1998.0</v>
      </c>
      <c r="F971" s="3">
        <v>39.0</v>
      </c>
    </row>
    <row r="972" ht="15.75" customHeight="1">
      <c r="A972" s="2" t="s">
        <v>291</v>
      </c>
      <c r="B972" s="2" t="s">
        <v>292</v>
      </c>
      <c r="C972" s="2" t="str">
        <f>VLOOKUP(D972,Info!$A$24:$B$57,2,FALSE)</f>
        <v>Shallow-water</v>
      </c>
      <c r="D972" s="3" t="s">
        <v>43</v>
      </c>
      <c r="E972" s="3">
        <v>1999.0</v>
      </c>
      <c r="F972" s="3">
        <v>71.0</v>
      </c>
    </row>
    <row r="973" ht="15.75" customHeight="1">
      <c r="A973" s="2" t="s">
        <v>291</v>
      </c>
      <c r="B973" s="2" t="s">
        <v>292</v>
      </c>
      <c r="C973" s="2" t="str">
        <f>VLOOKUP(D973,Info!$A$24:$B$57,2,FALSE)</f>
        <v>Shallow-water</v>
      </c>
      <c r="D973" s="3" t="s">
        <v>43</v>
      </c>
      <c r="E973" s="3">
        <v>2000.0</v>
      </c>
      <c r="F973" s="3">
        <v>68.0</v>
      </c>
    </row>
    <row r="974" ht="15.75" customHeight="1">
      <c r="A974" s="2" t="s">
        <v>291</v>
      </c>
      <c r="B974" s="2" t="s">
        <v>292</v>
      </c>
      <c r="C974" s="2" t="str">
        <f>VLOOKUP(D974,Info!$A$24:$B$57,2,FALSE)</f>
        <v>Shallow-water</v>
      </c>
      <c r="D974" s="3" t="s">
        <v>43</v>
      </c>
      <c r="E974" s="3">
        <v>2001.0</v>
      </c>
      <c r="F974" s="3">
        <v>36.0</v>
      </c>
    </row>
    <row r="975" ht="15.75" customHeight="1">
      <c r="A975" s="2" t="s">
        <v>291</v>
      </c>
      <c r="B975" s="2" t="s">
        <v>292</v>
      </c>
      <c r="C975" s="2" t="str">
        <f>VLOOKUP(D975,Info!$A$24:$B$57,2,FALSE)</f>
        <v>Shallow-water</v>
      </c>
      <c r="D975" s="3" t="s">
        <v>43</v>
      </c>
      <c r="E975" s="3">
        <v>2002.0</v>
      </c>
      <c r="F975" s="3">
        <v>38.0</v>
      </c>
    </row>
    <row r="976" ht="15.75" customHeight="1">
      <c r="A976" s="2" t="s">
        <v>291</v>
      </c>
      <c r="B976" s="2" t="s">
        <v>292</v>
      </c>
      <c r="C976" s="2" t="str">
        <f>VLOOKUP(D976,Info!$A$24:$B$57,2,FALSE)</f>
        <v>Shallow-water</v>
      </c>
      <c r="D976" s="3" t="s">
        <v>43</v>
      </c>
      <c r="E976" s="3">
        <v>2003.0</v>
      </c>
      <c r="F976" s="3">
        <v>44.0</v>
      </c>
    </row>
    <row r="977" ht="15.75" customHeight="1">
      <c r="A977" s="2" t="s">
        <v>291</v>
      </c>
      <c r="B977" s="2" t="s">
        <v>292</v>
      </c>
      <c r="C977" s="2" t="str">
        <f>VLOOKUP(D977,Info!$A$24:$B$57,2,FALSE)</f>
        <v>Shallow-water</v>
      </c>
      <c r="D977" s="3" t="s">
        <v>43</v>
      </c>
      <c r="E977" s="3">
        <v>2004.0</v>
      </c>
      <c r="F977" s="3">
        <v>49.0</v>
      </c>
    </row>
    <row r="978" ht="15.75" customHeight="1">
      <c r="A978" s="2" t="s">
        <v>291</v>
      </c>
      <c r="B978" s="2" t="s">
        <v>292</v>
      </c>
      <c r="C978" s="2" t="str">
        <f>VLOOKUP(D978,Info!$A$24:$B$57,2,FALSE)</f>
        <v>Shallow-water</v>
      </c>
      <c r="D978" s="3" t="s">
        <v>43</v>
      </c>
      <c r="E978" s="3">
        <v>2005.0</v>
      </c>
      <c r="F978" s="3">
        <v>41.0</v>
      </c>
    </row>
    <row r="979" ht="15.75" customHeight="1">
      <c r="A979" s="2" t="s">
        <v>291</v>
      </c>
      <c r="B979" s="2" t="s">
        <v>292</v>
      </c>
      <c r="C979" s="2" t="str">
        <f>VLOOKUP(D979,Info!$A$24:$B$57,2,FALSE)</f>
        <v>Shallow-water</v>
      </c>
      <c r="D979" s="3" t="s">
        <v>43</v>
      </c>
      <c r="E979" s="3">
        <v>2006.0</v>
      </c>
      <c r="F979" s="3">
        <v>53.0</v>
      </c>
    </row>
    <row r="980" ht="15.75" customHeight="1">
      <c r="A980" s="2" t="s">
        <v>291</v>
      </c>
      <c r="B980" s="2" t="s">
        <v>292</v>
      </c>
      <c r="C980" s="2" t="str">
        <f>VLOOKUP(D980,Info!$A$24:$B$57,2,FALSE)</f>
        <v>Shallow-water</v>
      </c>
      <c r="D980" s="3" t="s">
        <v>43</v>
      </c>
      <c r="E980" s="3">
        <v>2007.0</v>
      </c>
      <c r="F980" s="3">
        <v>43.0</v>
      </c>
    </row>
    <row r="981" ht="15.75" customHeight="1">
      <c r="A981" s="2" t="s">
        <v>291</v>
      </c>
      <c r="B981" s="2" t="s">
        <v>292</v>
      </c>
      <c r="C981" s="2" t="str">
        <f>VLOOKUP(D981,Info!$A$24:$B$57,2,FALSE)</f>
        <v>Shallow-water</v>
      </c>
      <c r="D981" s="3" t="s">
        <v>43</v>
      </c>
      <c r="E981" s="3">
        <v>2008.0</v>
      </c>
      <c r="F981" s="3">
        <v>24.0</v>
      </c>
    </row>
    <row r="982" ht="15.75" customHeight="1">
      <c r="A982" s="2" t="s">
        <v>291</v>
      </c>
      <c r="B982" s="2" t="s">
        <v>292</v>
      </c>
      <c r="C982" s="2" t="str">
        <f>VLOOKUP(D982,Info!$A$24:$B$57,2,FALSE)</f>
        <v>Shallow-water</v>
      </c>
      <c r="D982" s="3" t="s">
        <v>43</v>
      </c>
      <c r="E982" s="3">
        <v>2009.0</v>
      </c>
      <c r="F982" s="3">
        <v>38.0</v>
      </c>
    </row>
    <row r="983" ht="15.75" customHeight="1">
      <c r="A983" s="2" t="s">
        <v>291</v>
      </c>
      <c r="B983" s="2" t="s">
        <v>292</v>
      </c>
      <c r="C983" s="2" t="str">
        <f>VLOOKUP(D983,Info!$A$24:$B$57,2,FALSE)</f>
        <v>Shallow-water</v>
      </c>
      <c r="D983" s="3" t="s">
        <v>43</v>
      </c>
      <c r="E983" s="3">
        <v>2010.0</v>
      </c>
      <c r="F983" s="3">
        <v>22.0</v>
      </c>
    </row>
    <row r="984" ht="15.75" customHeight="1">
      <c r="A984" s="2" t="s">
        <v>291</v>
      </c>
      <c r="B984" s="2" t="s">
        <v>292</v>
      </c>
      <c r="C984" s="2" t="str">
        <f>VLOOKUP(D984,Info!$A$24:$B$57,2,FALSE)</f>
        <v>Shallow-water</v>
      </c>
      <c r="D984" s="3" t="s">
        <v>43</v>
      </c>
      <c r="E984" s="3">
        <v>2011.0</v>
      </c>
      <c r="F984" s="3">
        <v>18.0</v>
      </c>
    </row>
    <row r="985" ht="15.75" customHeight="1">
      <c r="A985" s="2" t="s">
        <v>291</v>
      </c>
      <c r="B985" s="2" t="s">
        <v>292</v>
      </c>
      <c r="C985" s="2" t="str">
        <f>VLOOKUP(D985,Info!$A$24:$B$57,2,FALSE)</f>
        <v>Shallow-water</v>
      </c>
      <c r="D985" s="3" t="s">
        <v>43</v>
      </c>
      <c r="E985" s="3">
        <v>2012.0</v>
      </c>
      <c r="F985" s="3">
        <v>28.0</v>
      </c>
    </row>
    <row r="986" ht="15.75" customHeight="1">
      <c r="A986" s="2" t="s">
        <v>291</v>
      </c>
      <c r="B986" s="2" t="s">
        <v>292</v>
      </c>
      <c r="C986" s="2" t="str">
        <f>VLOOKUP(D986,Info!$A$24:$B$57,2,FALSE)</f>
        <v>Shallow-water</v>
      </c>
      <c r="D986" s="3" t="s">
        <v>43</v>
      </c>
      <c r="E986" s="3">
        <v>2013.0</v>
      </c>
      <c r="F986" s="3">
        <v>11.0</v>
      </c>
    </row>
    <row r="987" ht="15.75" customHeight="1">
      <c r="A987" s="2" t="s">
        <v>291</v>
      </c>
      <c r="B987" s="2" t="s">
        <v>292</v>
      </c>
      <c r="C987" s="2" t="str">
        <f>VLOOKUP(D987,Info!$A$24:$B$57,2,FALSE)</f>
        <v>Shallow-water</v>
      </c>
      <c r="D987" s="3" t="s">
        <v>43</v>
      </c>
      <c r="E987" s="3">
        <v>2014.0</v>
      </c>
      <c r="F987" s="3">
        <v>8.0</v>
      </c>
    </row>
    <row r="988" ht="15.75" customHeight="1">
      <c r="A988" s="2" t="s">
        <v>291</v>
      </c>
      <c r="B988" s="2" t="s">
        <v>292</v>
      </c>
      <c r="C988" s="2" t="str">
        <f>VLOOKUP(D988,Info!$A$24:$B$57,2,FALSE)</f>
        <v>Shallow-water</v>
      </c>
      <c r="D988" s="3" t="s">
        <v>43</v>
      </c>
      <c r="E988" s="3">
        <v>2015.0</v>
      </c>
      <c r="F988" s="3">
        <v>11.0</v>
      </c>
    </row>
    <row r="989" ht="15.75" customHeight="1">
      <c r="A989" s="2" t="s">
        <v>291</v>
      </c>
      <c r="B989" s="2" t="s">
        <v>292</v>
      </c>
      <c r="C989" s="2" t="str">
        <f>VLOOKUP(D989,Info!$A$24:$B$57,2,FALSE)</f>
        <v>Shallow-water</v>
      </c>
      <c r="D989" s="3" t="s">
        <v>43</v>
      </c>
      <c r="E989" s="3">
        <v>2016.0</v>
      </c>
      <c r="F989" s="3">
        <v>11.0</v>
      </c>
    </row>
    <row r="990" ht="15.75" customHeight="1">
      <c r="A990" s="2" t="s">
        <v>291</v>
      </c>
      <c r="B990" s="2" t="s">
        <v>292</v>
      </c>
      <c r="C990" s="2" t="str">
        <f>VLOOKUP(D990,Info!$A$24:$B$57,2,FALSE)</f>
        <v>Shallow-water</v>
      </c>
      <c r="D990" s="3" t="s">
        <v>43</v>
      </c>
      <c r="E990" s="3">
        <v>2017.0</v>
      </c>
      <c r="F990" s="3">
        <v>11.0</v>
      </c>
    </row>
    <row r="991" ht="15.75" customHeight="1">
      <c r="A991" s="2" t="s">
        <v>291</v>
      </c>
      <c r="B991" s="2" t="s">
        <v>292</v>
      </c>
      <c r="C991" s="2" t="str">
        <f>VLOOKUP(D991,Info!$A$24:$B$57,2,FALSE)</f>
        <v>Shallow-water</v>
      </c>
      <c r="D991" s="3" t="s">
        <v>43</v>
      </c>
      <c r="E991" s="3">
        <v>2018.0</v>
      </c>
      <c r="F991" s="3">
        <v>12.0</v>
      </c>
    </row>
    <row r="992" ht="15.75" customHeight="1">
      <c r="A992" s="2" t="s">
        <v>291</v>
      </c>
      <c r="B992" s="3" t="s">
        <v>296</v>
      </c>
      <c r="C992" s="2" t="str">
        <f>VLOOKUP(D992,Info!$A$24:$B$57,2,FALSE)</f>
        <v>Jacks</v>
      </c>
      <c r="D992" s="3" t="s">
        <v>2</v>
      </c>
      <c r="E992" s="3">
        <v>1986.0</v>
      </c>
      <c r="F992" s="3">
        <v>31.0</v>
      </c>
    </row>
    <row r="993" ht="15.75" customHeight="1">
      <c r="A993" s="2" t="s">
        <v>291</v>
      </c>
      <c r="B993" s="2" t="s">
        <v>296</v>
      </c>
      <c r="C993" s="2" t="str">
        <f>VLOOKUP(D993,Info!$A$24:$B$57,2,FALSE)</f>
        <v>Jacks</v>
      </c>
      <c r="D993" s="3" t="s">
        <v>2</v>
      </c>
      <c r="E993" s="3">
        <v>1987.0</v>
      </c>
      <c r="F993" s="3">
        <v>75.0</v>
      </c>
    </row>
    <row r="994" ht="15.75" customHeight="1">
      <c r="A994" s="2" t="s">
        <v>291</v>
      </c>
      <c r="B994" s="2" t="s">
        <v>296</v>
      </c>
      <c r="C994" s="2" t="str">
        <f>VLOOKUP(D994,Info!$A$24:$B$57,2,FALSE)</f>
        <v>Jacks</v>
      </c>
      <c r="D994" s="3" t="s">
        <v>2</v>
      </c>
      <c r="E994" s="3">
        <v>1988.0</v>
      </c>
      <c r="F994" s="3">
        <v>24.0</v>
      </c>
    </row>
    <row r="995" ht="15.75" customHeight="1">
      <c r="A995" s="2" t="s">
        <v>291</v>
      </c>
      <c r="B995" s="2" t="s">
        <v>296</v>
      </c>
      <c r="C995" s="2" t="str">
        <f>VLOOKUP(D995,Info!$A$24:$B$57,2,FALSE)</f>
        <v>Jacks</v>
      </c>
      <c r="D995" s="3" t="s">
        <v>2</v>
      </c>
      <c r="E995" s="3">
        <v>1989.0</v>
      </c>
      <c r="F995" s="3">
        <v>55.0</v>
      </c>
    </row>
    <row r="996" ht="15.75" customHeight="1">
      <c r="A996" s="2" t="s">
        <v>291</v>
      </c>
      <c r="B996" s="2" t="s">
        <v>296</v>
      </c>
      <c r="C996" s="2" t="str">
        <f>VLOOKUP(D996,Info!$A$24:$B$57,2,FALSE)</f>
        <v>Jacks</v>
      </c>
      <c r="D996" s="3" t="s">
        <v>2</v>
      </c>
      <c r="E996" s="3">
        <v>1990.0</v>
      </c>
      <c r="F996" s="3">
        <v>63.0</v>
      </c>
    </row>
    <row r="997" ht="15.75" customHeight="1">
      <c r="A997" s="2" t="s">
        <v>291</v>
      </c>
      <c r="B997" s="2" t="s">
        <v>296</v>
      </c>
      <c r="C997" s="2" t="str">
        <f>VLOOKUP(D997,Info!$A$24:$B$57,2,FALSE)</f>
        <v>Jacks</v>
      </c>
      <c r="D997" s="3" t="s">
        <v>2</v>
      </c>
      <c r="E997" s="3">
        <v>1991.0</v>
      </c>
      <c r="F997" s="3">
        <v>104.0</v>
      </c>
    </row>
    <row r="998" ht="15.75" customHeight="1">
      <c r="A998" s="2" t="s">
        <v>291</v>
      </c>
      <c r="B998" s="2" t="s">
        <v>296</v>
      </c>
      <c r="C998" s="2" t="str">
        <f>VLOOKUP(D998,Info!$A$24:$B$57,2,FALSE)</f>
        <v>Jacks</v>
      </c>
      <c r="D998" s="3" t="s">
        <v>2</v>
      </c>
      <c r="E998" s="3">
        <v>1992.0</v>
      </c>
      <c r="F998" s="3">
        <v>221.0</v>
      </c>
    </row>
    <row r="999" ht="15.75" customHeight="1">
      <c r="A999" s="2" t="s">
        <v>291</v>
      </c>
      <c r="B999" s="2" t="s">
        <v>296</v>
      </c>
      <c r="C999" s="2" t="str">
        <f>VLOOKUP(D999,Info!$A$24:$B$57,2,FALSE)</f>
        <v>Jacks</v>
      </c>
      <c r="D999" s="3" t="s">
        <v>2</v>
      </c>
      <c r="E999" s="3">
        <v>1993.0</v>
      </c>
      <c r="F999" s="3">
        <v>452.0</v>
      </c>
    </row>
    <row r="1000" ht="15.75" customHeight="1">
      <c r="A1000" s="2" t="s">
        <v>291</v>
      </c>
      <c r="B1000" s="2" t="s">
        <v>296</v>
      </c>
      <c r="C1000" s="2" t="str">
        <f>VLOOKUP(D1000,Info!$A$24:$B$57,2,FALSE)</f>
        <v>Jacks</v>
      </c>
      <c r="D1000" s="3" t="s">
        <v>2</v>
      </c>
      <c r="E1000" s="3">
        <v>1994.0</v>
      </c>
      <c r="F1000" s="3">
        <v>340.0</v>
      </c>
    </row>
    <row r="1001" ht="15.75" customHeight="1">
      <c r="A1001" s="2" t="s">
        <v>291</v>
      </c>
      <c r="B1001" s="2" t="s">
        <v>296</v>
      </c>
      <c r="C1001" s="2" t="str">
        <f>VLOOKUP(D1001,Info!$A$24:$B$57,2,FALSE)</f>
        <v>Jacks</v>
      </c>
      <c r="D1001" s="3" t="s">
        <v>2</v>
      </c>
      <c r="E1001" s="3">
        <v>1995.0</v>
      </c>
      <c r="F1001" s="3">
        <v>1002.0</v>
      </c>
    </row>
    <row r="1002" ht="15.75" customHeight="1">
      <c r="A1002" s="2" t="s">
        <v>291</v>
      </c>
      <c r="B1002" s="2" t="s">
        <v>296</v>
      </c>
      <c r="C1002" s="2" t="str">
        <f>VLOOKUP(D1002,Info!$A$24:$B$57,2,FALSE)</f>
        <v>Jacks</v>
      </c>
      <c r="D1002" s="3" t="s">
        <v>2</v>
      </c>
      <c r="E1002" s="3">
        <v>1996.0</v>
      </c>
      <c r="F1002" s="3">
        <v>474.0</v>
      </c>
    </row>
    <row r="1003" ht="15.75" customHeight="1">
      <c r="A1003" s="2" t="s">
        <v>291</v>
      </c>
      <c r="B1003" s="2" t="s">
        <v>296</v>
      </c>
      <c r="C1003" s="2" t="str">
        <f>VLOOKUP(D1003,Info!$A$24:$B$57,2,FALSE)</f>
        <v>Jacks</v>
      </c>
      <c r="D1003" s="3" t="s">
        <v>2</v>
      </c>
      <c r="E1003" s="3">
        <v>1997.0</v>
      </c>
      <c r="F1003" s="3">
        <v>278.0</v>
      </c>
    </row>
    <row r="1004" ht="15.75" customHeight="1">
      <c r="A1004" s="2" t="s">
        <v>291</v>
      </c>
      <c r="B1004" s="2" t="s">
        <v>296</v>
      </c>
      <c r="C1004" s="2" t="str">
        <f>VLOOKUP(D1004,Info!$A$24:$B$57,2,FALSE)</f>
        <v>Jacks</v>
      </c>
      <c r="D1004" s="3" t="s">
        <v>2</v>
      </c>
      <c r="E1004" s="3">
        <v>1998.0</v>
      </c>
      <c r="F1004" s="3">
        <v>398.0</v>
      </c>
    </row>
    <row r="1005" ht="15.75" customHeight="1">
      <c r="A1005" s="2" t="s">
        <v>291</v>
      </c>
      <c r="B1005" s="2" t="s">
        <v>296</v>
      </c>
      <c r="C1005" s="2" t="str">
        <f>VLOOKUP(D1005,Info!$A$24:$B$57,2,FALSE)</f>
        <v>Jacks</v>
      </c>
      <c r="D1005" s="3" t="s">
        <v>2</v>
      </c>
      <c r="E1005" s="3">
        <v>1999.0</v>
      </c>
      <c r="F1005" s="3">
        <v>1104.0</v>
      </c>
    </row>
    <row r="1006" ht="15.75" customHeight="1">
      <c r="A1006" s="2" t="s">
        <v>291</v>
      </c>
      <c r="B1006" s="2" t="s">
        <v>296</v>
      </c>
      <c r="C1006" s="2" t="str">
        <f>VLOOKUP(D1006,Info!$A$24:$B$57,2,FALSE)</f>
        <v>Jacks</v>
      </c>
      <c r="D1006" s="3" t="s">
        <v>2</v>
      </c>
      <c r="E1006" s="3">
        <v>2000.0</v>
      </c>
      <c r="F1006" s="3">
        <v>1215.0</v>
      </c>
    </row>
    <row r="1007" ht="15.75" customHeight="1">
      <c r="A1007" s="2" t="s">
        <v>291</v>
      </c>
      <c r="B1007" s="2" t="s">
        <v>296</v>
      </c>
      <c r="C1007" s="2" t="str">
        <f>VLOOKUP(D1007,Info!$A$24:$B$57,2,FALSE)</f>
        <v>Jacks</v>
      </c>
      <c r="D1007" s="3" t="s">
        <v>2</v>
      </c>
      <c r="E1007" s="3">
        <v>2001.0</v>
      </c>
      <c r="F1007" s="3">
        <v>802.0</v>
      </c>
    </row>
    <row r="1008" ht="15.75" customHeight="1">
      <c r="A1008" s="2" t="s">
        <v>291</v>
      </c>
      <c r="B1008" s="2" t="s">
        <v>296</v>
      </c>
      <c r="C1008" s="2" t="str">
        <f>VLOOKUP(D1008,Info!$A$24:$B$57,2,FALSE)</f>
        <v>Jacks</v>
      </c>
      <c r="D1008" s="3" t="s">
        <v>2</v>
      </c>
      <c r="E1008" s="3">
        <v>2002.0</v>
      </c>
      <c r="F1008" s="3">
        <v>561.0</v>
      </c>
    </row>
    <row r="1009" ht="15.75" customHeight="1">
      <c r="A1009" s="2" t="s">
        <v>291</v>
      </c>
      <c r="B1009" s="2" t="s">
        <v>296</v>
      </c>
      <c r="C1009" s="2" t="str">
        <f>VLOOKUP(D1009,Info!$A$24:$B$57,2,FALSE)</f>
        <v>Jacks</v>
      </c>
      <c r="D1009" s="3" t="s">
        <v>2</v>
      </c>
      <c r="E1009" s="3">
        <v>2003.0</v>
      </c>
      <c r="F1009" s="3">
        <v>1012.0</v>
      </c>
    </row>
    <row r="1010" ht="15.75" customHeight="1">
      <c r="A1010" s="2" t="s">
        <v>291</v>
      </c>
      <c r="B1010" s="2" t="s">
        <v>296</v>
      </c>
      <c r="C1010" s="2" t="str">
        <f>VLOOKUP(D1010,Info!$A$24:$B$57,2,FALSE)</f>
        <v>Jacks</v>
      </c>
      <c r="D1010" s="3" t="s">
        <v>2</v>
      </c>
      <c r="E1010" s="3">
        <v>2004.0</v>
      </c>
      <c r="F1010" s="3">
        <v>913.0</v>
      </c>
    </row>
    <row r="1011" ht="15.75" customHeight="1">
      <c r="A1011" s="2" t="s">
        <v>291</v>
      </c>
      <c r="B1011" s="2" t="s">
        <v>296</v>
      </c>
      <c r="C1011" s="2" t="str">
        <f>VLOOKUP(D1011,Info!$A$24:$B$57,2,FALSE)</f>
        <v>Jacks</v>
      </c>
      <c r="D1011" s="3" t="s">
        <v>2</v>
      </c>
      <c r="E1011" s="3">
        <v>2005.0</v>
      </c>
      <c r="F1011" s="3">
        <v>1035.0</v>
      </c>
    </row>
    <row r="1012" ht="15.75" customHeight="1">
      <c r="A1012" s="2" t="s">
        <v>291</v>
      </c>
      <c r="B1012" s="2" t="s">
        <v>296</v>
      </c>
      <c r="C1012" s="2" t="str">
        <f>VLOOKUP(D1012,Info!$A$24:$B$57,2,FALSE)</f>
        <v>Jacks</v>
      </c>
      <c r="D1012" s="3" t="s">
        <v>2</v>
      </c>
      <c r="E1012" s="3">
        <v>2006.0</v>
      </c>
      <c r="F1012" s="3">
        <v>727.0</v>
      </c>
    </row>
    <row r="1013" ht="15.75" customHeight="1">
      <c r="A1013" s="2" t="s">
        <v>291</v>
      </c>
      <c r="B1013" s="2" t="s">
        <v>296</v>
      </c>
      <c r="C1013" s="2" t="str">
        <f>VLOOKUP(D1013,Info!$A$24:$B$57,2,FALSE)</f>
        <v>Jacks</v>
      </c>
      <c r="D1013" s="3" t="s">
        <v>2</v>
      </c>
      <c r="E1013" s="3">
        <v>2007.0</v>
      </c>
      <c r="F1013" s="3">
        <v>1128.0</v>
      </c>
    </row>
    <row r="1014" ht="15.75" customHeight="1">
      <c r="A1014" s="2" t="s">
        <v>291</v>
      </c>
      <c r="B1014" s="2" t="s">
        <v>296</v>
      </c>
      <c r="C1014" s="2" t="str">
        <f>VLOOKUP(D1014,Info!$A$24:$B$57,2,FALSE)</f>
        <v>Jacks</v>
      </c>
      <c r="D1014" s="3" t="s">
        <v>2</v>
      </c>
      <c r="E1014" s="3">
        <v>2008.0</v>
      </c>
      <c r="F1014" s="3">
        <v>1194.0</v>
      </c>
    </row>
    <row r="1015" ht="15.75" customHeight="1">
      <c r="A1015" s="2" t="s">
        <v>291</v>
      </c>
      <c r="B1015" s="2" t="s">
        <v>296</v>
      </c>
      <c r="C1015" s="2" t="str">
        <f>VLOOKUP(D1015,Info!$A$24:$B$57,2,FALSE)</f>
        <v>Jacks</v>
      </c>
      <c r="D1015" s="3" t="s">
        <v>2</v>
      </c>
      <c r="E1015" s="3">
        <v>2009.0</v>
      </c>
      <c r="F1015" s="3">
        <v>526.0</v>
      </c>
    </row>
    <row r="1016" ht="15.75" customHeight="1">
      <c r="A1016" s="2" t="s">
        <v>291</v>
      </c>
      <c r="B1016" s="2" t="s">
        <v>296</v>
      </c>
      <c r="C1016" s="2" t="str">
        <f>VLOOKUP(D1016,Info!$A$24:$B$57,2,FALSE)</f>
        <v>Jacks</v>
      </c>
      <c r="D1016" s="3" t="s">
        <v>2</v>
      </c>
      <c r="E1016" s="3">
        <v>2010.0</v>
      </c>
      <c r="F1016" s="3">
        <v>536.0</v>
      </c>
    </row>
    <row r="1017" ht="15.75" customHeight="1">
      <c r="A1017" s="2" t="s">
        <v>291</v>
      </c>
      <c r="B1017" s="2" t="s">
        <v>296</v>
      </c>
      <c r="C1017" s="2" t="str">
        <f>VLOOKUP(D1017,Info!$A$24:$B$57,2,FALSE)</f>
        <v>Jacks</v>
      </c>
      <c r="D1017" s="3" t="s">
        <v>2</v>
      </c>
      <c r="E1017" s="3">
        <v>2011.0</v>
      </c>
      <c r="F1017" s="3">
        <v>689.0</v>
      </c>
    </row>
    <row r="1018" ht="15.75" customHeight="1">
      <c r="A1018" s="2" t="s">
        <v>291</v>
      </c>
      <c r="B1018" s="2" t="s">
        <v>296</v>
      </c>
      <c r="C1018" s="2" t="str">
        <f>VLOOKUP(D1018,Info!$A$24:$B$57,2,FALSE)</f>
        <v>Jacks</v>
      </c>
      <c r="D1018" s="3" t="s">
        <v>2</v>
      </c>
      <c r="E1018" s="3">
        <v>2012.0</v>
      </c>
      <c r="F1018" s="3">
        <v>1675.0</v>
      </c>
    </row>
    <row r="1019" ht="15.75" customHeight="1">
      <c r="A1019" s="2" t="s">
        <v>291</v>
      </c>
      <c r="B1019" s="2" t="s">
        <v>296</v>
      </c>
      <c r="C1019" s="2" t="str">
        <f>VLOOKUP(D1019,Info!$A$24:$B$57,2,FALSE)</f>
        <v>Jacks</v>
      </c>
      <c r="D1019" s="3" t="s">
        <v>2</v>
      </c>
      <c r="E1019" s="3">
        <v>2013.0</v>
      </c>
      <c r="F1019" s="3">
        <v>612.0</v>
      </c>
    </row>
    <row r="1020" ht="15.75" customHeight="1">
      <c r="A1020" s="2" t="s">
        <v>291</v>
      </c>
      <c r="B1020" s="2" t="s">
        <v>296</v>
      </c>
      <c r="C1020" s="2" t="str">
        <f>VLOOKUP(D1020,Info!$A$24:$B$57,2,FALSE)</f>
        <v>Jacks</v>
      </c>
      <c r="D1020" s="3" t="s">
        <v>2</v>
      </c>
      <c r="E1020" s="3">
        <v>2014.0</v>
      </c>
      <c r="F1020" s="3">
        <v>1185.0</v>
      </c>
    </row>
    <row r="1021" ht="15.75" customHeight="1">
      <c r="A1021" s="2" t="s">
        <v>291</v>
      </c>
      <c r="B1021" s="2" t="s">
        <v>296</v>
      </c>
      <c r="C1021" s="2" t="str">
        <f>VLOOKUP(D1021,Info!$A$24:$B$57,2,FALSE)</f>
        <v>Jacks</v>
      </c>
      <c r="D1021" s="3" t="s">
        <v>2</v>
      </c>
      <c r="E1021" s="3">
        <v>2015.0</v>
      </c>
      <c r="F1021" s="3">
        <v>888.0</v>
      </c>
    </row>
    <row r="1022" ht="15.75" customHeight="1">
      <c r="A1022" s="2" t="s">
        <v>291</v>
      </c>
      <c r="B1022" s="2" t="s">
        <v>296</v>
      </c>
      <c r="C1022" s="2" t="str">
        <f>VLOOKUP(D1022,Info!$A$24:$B$57,2,FALSE)</f>
        <v>Jacks</v>
      </c>
      <c r="D1022" s="3" t="s">
        <v>2</v>
      </c>
      <c r="E1022" s="3">
        <v>2016.0</v>
      </c>
      <c r="F1022" s="3">
        <v>1589.0</v>
      </c>
    </row>
    <row r="1023" ht="15.75" customHeight="1">
      <c r="A1023" s="2" t="s">
        <v>291</v>
      </c>
      <c r="B1023" s="2" t="s">
        <v>296</v>
      </c>
      <c r="C1023" s="2" t="str">
        <f>VLOOKUP(D1023,Info!$A$24:$B$57,2,FALSE)</f>
        <v>Jacks</v>
      </c>
      <c r="D1023" s="3" t="s">
        <v>2</v>
      </c>
      <c r="E1023" s="3">
        <v>2017.0</v>
      </c>
      <c r="F1023" s="3">
        <v>1725.0</v>
      </c>
    </row>
    <row r="1024" ht="15.75" customHeight="1">
      <c r="A1024" s="2" t="s">
        <v>291</v>
      </c>
      <c r="B1024" s="2" t="s">
        <v>296</v>
      </c>
      <c r="C1024" s="2" t="str">
        <f>VLOOKUP(D1024,Info!$A$24:$B$57,2,FALSE)</f>
        <v>Jacks</v>
      </c>
      <c r="D1024" s="3" t="s">
        <v>2</v>
      </c>
      <c r="E1024" s="3">
        <v>2018.0</v>
      </c>
      <c r="F1024" s="3">
        <v>2595.0</v>
      </c>
    </row>
    <row r="1025" ht="15.75" customHeight="1">
      <c r="A1025" s="2" t="s">
        <v>291</v>
      </c>
      <c r="B1025" s="2" t="s">
        <v>296</v>
      </c>
      <c r="C1025" s="2" t="str">
        <f>VLOOKUP(D1025,Info!$A$24:$B$57,2,FALSE)</f>
        <v>SG</v>
      </c>
      <c r="D1025" s="3" t="s">
        <v>4</v>
      </c>
      <c r="E1025" s="3">
        <v>1992.0</v>
      </c>
      <c r="F1025" s="3">
        <v>58.0</v>
      </c>
    </row>
    <row r="1026" ht="15.75" customHeight="1">
      <c r="A1026" s="2" t="s">
        <v>291</v>
      </c>
      <c r="B1026" s="2" t="s">
        <v>296</v>
      </c>
      <c r="C1026" s="2" t="str">
        <f>VLOOKUP(D1026,Info!$A$24:$B$57,2,FALSE)</f>
        <v>SG</v>
      </c>
      <c r="D1026" s="3" t="s">
        <v>4</v>
      </c>
      <c r="E1026" s="3">
        <v>1993.0</v>
      </c>
      <c r="F1026" s="3">
        <v>28.0</v>
      </c>
    </row>
    <row r="1027" ht="15.75" customHeight="1">
      <c r="A1027" s="2" t="s">
        <v>291</v>
      </c>
      <c r="B1027" s="2" t="s">
        <v>296</v>
      </c>
      <c r="C1027" s="2" t="str">
        <f>VLOOKUP(D1027,Info!$A$24:$B$57,2,FALSE)</f>
        <v>SG</v>
      </c>
      <c r="D1027" s="3" t="s">
        <v>4</v>
      </c>
      <c r="E1027" s="3">
        <v>1994.0</v>
      </c>
      <c r="F1027" s="3">
        <v>18.0</v>
      </c>
    </row>
    <row r="1028" ht="15.75" customHeight="1">
      <c r="A1028" s="2" t="s">
        <v>291</v>
      </c>
      <c r="B1028" s="2" t="s">
        <v>296</v>
      </c>
      <c r="C1028" s="2" t="str">
        <f>VLOOKUP(D1028,Info!$A$24:$B$57,2,FALSE)</f>
        <v>SG</v>
      </c>
      <c r="D1028" s="3" t="s">
        <v>4</v>
      </c>
      <c r="E1028" s="3">
        <v>1995.0</v>
      </c>
      <c r="F1028" s="3">
        <v>55.0</v>
      </c>
    </row>
    <row r="1029" ht="15.75" customHeight="1">
      <c r="A1029" s="2" t="s">
        <v>291</v>
      </c>
      <c r="B1029" s="2" t="s">
        <v>296</v>
      </c>
      <c r="C1029" s="2" t="str">
        <f>VLOOKUP(D1029,Info!$A$24:$B$57,2,FALSE)</f>
        <v>SG</v>
      </c>
      <c r="D1029" s="3" t="s">
        <v>4</v>
      </c>
      <c r="E1029" s="3">
        <v>1996.0</v>
      </c>
      <c r="F1029" s="3">
        <v>36.0</v>
      </c>
    </row>
    <row r="1030" ht="15.75" customHeight="1">
      <c r="A1030" s="2" t="s">
        <v>291</v>
      </c>
      <c r="B1030" s="2" t="s">
        <v>296</v>
      </c>
      <c r="C1030" s="2" t="str">
        <f>VLOOKUP(D1030,Info!$A$24:$B$57,2,FALSE)</f>
        <v>SG</v>
      </c>
      <c r="D1030" s="3" t="s">
        <v>4</v>
      </c>
      <c r="E1030" s="3">
        <v>1997.0</v>
      </c>
      <c r="F1030" s="3">
        <v>131.0</v>
      </c>
    </row>
    <row r="1031" ht="15.75" customHeight="1">
      <c r="A1031" s="2" t="s">
        <v>291</v>
      </c>
      <c r="B1031" s="2" t="s">
        <v>296</v>
      </c>
      <c r="C1031" s="2" t="str">
        <f>VLOOKUP(D1031,Info!$A$24:$B$57,2,FALSE)</f>
        <v>SG</v>
      </c>
      <c r="D1031" s="3" t="s">
        <v>4</v>
      </c>
      <c r="E1031" s="3">
        <v>1998.0</v>
      </c>
      <c r="F1031" s="3">
        <v>100.0</v>
      </c>
    </row>
    <row r="1032" ht="15.75" customHeight="1">
      <c r="A1032" s="2" t="s">
        <v>291</v>
      </c>
      <c r="B1032" s="2" t="s">
        <v>296</v>
      </c>
      <c r="C1032" s="2" t="str">
        <f>VLOOKUP(D1032,Info!$A$24:$B$57,2,FALSE)</f>
        <v>SG</v>
      </c>
      <c r="D1032" s="3" t="s">
        <v>4</v>
      </c>
      <c r="E1032" s="3">
        <v>1999.0</v>
      </c>
      <c r="F1032" s="3">
        <v>80.0</v>
      </c>
    </row>
    <row r="1033" ht="15.75" customHeight="1">
      <c r="A1033" s="2" t="s">
        <v>291</v>
      </c>
      <c r="B1033" s="2" t="s">
        <v>296</v>
      </c>
      <c r="C1033" s="2" t="str">
        <f>VLOOKUP(D1033,Info!$A$24:$B$57,2,FALSE)</f>
        <v>SG</v>
      </c>
      <c r="D1033" s="3" t="s">
        <v>4</v>
      </c>
      <c r="E1033" s="3">
        <v>2000.0</v>
      </c>
      <c r="F1033" s="3">
        <v>169.0</v>
      </c>
    </row>
    <row r="1034" ht="15.75" customHeight="1">
      <c r="A1034" s="2" t="s">
        <v>291</v>
      </c>
      <c r="B1034" s="2" t="s">
        <v>296</v>
      </c>
      <c r="C1034" s="2" t="str">
        <f>VLOOKUP(D1034,Info!$A$24:$B$57,2,FALSE)</f>
        <v>SG</v>
      </c>
      <c r="D1034" s="3" t="s">
        <v>4</v>
      </c>
      <c r="E1034" s="3">
        <v>2001.0</v>
      </c>
      <c r="F1034" s="3">
        <v>76.0</v>
      </c>
    </row>
    <row r="1035" ht="15.75" customHeight="1">
      <c r="A1035" s="2" t="s">
        <v>291</v>
      </c>
      <c r="B1035" s="2" t="s">
        <v>296</v>
      </c>
      <c r="C1035" s="2" t="str">
        <f>VLOOKUP(D1035,Info!$A$24:$B$57,2,FALSE)</f>
        <v>SG</v>
      </c>
      <c r="D1035" s="3" t="s">
        <v>4</v>
      </c>
      <c r="E1035" s="3">
        <v>2002.0</v>
      </c>
      <c r="F1035" s="3">
        <v>44.0</v>
      </c>
    </row>
    <row r="1036" ht="15.75" customHeight="1">
      <c r="A1036" s="2" t="s">
        <v>291</v>
      </c>
      <c r="B1036" s="2" t="s">
        <v>296</v>
      </c>
      <c r="C1036" s="2" t="str">
        <f>VLOOKUP(D1036,Info!$A$24:$B$57,2,FALSE)</f>
        <v>SG</v>
      </c>
      <c r="D1036" s="3" t="s">
        <v>4</v>
      </c>
      <c r="E1036" s="3">
        <v>2003.0</v>
      </c>
      <c r="F1036" s="3">
        <v>23.0</v>
      </c>
    </row>
    <row r="1037" ht="15.75" customHeight="1">
      <c r="A1037" s="2" t="s">
        <v>291</v>
      </c>
      <c r="B1037" s="2" t="s">
        <v>296</v>
      </c>
      <c r="C1037" s="2" t="str">
        <f>VLOOKUP(D1037,Info!$A$24:$B$57,2,FALSE)</f>
        <v>SG</v>
      </c>
      <c r="D1037" s="3" t="s">
        <v>4</v>
      </c>
      <c r="E1037" s="3">
        <v>2004.0</v>
      </c>
      <c r="F1037" s="3">
        <v>25.0</v>
      </c>
    </row>
    <row r="1038" ht="15.75" customHeight="1">
      <c r="A1038" s="2" t="s">
        <v>291</v>
      </c>
      <c r="B1038" s="2" t="s">
        <v>296</v>
      </c>
      <c r="C1038" s="2" t="str">
        <f>VLOOKUP(D1038,Info!$A$24:$B$57,2,FALSE)</f>
        <v>SG</v>
      </c>
      <c r="D1038" s="3" t="s">
        <v>4</v>
      </c>
      <c r="E1038" s="3">
        <v>2005.0</v>
      </c>
      <c r="F1038" s="3">
        <v>39.0</v>
      </c>
    </row>
    <row r="1039" ht="15.75" customHeight="1">
      <c r="A1039" s="2" t="s">
        <v>291</v>
      </c>
      <c r="B1039" s="2" t="s">
        <v>296</v>
      </c>
      <c r="C1039" s="2" t="str">
        <f>VLOOKUP(D1039,Info!$A$24:$B$57,2,FALSE)</f>
        <v>SG</v>
      </c>
      <c r="D1039" s="3" t="s">
        <v>4</v>
      </c>
      <c r="E1039" s="3">
        <v>2006.0</v>
      </c>
      <c r="F1039" s="3">
        <v>41.0</v>
      </c>
    </row>
    <row r="1040" ht="15.75" customHeight="1">
      <c r="A1040" s="2" t="s">
        <v>291</v>
      </c>
      <c r="B1040" s="2" t="s">
        <v>296</v>
      </c>
      <c r="C1040" s="2" t="str">
        <f>VLOOKUP(D1040,Info!$A$24:$B$57,2,FALSE)</f>
        <v>SG</v>
      </c>
      <c r="D1040" s="3" t="s">
        <v>4</v>
      </c>
      <c r="E1040" s="3">
        <v>2007.0</v>
      </c>
      <c r="F1040" s="3">
        <v>2.0</v>
      </c>
    </row>
    <row r="1041" ht="15.75" customHeight="1">
      <c r="A1041" s="2" t="s">
        <v>291</v>
      </c>
      <c r="B1041" s="2" t="s">
        <v>296</v>
      </c>
      <c r="C1041" s="2" t="str">
        <f>VLOOKUP(D1041,Info!$A$24:$B$57,2,FALSE)</f>
        <v>SG</v>
      </c>
      <c r="D1041" s="3" t="s">
        <v>4</v>
      </c>
      <c r="E1041" s="3">
        <v>2008.0</v>
      </c>
      <c r="F1041" s="3">
        <v>28.0</v>
      </c>
    </row>
    <row r="1042" ht="15.75" customHeight="1">
      <c r="A1042" s="2" t="s">
        <v>291</v>
      </c>
      <c r="B1042" s="2" t="s">
        <v>296</v>
      </c>
      <c r="C1042" s="2" t="str">
        <f>VLOOKUP(D1042,Info!$A$24:$B$57,2,FALSE)</f>
        <v>SG</v>
      </c>
      <c r="D1042" s="3" t="s">
        <v>4</v>
      </c>
      <c r="E1042" s="3">
        <v>2009.0</v>
      </c>
      <c r="F1042" s="3">
        <v>45.0</v>
      </c>
    </row>
    <row r="1043" ht="15.75" customHeight="1">
      <c r="A1043" s="2" t="s">
        <v>291</v>
      </c>
      <c r="B1043" s="2" t="s">
        <v>296</v>
      </c>
      <c r="C1043" s="2" t="str">
        <f>VLOOKUP(D1043,Info!$A$24:$B$57,2,FALSE)</f>
        <v>SG</v>
      </c>
      <c r="D1043" s="3" t="s">
        <v>4</v>
      </c>
      <c r="E1043" s="3">
        <v>2010.0</v>
      </c>
      <c r="F1043" s="3">
        <v>37.0</v>
      </c>
    </row>
    <row r="1044" ht="15.75" customHeight="1">
      <c r="A1044" s="2" t="s">
        <v>291</v>
      </c>
      <c r="B1044" s="2" t="s">
        <v>296</v>
      </c>
      <c r="C1044" s="2" t="str">
        <f>VLOOKUP(D1044,Info!$A$24:$B$57,2,FALSE)</f>
        <v>SG</v>
      </c>
      <c r="D1044" s="3" t="s">
        <v>4</v>
      </c>
      <c r="E1044" s="3">
        <v>2011.0</v>
      </c>
      <c r="F1044" s="3">
        <v>10.0</v>
      </c>
    </row>
    <row r="1045" ht="15.75" customHeight="1">
      <c r="A1045" s="2" t="s">
        <v>291</v>
      </c>
      <c r="B1045" s="2" t="s">
        <v>296</v>
      </c>
      <c r="C1045" s="2" t="str">
        <f>VLOOKUP(D1045,Info!$A$24:$B$57,2,FALSE)</f>
        <v>SG</v>
      </c>
      <c r="D1045" s="3" t="s">
        <v>4</v>
      </c>
      <c r="E1045" s="3">
        <v>2012.0</v>
      </c>
      <c r="F1045" s="3">
        <v>3.0</v>
      </c>
    </row>
    <row r="1046" ht="15.75" customHeight="1">
      <c r="A1046" s="2" t="s">
        <v>291</v>
      </c>
      <c r="B1046" s="2" t="s">
        <v>296</v>
      </c>
      <c r="C1046" s="2" t="str">
        <f>VLOOKUP(D1046,Info!$A$24:$B$57,2,FALSE)</f>
        <v>SG</v>
      </c>
      <c r="D1046" s="3" t="s">
        <v>4</v>
      </c>
      <c r="E1046" s="3">
        <v>2013.0</v>
      </c>
      <c r="F1046" s="3">
        <v>46.0</v>
      </c>
    </row>
    <row r="1047" ht="15.75" customHeight="1">
      <c r="A1047" s="2" t="s">
        <v>291</v>
      </c>
      <c r="B1047" s="2" t="s">
        <v>296</v>
      </c>
      <c r="C1047" s="2" t="str">
        <f>VLOOKUP(D1047,Info!$A$24:$B$57,2,FALSE)</f>
        <v>SG</v>
      </c>
      <c r="D1047" s="3" t="s">
        <v>4</v>
      </c>
      <c r="E1047" s="3">
        <v>2014.0</v>
      </c>
      <c r="F1047" s="3">
        <v>24.0</v>
      </c>
    </row>
    <row r="1048" ht="15.75" customHeight="1">
      <c r="A1048" s="2" t="s">
        <v>291</v>
      </c>
      <c r="B1048" s="2" t="s">
        <v>296</v>
      </c>
      <c r="C1048" s="2" t="str">
        <f>VLOOKUP(D1048,Info!$A$24:$B$57,2,FALSE)</f>
        <v>SG</v>
      </c>
      <c r="D1048" s="3" t="s">
        <v>4</v>
      </c>
      <c r="E1048" s="3">
        <v>2015.0</v>
      </c>
      <c r="F1048" s="3">
        <v>29.0</v>
      </c>
    </row>
    <row r="1049" ht="15.75" customHeight="1">
      <c r="A1049" s="2" t="s">
        <v>291</v>
      </c>
      <c r="B1049" s="2" t="s">
        <v>296</v>
      </c>
      <c r="C1049" s="2" t="str">
        <f>VLOOKUP(D1049,Info!$A$24:$B$57,2,FALSE)</f>
        <v>SG</v>
      </c>
      <c r="D1049" s="3" t="s">
        <v>4</v>
      </c>
      <c r="E1049" s="3">
        <v>2016.0</v>
      </c>
      <c r="F1049" s="3">
        <v>20.0</v>
      </c>
    </row>
    <row r="1050" ht="15.75" customHeight="1">
      <c r="A1050" s="2" t="s">
        <v>291</v>
      </c>
      <c r="B1050" s="2" t="s">
        <v>296</v>
      </c>
      <c r="C1050" s="2" t="str">
        <f>VLOOKUP(D1050,Info!$A$24:$B$57,2,FALSE)</f>
        <v>SG</v>
      </c>
      <c r="D1050" s="3" t="s">
        <v>4</v>
      </c>
      <c r="E1050" s="3">
        <v>2017.0</v>
      </c>
      <c r="F1050" s="3">
        <v>13.0</v>
      </c>
    </row>
    <row r="1051" ht="15.75" customHeight="1">
      <c r="A1051" s="2" t="s">
        <v>291</v>
      </c>
      <c r="B1051" s="2" t="s">
        <v>296</v>
      </c>
      <c r="C1051" s="2" t="str">
        <f>VLOOKUP(D1051,Info!$A$24:$B$57,2,FALSE)</f>
        <v>SG</v>
      </c>
      <c r="D1051" s="3" t="s">
        <v>4</v>
      </c>
      <c r="E1051" s="3">
        <v>2018.0</v>
      </c>
      <c r="F1051" s="3">
        <v>49.0</v>
      </c>
    </row>
    <row r="1052" ht="15.75" customHeight="1">
      <c r="A1052" s="2" t="s">
        <v>291</v>
      </c>
      <c r="B1052" s="2" t="s">
        <v>296</v>
      </c>
      <c r="C1052" s="2" t="str">
        <f>VLOOKUP(D1052,Info!$A$24:$B$57,2,FALSE)</f>
        <v>Jacks</v>
      </c>
      <c r="D1052" s="3" t="s">
        <v>6</v>
      </c>
      <c r="E1052" s="3">
        <v>1987.0</v>
      </c>
      <c r="F1052" s="3">
        <v>25.0</v>
      </c>
    </row>
    <row r="1053" ht="15.75" customHeight="1">
      <c r="A1053" s="2" t="s">
        <v>291</v>
      </c>
      <c r="B1053" s="2" t="s">
        <v>296</v>
      </c>
      <c r="C1053" s="2" t="str">
        <f>VLOOKUP(D1053,Info!$A$24:$B$57,2,FALSE)</f>
        <v>Jacks</v>
      </c>
      <c r="D1053" s="3" t="s">
        <v>6</v>
      </c>
      <c r="E1053" s="3">
        <v>1988.0</v>
      </c>
      <c r="F1053" s="3">
        <v>7.0</v>
      </c>
    </row>
    <row r="1054" ht="15.75" customHeight="1">
      <c r="A1054" s="2" t="s">
        <v>291</v>
      </c>
      <c r="B1054" s="2" t="s">
        <v>296</v>
      </c>
      <c r="C1054" s="2" t="str">
        <f>VLOOKUP(D1054,Info!$A$24:$B$57,2,FALSE)</f>
        <v>Jacks</v>
      </c>
      <c r="D1054" s="3" t="s">
        <v>6</v>
      </c>
      <c r="E1054" s="3">
        <v>1989.0</v>
      </c>
      <c r="F1054" s="3">
        <v>9.0</v>
      </c>
    </row>
    <row r="1055" ht="15.75" customHeight="1">
      <c r="A1055" s="2" t="s">
        <v>291</v>
      </c>
      <c r="B1055" s="2" t="s">
        <v>296</v>
      </c>
      <c r="C1055" s="2" t="str">
        <f>VLOOKUP(D1055,Info!$A$24:$B$57,2,FALSE)</f>
        <v>Jacks</v>
      </c>
      <c r="D1055" s="3" t="s">
        <v>6</v>
      </c>
      <c r="E1055" s="3">
        <v>1990.0</v>
      </c>
      <c r="F1055" s="3">
        <v>11.0</v>
      </c>
    </row>
    <row r="1056" ht="15.75" customHeight="1">
      <c r="A1056" s="2" t="s">
        <v>291</v>
      </c>
      <c r="B1056" s="2" t="s">
        <v>296</v>
      </c>
      <c r="C1056" s="2" t="str">
        <f>VLOOKUP(D1056,Info!$A$24:$B$57,2,FALSE)</f>
        <v>Jacks</v>
      </c>
      <c r="D1056" s="3" t="s">
        <v>6</v>
      </c>
      <c r="E1056" s="3">
        <v>1991.0</v>
      </c>
      <c r="F1056" s="3">
        <v>24.0</v>
      </c>
    </row>
    <row r="1057" ht="15.75" customHeight="1">
      <c r="A1057" s="2" t="s">
        <v>291</v>
      </c>
      <c r="B1057" s="2" t="s">
        <v>296</v>
      </c>
      <c r="C1057" s="2" t="str">
        <f>VLOOKUP(D1057,Info!$A$24:$B$57,2,FALSE)</f>
        <v>Jacks</v>
      </c>
      <c r="D1057" s="3" t="s">
        <v>6</v>
      </c>
      <c r="E1057" s="3">
        <v>1992.0</v>
      </c>
      <c r="F1057" s="3">
        <v>12.0</v>
      </c>
    </row>
    <row r="1058" ht="15.75" customHeight="1">
      <c r="A1058" s="2" t="s">
        <v>291</v>
      </c>
      <c r="B1058" s="2" t="s">
        <v>296</v>
      </c>
      <c r="C1058" s="2" t="str">
        <f>VLOOKUP(D1058,Info!$A$24:$B$57,2,FALSE)</f>
        <v>Jacks</v>
      </c>
      <c r="D1058" s="3" t="s">
        <v>6</v>
      </c>
      <c r="E1058" s="3">
        <v>1993.0</v>
      </c>
      <c r="F1058" s="3">
        <v>44.0</v>
      </c>
    </row>
    <row r="1059" ht="15.75" customHeight="1">
      <c r="A1059" s="2" t="s">
        <v>291</v>
      </c>
      <c r="B1059" s="2" t="s">
        <v>296</v>
      </c>
      <c r="C1059" s="2" t="str">
        <f>VLOOKUP(D1059,Info!$A$24:$B$57,2,FALSE)</f>
        <v>Jacks</v>
      </c>
      <c r="D1059" s="3" t="s">
        <v>6</v>
      </c>
      <c r="E1059" s="3">
        <v>1994.0</v>
      </c>
      <c r="F1059" s="3">
        <v>28.0</v>
      </c>
    </row>
    <row r="1060" ht="15.75" customHeight="1">
      <c r="A1060" s="2" t="s">
        <v>291</v>
      </c>
      <c r="B1060" s="2" t="s">
        <v>296</v>
      </c>
      <c r="C1060" s="2" t="str">
        <f>VLOOKUP(D1060,Info!$A$24:$B$57,2,FALSE)</f>
        <v>Jacks</v>
      </c>
      <c r="D1060" s="3" t="s">
        <v>6</v>
      </c>
      <c r="E1060" s="3">
        <v>1995.0</v>
      </c>
      <c r="F1060" s="3">
        <v>153.0</v>
      </c>
    </row>
    <row r="1061" ht="15.75" customHeight="1">
      <c r="A1061" s="2" t="s">
        <v>291</v>
      </c>
      <c r="B1061" s="2" t="s">
        <v>296</v>
      </c>
      <c r="C1061" s="2" t="str">
        <f>VLOOKUP(D1061,Info!$A$24:$B$57,2,FALSE)</f>
        <v>Jacks</v>
      </c>
      <c r="D1061" s="3" t="s">
        <v>6</v>
      </c>
      <c r="E1061" s="3">
        <v>1996.0</v>
      </c>
      <c r="F1061" s="3">
        <v>144.0</v>
      </c>
    </row>
    <row r="1062" ht="15.75" customHeight="1">
      <c r="A1062" s="2" t="s">
        <v>291</v>
      </c>
      <c r="B1062" s="2" t="s">
        <v>296</v>
      </c>
      <c r="C1062" s="2" t="str">
        <f>VLOOKUP(D1062,Info!$A$24:$B$57,2,FALSE)</f>
        <v>Jacks</v>
      </c>
      <c r="D1062" s="3" t="s">
        <v>6</v>
      </c>
      <c r="E1062" s="3">
        <v>1997.0</v>
      </c>
      <c r="F1062" s="3">
        <v>165.0</v>
      </c>
    </row>
    <row r="1063" ht="15.75" customHeight="1">
      <c r="A1063" s="2" t="s">
        <v>291</v>
      </c>
      <c r="B1063" s="2" t="s">
        <v>296</v>
      </c>
      <c r="C1063" s="2" t="str">
        <f>VLOOKUP(D1063,Info!$A$24:$B$57,2,FALSE)</f>
        <v>Jacks</v>
      </c>
      <c r="D1063" s="3" t="s">
        <v>6</v>
      </c>
      <c r="E1063" s="3">
        <v>1998.0</v>
      </c>
      <c r="F1063" s="3">
        <v>67.0</v>
      </c>
    </row>
    <row r="1064" ht="15.75" customHeight="1">
      <c r="A1064" s="2" t="s">
        <v>291</v>
      </c>
      <c r="B1064" s="2" t="s">
        <v>296</v>
      </c>
      <c r="C1064" s="2" t="str">
        <f>VLOOKUP(D1064,Info!$A$24:$B$57,2,FALSE)</f>
        <v>Jacks</v>
      </c>
      <c r="D1064" s="3" t="s">
        <v>6</v>
      </c>
      <c r="E1064" s="3">
        <v>1999.0</v>
      </c>
      <c r="F1064" s="3">
        <v>373.0</v>
      </c>
    </row>
    <row r="1065" ht="15.75" customHeight="1">
      <c r="A1065" s="2" t="s">
        <v>291</v>
      </c>
      <c r="B1065" s="2" t="s">
        <v>296</v>
      </c>
      <c r="C1065" s="2" t="str">
        <f>VLOOKUP(D1065,Info!$A$24:$B$57,2,FALSE)</f>
        <v>Jacks</v>
      </c>
      <c r="D1065" s="3" t="s">
        <v>6</v>
      </c>
      <c r="E1065" s="3">
        <v>2000.0</v>
      </c>
      <c r="F1065" s="3">
        <v>729.0</v>
      </c>
    </row>
    <row r="1066" ht="15.75" customHeight="1">
      <c r="A1066" s="2" t="s">
        <v>291</v>
      </c>
      <c r="B1066" s="2" t="s">
        <v>296</v>
      </c>
      <c r="C1066" s="2" t="str">
        <f>VLOOKUP(D1066,Info!$A$24:$B$57,2,FALSE)</f>
        <v>Jacks</v>
      </c>
      <c r="D1066" s="3" t="s">
        <v>6</v>
      </c>
      <c r="E1066" s="3">
        <v>2001.0</v>
      </c>
      <c r="F1066" s="3">
        <v>184.0</v>
      </c>
    </row>
    <row r="1067" ht="15.75" customHeight="1">
      <c r="A1067" s="2" t="s">
        <v>291</v>
      </c>
      <c r="B1067" s="2" t="s">
        <v>296</v>
      </c>
      <c r="C1067" s="2" t="str">
        <f>VLOOKUP(D1067,Info!$A$24:$B$57,2,FALSE)</f>
        <v>Jacks</v>
      </c>
      <c r="D1067" s="3" t="s">
        <v>6</v>
      </c>
      <c r="E1067" s="3">
        <v>2002.0</v>
      </c>
      <c r="F1067" s="3">
        <v>115.0</v>
      </c>
    </row>
    <row r="1068" ht="15.75" customHeight="1">
      <c r="A1068" s="2" t="s">
        <v>291</v>
      </c>
      <c r="B1068" s="2" t="s">
        <v>296</v>
      </c>
      <c r="C1068" s="2" t="str">
        <f>VLOOKUP(D1068,Info!$A$24:$B$57,2,FALSE)</f>
        <v>Jacks</v>
      </c>
      <c r="D1068" s="3" t="s">
        <v>6</v>
      </c>
      <c r="E1068" s="3">
        <v>2003.0</v>
      </c>
      <c r="F1068" s="3">
        <v>556.0</v>
      </c>
    </row>
    <row r="1069" ht="15.75" customHeight="1">
      <c r="A1069" s="2" t="s">
        <v>291</v>
      </c>
      <c r="B1069" s="2" t="s">
        <v>296</v>
      </c>
      <c r="C1069" s="2" t="str">
        <f>VLOOKUP(D1069,Info!$A$24:$B$57,2,FALSE)</f>
        <v>Jacks</v>
      </c>
      <c r="D1069" s="3" t="s">
        <v>6</v>
      </c>
      <c r="E1069" s="3">
        <v>2004.0</v>
      </c>
      <c r="F1069" s="3">
        <v>68.0</v>
      </c>
    </row>
    <row r="1070" ht="15.75" customHeight="1">
      <c r="A1070" s="2" t="s">
        <v>291</v>
      </c>
      <c r="B1070" s="2" t="s">
        <v>296</v>
      </c>
      <c r="C1070" s="2" t="str">
        <f>VLOOKUP(D1070,Info!$A$24:$B$57,2,FALSE)</f>
        <v>Jacks</v>
      </c>
      <c r="D1070" s="3" t="s">
        <v>6</v>
      </c>
      <c r="E1070" s="3">
        <v>2005.0</v>
      </c>
      <c r="F1070" s="3">
        <v>65.0</v>
      </c>
    </row>
    <row r="1071" ht="15.75" customHeight="1">
      <c r="A1071" s="2" t="s">
        <v>291</v>
      </c>
      <c r="B1071" s="2" t="s">
        <v>296</v>
      </c>
      <c r="C1071" s="2" t="str">
        <f>VLOOKUP(D1071,Info!$A$24:$B$57,2,FALSE)</f>
        <v>Jacks</v>
      </c>
      <c r="D1071" s="3" t="s">
        <v>6</v>
      </c>
      <c r="E1071" s="3">
        <v>2006.0</v>
      </c>
      <c r="F1071" s="3">
        <v>231.0</v>
      </c>
    </row>
    <row r="1072" ht="15.75" customHeight="1">
      <c r="A1072" s="2" t="s">
        <v>291</v>
      </c>
      <c r="B1072" s="2" t="s">
        <v>296</v>
      </c>
      <c r="C1072" s="2" t="str">
        <f>VLOOKUP(D1072,Info!$A$24:$B$57,2,FALSE)</f>
        <v>Jacks</v>
      </c>
      <c r="D1072" s="3" t="s">
        <v>6</v>
      </c>
      <c r="E1072" s="3">
        <v>2007.0</v>
      </c>
      <c r="F1072" s="3">
        <v>135.0</v>
      </c>
    </row>
    <row r="1073" ht="15.75" customHeight="1">
      <c r="A1073" s="2" t="s">
        <v>291</v>
      </c>
      <c r="B1073" s="2" t="s">
        <v>296</v>
      </c>
      <c r="C1073" s="2" t="str">
        <f>VLOOKUP(D1073,Info!$A$24:$B$57,2,FALSE)</f>
        <v>Jacks</v>
      </c>
      <c r="D1073" s="3" t="s">
        <v>6</v>
      </c>
      <c r="E1073" s="3">
        <v>2008.0</v>
      </c>
      <c r="F1073" s="3">
        <v>127.0</v>
      </c>
    </row>
    <row r="1074" ht="15.75" customHeight="1">
      <c r="A1074" s="2" t="s">
        <v>291</v>
      </c>
      <c r="B1074" s="2" t="s">
        <v>296</v>
      </c>
      <c r="C1074" s="2" t="str">
        <f>VLOOKUP(D1074,Info!$A$24:$B$57,2,FALSE)</f>
        <v>Jacks</v>
      </c>
      <c r="D1074" s="3" t="s">
        <v>6</v>
      </c>
      <c r="E1074" s="3">
        <v>2009.0</v>
      </c>
      <c r="F1074" s="3">
        <v>79.0</v>
      </c>
    </row>
    <row r="1075" ht="15.75" customHeight="1">
      <c r="A1075" s="2" t="s">
        <v>291</v>
      </c>
      <c r="B1075" s="2" t="s">
        <v>296</v>
      </c>
      <c r="C1075" s="2" t="str">
        <f>VLOOKUP(D1075,Info!$A$24:$B$57,2,FALSE)</f>
        <v>Jacks</v>
      </c>
      <c r="D1075" s="3" t="s">
        <v>6</v>
      </c>
      <c r="E1075" s="3">
        <v>2010.0</v>
      </c>
      <c r="F1075" s="3">
        <v>109.0</v>
      </c>
    </row>
    <row r="1076" ht="15.75" customHeight="1">
      <c r="A1076" s="2" t="s">
        <v>291</v>
      </c>
      <c r="B1076" s="2" t="s">
        <v>296</v>
      </c>
      <c r="C1076" s="2" t="str">
        <f>VLOOKUP(D1076,Info!$A$24:$B$57,2,FALSE)</f>
        <v>Jacks</v>
      </c>
      <c r="D1076" s="3" t="s">
        <v>6</v>
      </c>
      <c r="E1076" s="3">
        <v>2011.0</v>
      </c>
      <c r="F1076" s="3">
        <v>300.0</v>
      </c>
    </row>
    <row r="1077" ht="15.75" customHeight="1">
      <c r="A1077" s="2" t="s">
        <v>291</v>
      </c>
      <c r="B1077" s="2" t="s">
        <v>296</v>
      </c>
      <c r="C1077" s="2" t="str">
        <f>VLOOKUP(D1077,Info!$A$24:$B$57,2,FALSE)</f>
        <v>Jacks</v>
      </c>
      <c r="D1077" s="3" t="s">
        <v>6</v>
      </c>
      <c r="E1077" s="3">
        <v>2012.0</v>
      </c>
      <c r="F1077" s="3">
        <v>373.0</v>
      </c>
    </row>
    <row r="1078" ht="15.75" customHeight="1">
      <c r="A1078" s="2" t="s">
        <v>291</v>
      </c>
      <c r="B1078" s="2" t="s">
        <v>296</v>
      </c>
      <c r="C1078" s="2" t="str">
        <f>VLOOKUP(D1078,Info!$A$24:$B$57,2,FALSE)</f>
        <v>Jacks</v>
      </c>
      <c r="D1078" s="3" t="s">
        <v>6</v>
      </c>
      <c r="E1078" s="3">
        <v>2013.0</v>
      </c>
      <c r="F1078" s="3">
        <v>131.0</v>
      </c>
    </row>
    <row r="1079" ht="15.75" customHeight="1">
      <c r="A1079" s="2" t="s">
        <v>291</v>
      </c>
      <c r="B1079" s="2" t="s">
        <v>296</v>
      </c>
      <c r="C1079" s="2" t="str">
        <f>VLOOKUP(D1079,Info!$A$24:$B$57,2,FALSE)</f>
        <v>Jacks</v>
      </c>
      <c r="D1079" s="3" t="s">
        <v>6</v>
      </c>
      <c r="E1079" s="3">
        <v>2014.0</v>
      </c>
      <c r="F1079" s="3">
        <v>390.0</v>
      </c>
    </row>
    <row r="1080" ht="15.75" customHeight="1">
      <c r="A1080" s="2" t="s">
        <v>291</v>
      </c>
      <c r="B1080" s="2" t="s">
        <v>296</v>
      </c>
      <c r="C1080" s="2" t="str">
        <f>VLOOKUP(D1080,Info!$A$24:$B$57,2,FALSE)</f>
        <v>Jacks</v>
      </c>
      <c r="D1080" s="3" t="s">
        <v>6</v>
      </c>
      <c r="E1080" s="3">
        <v>2015.0</v>
      </c>
      <c r="F1080" s="3">
        <v>270.0</v>
      </c>
    </row>
    <row r="1081" ht="15.75" customHeight="1">
      <c r="A1081" s="2" t="s">
        <v>291</v>
      </c>
      <c r="B1081" s="2" t="s">
        <v>296</v>
      </c>
      <c r="C1081" s="2" t="str">
        <f>VLOOKUP(D1081,Info!$A$24:$B$57,2,FALSE)</f>
        <v>Jacks</v>
      </c>
      <c r="D1081" s="3" t="s">
        <v>6</v>
      </c>
      <c r="E1081" s="3">
        <v>2016.0</v>
      </c>
      <c r="F1081" s="3">
        <v>77.0</v>
      </c>
    </row>
    <row r="1082" ht="15.75" customHeight="1">
      <c r="A1082" s="2" t="s">
        <v>291</v>
      </c>
      <c r="B1082" s="2" t="s">
        <v>296</v>
      </c>
      <c r="C1082" s="2" t="str">
        <f>VLOOKUP(D1082,Info!$A$24:$B$57,2,FALSE)</f>
        <v>Jacks</v>
      </c>
      <c r="D1082" s="3" t="s">
        <v>6</v>
      </c>
      <c r="E1082" s="3">
        <v>2017.0</v>
      </c>
      <c r="F1082" s="3">
        <v>52.0</v>
      </c>
    </row>
    <row r="1083" ht="15.75" customHeight="1">
      <c r="A1083" s="2" t="s">
        <v>291</v>
      </c>
      <c r="B1083" s="2" t="s">
        <v>296</v>
      </c>
      <c r="C1083" s="2" t="str">
        <f>VLOOKUP(D1083,Info!$A$24:$B$57,2,FALSE)</f>
        <v>Jacks</v>
      </c>
      <c r="D1083" s="3" t="s">
        <v>6</v>
      </c>
      <c r="E1083" s="3">
        <v>2018.0</v>
      </c>
      <c r="F1083" s="3">
        <v>77.0</v>
      </c>
    </row>
    <row r="1084" ht="15.75" customHeight="1">
      <c r="A1084" s="2" t="s">
        <v>291</v>
      </c>
      <c r="B1084" s="2" t="s">
        <v>296</v>
      </c>
      <c r="C1084" s="2" t="str">
        <f>VLOOKUP(D1084,Info!$A$24:$B$57,2,FALSE)</f>
        <v>SG</v>
      </c>
      <c r="D1084" s="3" t="s">
        <v>7</v>
      </c>
      <c r="E1084" s="3">
        <v>1993.0</v>
      </c>
      <c r="F1084" s="3">
        <v>2.0</v>
      </c>
    </row>
    <row r="1085" ht="15.75" customHeight="1">
      <c r="A1085" s="2" t="s">
        <v>291</v>
      </c>
      <c r="B1085" s="2" t="s">
        <v>296</v>
      </c>
      <c r="C1085" s="2" t="str">
        <f>VLOOKUP(D1085,Info!$A$24:$B$57,2,FALSE)</f>
        <v>SG</v>
      </c>
      <c r="D1085" s="3" t="s">
        <v>7</v>
      </c>
      <c r="E1085" s="3">
        <v>1994.0</v>
      </c>
      <c r="F1085" s="3">
        <v>41.0</v>
      </c>
    </row>
    <row r="1086" ht="15.75" customHeight="1">
      <c r="A1086" s="2" t="s">
        <v>291</v>
      </c>
      <c r="B1086" s="2" t="s">
        <v>296</v>
      </c>
      <c r="C1086" s="2" t="str">
        <f>VLOOKUP(D1086,Info!$A$24:$B$57,2,FALSE)</f>
        <v>SG</v>
      </c>
      <c r="D1086" s="3" t="s">
        <v>7</v>
      </c>
      <c r="E1086" s="3">
        <v>1996.0</v>
      </c>
      <c r="F1086" s="3">
        <v>3.0</v>
      </c>
    </row>
    <row r="1087" ht="15.75" customHeight="1">
      <c r="A1087" s="2" t="s">
        <v>291</v>
      </c>
      <c r="B1087" s="2" t="s">
        <v>296</v>
      </c>
      <c r="C1087" s="2" t="str">
        <f>VLOOKUP(D1087,Info!$A$24:$B$57,2,FALSE)</f>
        <v>SG</v>
      </c>
      <c r="D1087" s="3" t="s">
        <v>7</v>
      </c>
      <c r="E1087" s="3">
        <v>1997.0</v>
      </c>
      <c r="F1087" s="3">
        <v>5.0</v>
      </c>
    </row>
    <row r="1088" ht="15.75" customHeight="1">
      <c r="A1088" s="2" t="s">
        <v>291</v>
      </c>
      <c r="B1088" s="2" t="s">
        <v>296</v>
      </c>
      <c r="C1088" s="2" t="str">
        <f>VLOOKUP(D1088,Info!$A$24:$B$57,2,FALSE)</f>
        <v>SG</v>
      </c>
      <c r="D1088" s="3" t="s">
        <v>7</v>
      </c>
      <c r="E1088" s="3">
        <v>1998.0</v>
      </c>
      <c r="F1088" s="3">
        <v>13.0</v>
      </c>
    </row>
    <row r="1089" ht="15.75" customHeight="1">
      <c r="A1089" s="2" t="s">
        <v>291</v>
      </c>
      <c r="B1089" s="2" t="s">
        <v>296</v>
      </c>
      <c r="C1089" s="2" t="str">
        <f>VLOOKUP(D1089,Info!$A$24:$B$57,2,FALSE)</f>
        <v>SG</v>
      </c>
      <c r="D1089" s="3" t="s">
        <v>7</v>
      </c>
      <c r="E1089" s="3">
        <v>1999.0</v>
      </c>
      <c r="F1089" s="3">
        <v>12.0</v>
      </c>
    </row>
    <row r="1090" ht="15.75" customHeight="1">
      <c r="A1090" s="2" t="s">
        <v>291</v>
      </c>
      <c r="B1090" s="2" t="s">
        <v>296</v>
      </c>
      <c r="C1090" s="2" t="str">
        <f>VLOOKUP(D1090,Info!$A$24:$B$57,2,FALSE)</f>
        <v>SG</v>
      </c>
      <c r="D1090" s="3" t="s">
        <v>7</v>
      </c>
      <c r="E1090" s="3">
        <v>2000.0</v>
      </c>
      <c r="F1090" s="3">
        <v>4.0</v>
      </c>
    </row>
    <row r="1091" ht="15.75" customHeight="1">
      <c r="A1091" s="2" t="s">
        <v>291</v>
      </c>
      <c r="B1091" s="2" t="s">
        <v>296</v>
      </c>
      <c r="C1091" s="2" t="str">
        <f>VLOOKUP(D1091,Info!$A$24:$B$57,2,FALSE)</f>
        <v>SG</v>
      </c>
      <c r="D1091" s="3" t="s">
        <v>7</v>
      </c>
      <c r="E1091" s="3">
        <v>2001.0</v>
      </c>
      <c r="F1091" s="3">
        <v>45.0</v>
      </c>
    </row>
    <row r="1092" ht="15.75" customHeight="1">
      <c r="A1092" s="2" t="s">
        <v>291</v>
      </c>
      <c r="B1092" s="2" t="s">
        <v>296</v>
      </c>
      <c r="C1092" s="2" t="str">
        <f>VLOOKUP(D1092,Info!$A$24:$B$57,2,FALSE)</f>
        <v>SG</v>
      </c>
      <c r="D1092" s="3" t="s">
        <v>7</v>
      </c>
      <c r="E1092" s="3">
        <v>2002.0</v>
      </c>
      <c r="F1092" s="3">
        <v>1.0</v>
      </c>
    </row>
    <row r="1093" ht="15.75" customHeight="1">
      <c r="A1093" s="2" t="s">
        <v>291</v>
      </c>
      <c r="B1093" s="2" t="s">
        <v>296</v>
      </c>
      <c r="C1093" s="2" t="str">
        <f>VLOOKUP(D1093,Info!$A$24:$B$57,2,FALSE)</f>
        <v>SG</v>
      </c>
      <c r="D1093" s="3" t="s">
        <v>7</v>
      </c>
      <c r="E1093" s="3">
        <v>2003.0</v>
      </c>
      <c r="F1093" s="3">
        <v>2.0</v>
      </c>
    </row>
    <row r="1094" ht="15.75" customHeight="1">
      <c r="A1094" s="2" t="s">
        <v>291</v>
      </c>
      <c r="B1094" s="2" t="s">
        <v>296</v>
      </c>
      <c r="C1094" s="2" t="str">
        <f>VLOOKUP(D1094,Info!$A$24:$B$57,2,FALSE)</f>
        <v>SG</v>
      </c>
      <c r="D1094" s="3" t="s">
        <v>7</v>
      </c>
      <c r="E1094" s="3">
        <v>2004.0</v>
      </c>
      <c r="F1094" s="3">
        <v>2.0</v>
      </c>
    </row>
    <row r="1095" ht="15.75" customHeight="1">
      <c r="A1095" s="2" t="s">
        <v>291</v>
      </c>
      <c r="B1095" s="2" t="s">
        <v>296</v>
      </c>
      <c r="C1095" s="2" t="str">
        <f>VLOOKUP(D1095,Info!$A$24:$B$57,2,FALSE)</f>
        <v>SG</v>
      </c>
      <c r="D1095" s="3" t="s">
        <v>7</v>
      </c>
      <c r="E1095" s="3">
        <v>2005.0</v>
      </c>
      <c r="F1095" s="3">
        <v>20.0</v>
      </c>
    </row>
    <row r="1096" ht="15.75" customHeight="1">
      <c r="A1096" s="2" t="s">
        <v>291</v>
      </c>
      <c r="B1096" s="2" t="s">
        <v>296</v>
      </c>
      <c r="C1096" s="2" t="str">
        <f>VLOOKUP(D1096,Info!$A$24:$B$57,2,FALSE)</f>
        <v>SG</v>
      </c>
      <c r="D1096" s="3" t="s">
        <v>7</v>
      </c>
      <c r="E1096" s="3">
        <v>2006.0</v>
      </c>
      <c r="F1096" s="3">
        <v>6.0</v>
      </c>
    </row>
    <row r="1097" ht="15.75" customHeight="1">
      <c r="A1097" s="2" t="s">
        <v>291</v>
      </c>
      <c r="B1097" s="2" t="s">
        <v>296</v>
      </c>
      <c r="C1097" s="2" t="str">
        <f>VLOOKUP(D1097,Info!$A$24:$B$57,2,FALSE)</f>
        <v>SG</v>
      </c>
      <c r="D1097" s="3" t="s">
        <v>7</v>
      </c>
      <c r="E1097" s="3">
        <v>2007.0</v>
      </c>
      <c r="F1097" s="3">
        <v>7.0</v>
      </c>
    </row>
    <row r="1098" ht="15.75" customHeight="1">
      <c r="A1098" s="2" t="s">
        <v>291</v>
      </c>
      <c r="B1098" s="2" t="s">
        <v>296</v>
      </c>
      <c r="C1098" s="2" t="str">
        <f>VLOOKUP(D1098,Info!$A$24:$B$57,2,FALSE)</f>
        <v>SG</v>
      </c>
      <c r="D1098" s="3" t="s">
        <v>7</v>
      </c>
      <c r="E1098" s="3">
        <v>2009.0</v>
      </c>
      <c r="F1098" s="3">
        <v>17.0</v>
      </c>
    </row>
    <row r="1099" ht="15.75" customHeight="1">
      <c r="A1099" s="2" t="s">
        <v>291</v>
      </c>
      <c r="B1099" s="2" t="s">
        <v>296</v>
      </c>
      <c r="C1099" s="2" t="str">
        <f>VLOOKUP(D1099,Info!$A$24:$B$57,2,FALSE)</f>
        <v>SG</v>
      </c>
      <c r="D1099" s="3" t="s">
        <v>7</v>
      </c>
      <c r="E1099" s="3">
        <v>2011.0</v>
      </c>
      <c r="F1099" s="3">
        <v>2.0</v>
      </c>
    </row>
    <row r="1100" ht="15.75" customHeight="1">
      <c r="A1100" s="2" t="s">
        <v>291</v>
      </c>
      <c r="B1100" s="2" t="s">
        <v>296</v>
      </c>
      <c r="C1100" s="2" t="str">
        <f>VLOOKUP(D1100,Info!$A$24:$B$57,2,FALSE)</f>
        <v>SG</v>
      </c>
      <c r="D1100" s="3" t="s">
        <v>7</v>
      </c>
      <c r="E1100" s="3">
        <v>2012.0</v>
      </c>
      <c r="F1100" s="3">
        <v>8.0</v>
      </c>
    </row>
    <row r="1101" ht="15.75" customHeight="1">
      <c r="A1101" s="2" t="s">
        <v>291</v>
      </c>
      <c r="B1101" s="2" t="s">
        <v>296</v>
      </c>
      <c r="C1101" s="2" t="str">
        <f>VLOOKUP(D1101,Info!$A$24:$B$57,2,FALSE)</f>
        <v>SG</v>
      </c>
      <c r="D1101" s="3" t="s">
        <v>7</v>
      </c>
      <c r="E1101" s="3">
        <v>2013.0</v>
      </c>
      <c r="F1101" s="3">
        <v>6.0</v>
      </c>
    </row>
    <row r="1102" ht="15.75" customHeight="1">
      <c r="A1102" s="2" t="s">
        <v>291</v>
      </c>
      <c r="B1102" s="2" t="s">
        <v>296</v>
      </c>
      <c r="C1102" s="2" t="str">
        <f>VLOOKUP(D1102,Info!$A$24:$B$57,2,FALSE)</f>
        <v>SG</v>
      </c>
      <c r="D1102" s="3" t="s">
        <v>7</v>
      </c>
      <c r="E1102" s="3">
        <v>2014.0</v>
      </c>
      <c r="F1102" s="3">
        <v>4.0</v>
      </c>
    </row>
    <row r="1103" ht="15.75" customHeight="1">
      <c r="A1103" s="2" t="s">
        <v>291</v>
      </c>
      <c r="B1103" s="2" t="s">
        <v>296</v>
      </c>
      <c r="C1103" s="2" t="str">
        <f>VLOOKUP(D1103,Info!$A$24:$B$57,2,FALSE)</f>
        <v>SG</v>
      </c>
      <c r="D1103" s="3" t="s">
        <v>7</v>
      </c>
      <c r="E1103" s="3">
        <v>2015.0</v>
      </c>
      <c r="F1103" s="3">
        <v>1.0</v>
      </c>
    </row>
    <row r="1104" ht="15.75" customHeight="1">
      <c r="A1104" s="2" t="s">
        <v>291</v>
      </c>
      <c r="B1104" s="2" t="s">
        <v>296</v>
      </c>
      <c r="C1104" s="2" t="str">
        <f>VLOOKUP(D1104,Info!$A$24:$B$57,2,FALSE)</f>
        <v>SG</v>
      </c>
      <c r="D1104" s="3" t="s">
        <v>7</v>
      </c>
      <c r="E1104" s="3">
        <v>2016.0</v>
      </c>
      <c r="F1104" s="3">
        <v>2.0</v>
      </c>
    </row>
    <row r="1105" ht="15.75" customHeight="1">
      <c r="A1105" s="2" t="s">
        <v>291</v>
      </c>
      <c r="B1105" s="2" t="s">
        <v>296</v>
      </c>
      <c r="C1105" s="2" t="str">
        <f>VLOOKUP(D1105,Info!$A$24:$B$57,2,FALSE)</f>
        <v>SG</v>
      </c>
      <c r="D1105" s="3" t="s">
        <v>7</v>
      </c>
      <c r="E1105" s="3">
        <v>2018.0</v>
      </c>
      <c r="F1105" s="3">
        <v>1.0</v>
      </c>
    </row>
    <row r="1106" ht="15.75" customHeight="1">
      <c r="A1106" s="2" t="s">
        <v>291</v>
      </c>
      <c r="B1106" s="2" t="s">
        <v>296</v>
      </c>
      <c r="C1106" s="2" t="str">
        <f>VLOOKUP(D1106,Info!$A$24:$B$57,2,FALSE)</f>
        <v>SG</v>
      </c>
      <c r="D1106" s="3" t="s">
        <v>8</v>
      </c>
      <c r="E1106" s="3">
        <v>1986.0</v>
      </c>
      <c r="F1106" s="3">
        <v>78.0</v>
      </c>
    </row>
    <row r="1107" ht="15.75" customHeight="1">
      <c r="A1107" s="2" t="s">
        <v>291</v>
      </c>
      <c r="B1107" s="2" t="s">
        <v>296</v>
      </c>
      <c r="C1107" s="2" t="str">
        <f>VLOOKUP(D1107,Info!$A$24:$B$57,2,FALSE)</f>
        <v>SG</v>
      </c>
      <c r="D1107" s="3" t="s">
        <v>8</v>
      </c>
      <c r="E1107" s="3">
        <v>1987.0</v>
      </c>
      <c r="F1107" s="3">
        <v>105.0</v>
      </c>
    </row>
    <row r="1108" ht="15.75" customHeight="1">
      <c r="A1108" s="2" t="s">
        <v>291</v>
      </c>
      <c r="B1108" s="2" t="s">
        <v>296</v>
      </c>
      <c r="C1108" s="2" t="str">
        <f>VLOOKUP(D1108,Info!$A$24:$B$57,2,FALSE)</f>
        <v>SG</v>
      </c>
      <c r="D1108" s="3" t="s">
        <v>8</v>
      </c>
      <c r="E1108" s="3">
        <v>1988.0</v>
      </c>
      <c r="F1108" s="3">
        <v>259.0</v>
      </c>
    </row>
    <row r="1109" ht="15.75" customHeight="1">
      <c r="A1109" s="2" t="s">
        <v>291</v>
      </c>
      <c r="B1109" s="2" t="s">
        <v>296</v>
      </c>
      <c r="C1109" s="2" t="str">
        <f>VLOOKUP(D1109,Info!$A$24:$B$57,2,FALSE)</f>
        <v>SG</v>
      </c>
      <c r="D1109" s="3" t="s">
        <v>8</v>
      </c>
      <c r="E1109" s="3">
        <v>1989.0</v>
      </c>
      <c r="F1109" s="3">
        <v>87.0</v>
      </c>
    </row>
    <row r="1110" ht="15.75" customHeight="1">
      <c r="A1110" s="2" t="s">
        <v>291</v>
      </c>
      <c r="B1110" s="2" t="s">
        <v>296</v>
      </c>
      <c r="C1110" s="2" t="str">
        <f>VLOOKUP(D1110,Info!$A$24:$B$57,2,FALSE)</f>
        <v>SG</v>
      </c>
      <c r="D1110" s="3" t="s">
        <v>8</v>
      </c>
      <c r="E1110" s="3">
        <v>1990.0</v>
      </c>
      <c r="F1110" s="3">
        <v>104.0</v>
      </c>
    </row>
    <row r="1111" ht="15.75" customHeight="1">
      <c r="A1111" s="2" t="s">
        <v>291</v>
      </c>
      <c r="B1111" s="2" t="s">
        <v>296</v>
      </c>
      <c r="C1111" s="2" t="str">
        <f>VLOOKUP(D1111,Info!$A$24:$B$57,2,FALSE)</f>
        <v>SG</v>
      </c>
      <c r="D1111" s="3" t="s">
        <v>8</v>
      </c>
      <c r="E1111" s="3">
        <v>1991.0</v>
      </c>
      <c r="F1111" s="3">
        <v>29.0</v>
      </c>
    </row>
    <row r="1112" ht="15.75" customHeight="1">
      <c r="A1112" s="2" t="s">
        <v>291</v>
      </c>
      <c r="B1112" s="2" t="s">
        <v>296</v>
      </c>
      <c r="C1112" s="2" t="str">
        <f>VLOOKUP(D1112,Info!$A$24:$B$57,2,FALSE)</f>
        <v>SG</v>
      </c>
      <c r="D1112" s="3" t="s">
        <v>8</v>
      </c>
      <c r="E1112" s="3">
        <v>1992.0</v>
      </c>
      <c r="F1112" s="3">
        <v>85.0</v>
      </c>
    </row>
    <row r="1113" ht="15.75" customHeight="1">
      <c r="A1113" s="2" t="s">
        <v>291</v>
      </c>
      <c r="B1113" s="2" t="s">
        <v>296</v>
      </c>
      <c r="C1113" s="2" t="str">
        <f>VLOOKUP(D1113,Info!$A$24:$B$57,2,FALSE)</f>
        <v>SG</v>
      </c>
      <c r="D1113" s="3" t="s">
        <v>8</v>
      </c>
      <c r="E1113" s="3">
        <v>1993.0</v>
      </c>
      <c r="F1113" s="3">
        <v>68.0</v>
      </c>
    </row>
    <row r="1114" ht="15.75" customHeight="1">
      <c r="A1114" s="2" t="s">
        <v>291</v>
      </c>
      <c r="B1114" s="2" t="s">
        <v>296</v>
      </c>
      <c r="C1114" s="2" t="str">
        <f>VLOOKUP(D1114,Info!$A$24:$B$57,2,FALSE)</f>
        <v>SG</v>
      </c>
      <c r="D1114" s="3" t="s">
        <v>8</v>
      </c>
      <c r="E1114" s="3">
        <v>1994.0</v>
      </c>
      <c r="F1114" s="3">
        <v>19.0</v>
      </c>
    </row>
    <row r="1115" ht="15.75" customHeight="1">
      <c r="A1115" s="2" t="s">
        <v>291</v>
      </c>
      <c r="B1115" s="2" t="s">
        <v>296</v>
      </c>
      <c r="C1115" s="2" t="str">
        <f>VLOOKUP(D1115,Info!$A$24:$B$57,2,FALSE)</f>
        <v>SG</v>
      </c>
      <c r="D1115" s="3" t="s">
        <v>8</v>
      </c>
      <c r="E1115" s="3">
        <v>1995.0</v>
      </c>
      <c r="F1115" s="3">
        <v>42.0</v>
      </c>
    </row>
    <row r="1116" ht="15.75" customHeight="1">
      <c r="A1116" s="2" t="s">
        <v>291</v>
      </c>
      <c r="B1116" s="2" t="s">
        <v>296</v>
      </c>
      <c r="C1116" s="2" t="str">
        <f>VLOOKUP(D1116,Info!$A$24:$B$57,2,FALSE)</f>
        <v>SG</v>
      </c>
      <c r="D1116" s="3" t="s">
        <v>8</v>
      </c>
      <c r="E1116" s="3">
        <v>1996.0</v>
      </c>
      <c r="F1116" s="3">
        <v>22.0</v>
      </c>
    </row>
    <row r="1117" ht="15.75" customHeight="1">
      <c r="A1117" s="2" t="s">
        <v>291</v>
      </c>
      <c r="B1117" s="2" t="s">
        <v>296</v>
      </c>
      <c r="C1117" s="2" t="str">
        <f>VLOOKUP(D1117,Info!$A$24:$B$57,2,FALSE)</f>
        <v>SG</v>
      </c>
      <c r="D1117" s="3" t="s">
        <v>8</v>
      </c>
      <c r="E1117" s="3">
        <v>1997.0</v>
      </c>
      <c r="F1117" s="3">
        <v>47.0</v>
      </c>
    </row>
    <row r="1118" ht="15.75" customHeight="1">
      <c r="A1118" s="2" t="s">
        <v>291</v>
      </c>
      <c r="B1118" s="2" t="s">
        <v>296</v>
      </c>
      <c r="C1118" s="2" t="str">
        <f>VLOOKUP(D1118,Info!$A$24:$B$57,2,FALSE)</f>
        <v>SG</v>
      </c>
      <c r="D1118" s="3" t="s">
        <v>8</v>
      </c>
      <c r="E1118" s="3">
        <v>1998.0</v>
      </c>
      <c r="F1118" s="3">
        <v>66.0</v>
      </c>
    </row>
    <row r="1119" ht="15.75" customHeight="1">
      <c r="A1119" s="2" t="s">
        <v>291</v>
      </c>
      <c r="B1119" s="2" t="s">
        <v>296</v>
      </c>
      <c r="C1119" s="2" t="str">
        <f>VLOOKUP(D1119,Info!$A$24:$B$57,2,FALSE)</f>
        <v>SG</v>
      </c>
      <c r="D1119" s="3" t="s">
        <v>8</v>
      </c>
      <c r="E1119" s="3">
        <v>1999.0</v>
      </c>
      <c r="F1119" s="3">
        <v>94.0</v>
      </c>
    </row>
    <row r="1120" ht="15.75" customHeight="1">
      <c r="A1120" s="2" t="s">
        <v>291</v>
      </c>
      <c r="B1120" s="2" t="s">
        <v>296</v>
      </c>
      <c r="C1120" s="2" t="str">
        <f>VLOOKUP(D1120,Info!$A$24:$B$57,2,FALSE)</f>
        <v>SG</v>
      </c>
      <c r="D1120" s="3" t="s">
        <v>8</v>
      </c>
      <c r="E1120" s="3">
        <v>2000.0</v>
      </c>
      <c r="F1120" s="3">
        <v>75.0</v>
      </c>
    </row>
    <row r="1121" ht="15.75" customHeight="1">
      <c r="A1121" s="2" t="s">
        <v>291</v>
      </c>
      <c r="B1121" s="2" t="s">
        <v>296</v>
      </c>
      <c r="C1121" s="2" t="str">
        <f>VLOOKUP(D1121,Info!$A$24:$B$57,2,FALSE)</f>
        <v>SG</v>
      </c>
      <c r="D1121" s="3" t="s">
        <v>8</v>
      </c>
      <c r="E1121" s="3">
        <v>2001.0</v>
      </c>
      <c r="F1121" s="3">
        <v>93.0</v>
      </c>
    </row>
    <row r="1122" ht="15.75" customHeight="1">
      <c r="A1122" s="2" t="s">
        <v>291</v>
      </c>
      <c r="B1122" s="2" t="s">
        <v>296</v>
      </c>
      <c r="C1122" s="2" t="str">
        <f>VLOOKUP(D1122,Info!$A$24:$B$57,2,FALSE)</f>
        <v>SG</v>
      </c>
      <c r="D1122" s="3" t="s">
        <v>8</v>
      </c>
      <c r="E1122" s="3">
        <v>2002.0</v>
      </c>
      <c r="F1122" s="3">
        <v>90.0</v>
      </c>
    </row>
    <row r="1123" ht="15.75" customHeight="1">
      <c r="A1123" s="2" t="s">
        <v>291</v>
      </c>
      <c r="B1123" s="2" t="s">
        <v>296</v>
      </c>
      <c r="C1123" s="2" t="str">
        <f>VLOOKUP(D1123,Info!$A$24:$B$57,2,FALSE)</f>
        <v>SG</v>
      </c>
      <c r="D1123" s="3" t="s">
        <v>8</v>
      </c>
      <c r="E1123" s="3">
        <v>2003.0</v>
      </c>
      <c r="F1123" s="3">
        <v>63.0</v>
      </c>
    </row>
    <row r="1124" ht="15.75" customHeight="1">
      <c r="A1124" s="2" t="s">
        <v>291</v>
      </c>
      <c r="B1124" s="2" t="s">
        <v>296</v>
      </c>
      <c r="C1124" s="2" t="str">
        <f>VLOOKUP(D1124,Info!$A$24:$B$57,2,FALSE)</f>
        <v>SG</v>
      </c>
      <c r="D1124" s="3" t="s">
        <v>8</v>
      </c>
      <c r="E1124" s="3">
        <v>2004.0</v>
      </c>
      <c r="F1124" s="3">
        <v>70.0</v>
      </c>
    </row>
    <row r="1125" ht="15.75" customHeight="1">
      <c r="A1125" s="2" t="s">
        <v>291</v>
      </c>
      <c r="B1125" s="2" t="s">
        <v>296</v>
      </c>
      <c r="C1125" s="2" t="str">
        <f>VLOOKUP(D1125,Info!$A$24:$B$57,2,FALSE)</f>
        <v>SG</v>
      </c>
      <c r="D1125" s="3" t="s">
        <v>8</v>
      </c>
      <c r="E1125" s="3">
        <v>2005.0</v>
      </c>
      <c r="F1125" s="3">
        <v>135.0</v>
      </c>
    </row>
    <row r="1126" ht="15.75" customHeight="1">
      <c r="A1126" s="2" t="s">
        <v>291</v>
      </c>
      <c r="B1126" s="2" t="s">
        <v>296</v>
      </c>
      <c r="C1126" s="2" t="str">
        <f>VLOOKUP(D1126,Info!$A$24:$B$57,2,FALSE)</f>
        <v>SG</v>
      </c>
      <c r="D1126" s="3" t="s">
        <v>8</v>
      </c>
      <c r="E1126" s="3">
        <v>2006.0</v>
      </c>
      <c r="F1126" s="3">
        <v>35.0</v>
      </c>
    </row>
    <row r="1127" ht="15.75" customHeight="1">
      <c r="A1127" s="2" t="s">
        <v>291</v>
      </c>
      <c r="B1127" s="2" t="s">
        <v>296</v>
      </c>
      <c r="C1127" s="2" t="str">
        <f>VLOOKUP(D1127,Info!$A$24:$B$57,2,FALSE)</f>
        <v>SG</v>
      </c>
      <c r="D1127" s="3" t="s">
        <v>8</v>
      </c>
      <c r="E1127" s="3">
        <v>2007.0</v>
      </c>
      <c r="F1127" s="3">
        <v>63.0</v>
      </c>
    </row>
    <row r="1128" ht="15.75" customHeight="1">
      <c r="A1128" s="2" t="s">
        <v>291</v>
      </c>
      <c r="B1128" s="2" t="s">
        <v>296</v>
      </c>
      <c r="C1128" s="2" t="str">
        <f>VLOOKUP(D1128,Info!$A$24:$B$57,2,FALSE)</f>
        <v>SG</v>
      </c>
      <c r="D1128" s="3" t="s">
        <v>8</v>
      </c>
      <c r="E1128" s="3">
        <v>2008.0</v>
      </c>
      <c r="F1128" s="3">
        <v>40.0</v>
      </c>
    </row>
    <row r="1129" ht="15.75" customHeight="1">
      <c r="A1129" s="2" t="s">
        <v>291</v>
      </c>
      <c r="B1129" s="2" t="s">
        <v>296</v>
      </c>
      <c r="C1129" s="2" t="str">
        <f>VLOOKUP(D1129,Info!$A$24:$B$57,2,FALSE)</f>
        <v>SG</v>
      </c>
      <c r="D1129" s="3" t="s">
        <v>8</v>
      </c>
      <c r="E1129" s="3">
        <v>2009.0</v>
      </c>
      <c r="F1129" s="3">
        <v>68.0</v>
      </c>
    </row>
    <row r="1130" ht="15.75" customHeight="1">
      <c r="A1130" s="2" t="s">
        <v>291</v>
      </c>
      <c r="B1130" s="2" t="s">
        <v>296</v>
      </c>
      <c r="C1130" s="2" t="str">
        <f>VLOOKUP(D1130,Info!$A$24:$B$57,2,FALSE)</f>
        <v>SG</v>
      </c>
      <c r="D1130" s="3" t="s">
        <v>8</v>
      </c>
      <c r="E1130" s="3">
        <v>2010.0</v>
      </c>
      <c r="F1130" s="3">
        <v>28.0</v>
      </c>
    </row>
    <row r="1131" ht="15.75" customHeight="1">
      <c r="A1131" s="2" t="s">
        <v>291</v>
      </c>
      <c r="B1131" s="2" t="s">
        <v>296</v>
      </c>
      <c r="C1131" s="2" t="str">
        <f>VLOOKUP(D1131,Info!$A$24:$B$57,2,FALSE)</f>
        <v>SG</v>
      </c>
      <c r="D1131" s="3" t="s">
        <v>8</v>
      </c>
      <c r="E1131" s="3">
        <v>2011.0</v>
      </c>
      <c r="F1131" s="3">
        <v>38.0</v>
      </c>
    </row>
    <row r="1132" ht="15.75" customHeight="1">
      <c r="A1132" s="2" t="s">
        <v>291</v>
      </c>
      <c r="B1132" s="2" t="s">
        <v>296</v>
      </c>
      <c r="C1132" s="2" t="str">
        <f>VLOOKUP(D1132,Info!$A$24:$B$57,2,FALSE)</f>
        <v>SG</v>
      </c>
      <c r="D1132" s="3" t="s">
        <v>8</v>
      </c>
      <c r="E1132" s="3">
        <v>2012.0</v>
      </c>
      <c r="F1132" s="3">
        <v>60.0</v>
      </c>
    </row>
    <row r="1133" ht="15.75" customHeight="1">
      <c r="A1133" s="2" t="s">
        <v>291</v>
      </c>
      <c r="B1133" s="2" t="s">
        <v>296</v>
      </c>
      <c r="C1133" s="2" t="str">
        <f>VLOOKUP(D1133,Info!$A$24:$B$57,2,FALSE)</f>
        <v>SG</v>
      </c>
      <c r="D1133" s="3" t="s">
        <v>8</v>
      </c>
      <c r="E1133" s="3">
        <v>2013.0</v>
      </c>
      <c r="F1133" s="3">
        <v>49.0</v>
      </c>
    </row>
    <row r="1134" ht="15.75" customHeight="1">
      <c r="A1134" s="2" t="s">
        <v>291</v>
      </c>
      <c r="B1134" s="2" t="s">
        <v>296</v>
      </c>
      <c r="C1134" s="2" t="str">
        <f>VLOOKUP(D1134,Info!$A$24:$B$57,2,FALSE)</f>
        <v>SG</v>
      </c>
      <c r="D1134" s="3" t="s">
        <v>8</v>
      </c>
      <c r="E1134" s="3">
        <v>2014.0</v>
      </c>
      <c r="F1134" s="3">
        <v>253.0</v>
      </c>
    </row>
    <row r="1135" ht="15.75" customHeight="1">
      <c r="A1135" s="2" t="s">
        <v>291</v>
      </c>
      <c r="B1135" s="2" t="s">
        <v>296</v>
      </c>
      <c r="C1135" s="2" t="str">
        <f>VLOOKUP(D1135,Info!$A$24:$B$57,2,FALSE)</f>
        <v>SG</v>
      </c>
      <c r="D1135" s="3" t="s">
        <v>8</v>
      </c>
      <c r="E1135" s="3">
        <v>2015.0</v>
      </c>
      <c r="F1135" s="3">
        <v>189.0</v>
      </c>
    </row>
    <row r="1136" ht="15.75" customHeight="1">
      <c r="A1136" s="2" t="s">
        <v>291</v>
      </c>
      <c r="B1136" s="2" t="s">
        <v>296</v>
      </c>
      <c r="C1136" s="2" t="str">
        <f>VLOOKUP(D1136,Info!$A$24:$B$57,2,FALSE)</f>
        <v>SG</v>
      </c>
      <c r="D1136" s="3" t="s">
        <v>8</v>
      </c>
      <c r="E1136" s="3">
        <v>2016.0</v>
      </c>
      <c r="F1136" s="3">
        <v>72.0</v>
      </c>
    </row>
    <row r="1137" ht="15.75" customHeight="1">
      <c r="A1137" s="2" t="s">
        <v>291</v>
      </c>
      <c r="B1137" s="2" t="s">
        <v>296</v>
      </c>
      <c r="C1137" s="2" t="str">
        <f>VLOOKUP(D1137,Info!$A$24:$B$57,2,FALSE)</f>
        <v>SG</v>
      </c>
      <c r="D1137" s="3" t="s">
        <v>8</v>
      </c>
      <c r="E1137" s="3">
        <v>2017.0</v>
      </c>
      <c r="F1137" s="3">
        <v>179.0</v>
      </c>
    </row>
    <row r="1138" ht="15.75" customHeight="1">
      <c r="A1138" s="2" t="s">
        <v>291</v>
      </c>
      <c r="B1138" s="2" t="s">
        <v>296</v>
      </c>
      <c r="C1138" s="2" t="str">
        <f>VLOOKUP(D1138,Info!$A$24:$B$57,2,FALSE)</f>
        <v>SG</v>
      </c>
      <c r="D1138" s="3" t="s">
        <v>8</v>
      </c>
      <c r="E1138" s="3">
        <v>2018.0</v>
      </c>
      <c r="F1138" s="3">
        <v>197.0</v>
      </c>
    </row>
    <row r="1139" ht="15.75" customHeight="1">
      <c r="A1139" s="2" t="s">
        <v>291</v>
      </c>
      <c r="B1139" s="2" t="s">
        <v>296</v>
      </c>
      <c r="C1139" s="2" t="str">
        <f>VLOOKUP(D1139,Info!$A$24:$B$57,2,FALSE)</f>
        <v>Deepwater</v>
      </c>
      <c r="D1139" s="3" t="s">
        <v>9</v>
      </c>
      <c r="E1139" s="3">
        <v>1986.0</v>
      </c>
      <c r="F1139" s="3">
        <v>65.0</v>
      </c>
    </row>
    <row r="1140" ht="15.75" customHeight="1">
      <c r="A1140" s="2" t="s">
        <v>291</v>
      </c>
      <c r="B1140" s="2" t="s">
        <v>296</v>
      </c>
      <c r="C1140" s="2" t="str">
        <f>VLOOKUP(D1140,Info!$A$24:$B$57,2,FALSE)</f>
        <v>Deepwater</v>
      </c>
      <c r="D1140" s="3" t="s">
        <v>9</v>
      </c>
      <c r="E1140" s="3">
        <v>1987.0</v>
      </c>
      <c r="F1140" s="3">
        <v>149.0</v>
      </c>
    </row>
    <row r="1141" ht="15.75" customHeight="1">
      <c r="A1141" s="2" t="s">
        <v>291</v>
      </c>
      <c r="B1141" s="2" t="s">
        <v>296</v>
      </c>
      <c r="C1141" s="2" t="str">
        <f>VLOOKUP(D1141,Info!$A$24:$B$57,2,FALSE)</f>
        <v>Deepwater</v>
      </c>
      <c r="D1141" s="3" t="s">
        <v>9</v>
      </c>
      <c r="E1141" s="3">
        <v>1988.0</v>
      </c>
      <c r="F1141" s="3">
        <v>76.0</v>
      </c>
    </row>
    <row r="1142" ht="15.75" customHeight="1">
      <c r="A1142" s="2" t="s">
        <v>291</v>
      </c>
      <c r="B1142" s="2" t="s">
        <v>296</v>
      </c>
      <c r="C1142" s="2" t="str">
        <f>VLOOKUP(D1142,Info!$A$24:$B$57,2,FALSE)</f>
        <v>Deepwater</v>
      </c>
      <c r="D1142" s="3" t="s">
        <v>9</v>
      </c>
      <c r="E1142" s="3">
        <v>1989.0</v>
      </c>
      <c r="F1142" s="3">
        <v>67.0</v>
      </c>
    </row>
    <row r="1143" ht="15.75" customHeight="1">
      <c r="A1143" s="2" t="s">
        <v>291</v>
      </c>
      <c r="B1143" s="2" t="s">
        <v>296</v>
      </c>
      <c r="C1143" s="2" t="str">
        <f>VLOOKUP(D1143,Info!$A$24:$B$57,2,FALSE)</f>
        <v>Deepwater</v>
      </c>
      <c r="D1143" s="3" t="s">
        <v>9</v>
      </c>
      <c r="E1143" s="3">
        <v>1990.0</v>
      </c>
      <c r="F1143" s="3">
        <v>31.0</v>
      </c>
    </row>
    <row r="1144" ht="15.75" customHeight="1">
      <c r="A1144" s="2" t="s">
        <v>291</v>
      </c>
      <c r="B1144" s="2" t="s">
        <v>296</v>
      </c>
      <c r="C1144" s="2" t="str">
        <f>VLOOKUP(D1144,Info!$A$24:$B$57,2,FALSE)</f>
        <v>Deepwater</v>
      </c>
      <c r="D1144" s="3" t="s">
        <v>9</v>
      </c>
      <c r="E1144" s="3">
        <v>1991.0</v>
      </c>
      <c r="F1144" s="3">
        <v>20.0</v>
      </c>
    </row>
    <row r="1145" ht="15.75" customHeight="1">
      <c r="A1145" s="2" t="s">
        <v>291</v>
      </c>
      <c r="B1145" s="2" t="s">
        <v>296</v>
      </c>
      <c r="C1145" s="2" t="str">
        <f>VLOOKUP(D1145,Info!$A$24:$B$57,2,FALSE)</f>
        <v>Deepwater</v>
      </c>
      <c r="D1145" s="3" t="s">
        <v>9</v>
      </c>
      <c r="E1145" s="3">
        <v>1992.0</v>
      </c>
      <c r="F1145" s="3">
        <v>3.0</v>
      </c>
    </row>
    <row r="1146" ht="15.75" customHeight="1">
      <c r="A1146" s="2" t="s">
        <v>291</v>
      </c>
      <c r="B1146" s="2" t="s">
        <v>296</v>
      </c>
      <c r="C1146" s="2" t="str">
        <f>VLOOKUP(D1146,Info!$A$24:$B$57,2,FALSE)</f>
        <v>Deepwater</v>
      </c>
      <c r="D1146" s="3" t="s">
        <v>9</v>
      </c>
      <c r="E1146" s="3">
        <v>1993.0</v>
      </c>
      <c r="F1146" s="3">
        <v>25.0</v>
      </c>
    </row>
    <row r="1147" ht="15.75" customHeight="1">
      <c r="A1147" s="2" t="s">
        <v>291</v>
      </c>
      <c r="B1147" s="2" t="s">
        <v>296</v>
      </c>
      <c r="C1147" s="2" t="str">
        <f>VLOOKUP(D1147,Info!$A$24:$B$57,2,FALSE)</f>
        <v>Deepwater</v>
      </c>
      <c r="D1147" s="3" t="s">
        <v>9</v>
      </c>
      <c r="E1147" s="3">
        <v>1994.0</v>
      </c>
      <c r="F1147" s="3">
        <v>17.0</v>
      </c>
    </row>
    <row r="1148" ht="15.75" customHeight="1">
      <c r="A1148" s="2" t="s">
        <v>291</v>
      </c>
      <c r="B1148" s="2" t="s">
        <v>296</v>
      </c>
      <c r="C1148" s="2" t="str">
        <f>VLOOKUP(D1148,Info!$A$24:$B$57,2,FALSE)</f>
        <v>Deepwater</v>
      </c>
      <c r="D1148" s="3" t="s">
        <v>9</v>
      </c>
      <c r="E1148" s="3">
        <v>1995.0</v>
      </c>
      <c r="F1148" s="3">
        <v>20.0</v>
      </c>
    </row>
    <row r="1149" ht="15.75" customHeight="1">
      <c r="A1149" s="2" t="s">
        <v>291</v>
      </c>
      <c r="B1149" s="2" t="s">
        <v>296</v>
      </c>
      <c r="C1149" s="2" t="str">
        <f>VLOOKUP(D1149,Info!$A$24:$B$57,2,FALSE)</f>
        <v>Deepwater</v>
      </c>
      <c r="D1149" s="3" t="s">
        <v>9</v>
      </c>
      <c r="E1149" s="3">
        <v>1996.0</v>
      </c>
      <c r="F1149" s="3">
        <v>15.0</v>
      </c>
    </row>
    <row r="1150" ht="15.75" customHeight="1">
      <c r="A1150" s="2" t="s">
        <v>291</v>
      </c>
      <c r="B1150" s="2" t="s">
        <v>296</v>
      </c>
      <c r="C1150" s="2" t="str">
        <f>VLOOKUP(D1150,Info!$A$24:$B$57,2,FALSE)</f>
        <v>Deepwater</v>
      </c>
      <c r="D1150" s="3" t="s">
        <v>9</v>
      </c>
      <c r="E1150" s="3">
        <v>1997.0</v>
      </c>
      <c r="F1150" s="3">
        <v>12.0</v>
      </c>
    </row>
    <row r="1151" ht="15.75" customHeight="1">
      <c r="A1151" s="2" t="s">
        <v>291</v>
      </c>
      <c r="B1151" s="2" t="s">
        <v>296</v>
      </c>
      <c r="C1151" s="2" t="str">
        <f>VLOOKUP(D1151,Info!$A$24:$B$57,2,FALSE)</f>
        <v>Deepwater</v>
      </c>
      <c r="D1151" s="3" t="s">
        <v>9</v>
      </c>
      <c r="E1151" s="3">
        <v>1998.0</v>
      </c>
      <c r="F1151" s="3">
        <v>18.0</v>
      </c>
    </row>
    <row r="1152" ht="15.75" customHeight="1">
      <c r="A1152" s="2" t="s">
        <v>291</v>
      </c>
      <c r="B1152" s="2" t="s">
        <v>296</v>
      </c>
      <c r="C1152" s="2" t="str">
        <f>VLOOKUP(D1152,Info!$A$24:$B$57,2,FALSE)</f>
        <v>Deepwater</v>
      </c>
      <c r="D1152" s="3" t="s">
        <v>9</v>
      </c>
      <c r="E1152" s="3">
        <v>1999.0</v>
      </c>
      <c r="F1152" s="3">
        <v>220.0</v>
      </c>
    </row>
    <row r="1153" ht="15.75" customHeight="1">
      <c r="A1153" s="2" t="s">
        <v>291</v>
      </c>
      <c r="B1153" s="2" t="s">
        <v>296</v>
      </c>
      <c r="C1153" s="2" t="str">
        <f>VLOOKUP(D1153,Info!$A$24:$B$57,2,FALSE)</f>
        <v>Deepwater</v>
      </c>
      <c r="D1153" s="3" t="s">
        <v>9</v>
      </c>
      <c r="E1153" s="3">
        <v>2000.0</v>
      </c>
      <c r="F1153" s="3">
        <v>35.0</v>
      </c>
    </row>
    <row r="1154" ht="15.75" customHeight="1">
      <c r="A1154" s="2" t="s">
        <v>291</v>
      </c>
      <c r="B1154" s="2" t="s">
        <v>296</v>
      </c>
      <c r="C1154" s="2" t="str">
        <f>VLOOKUP(D1154,Info!$A$24:$B$57,2,FALSE)</f>
        <v>Deepwater</v>
      </c>
      <c r="D1154" s="3" t="s">
        <v>9</v>
      </c>
      <c r="E1154" s="3">
        <v>2001.0</v>
      </c>
      <c r="F1154" s="3">
        <v>31.0</v>
      </c>
    </row>
    <row r="1155" ht="15.75" customHeight="1">
      <c r="A1155" s="2" t="s">
        <v>291</v>
      </c>
      <c r="B1155" s="2" t="s">
        <v>296</v>
      </c>
      <c r="C1155" s="2" t="str">
        <f>VLOOKUP(D1155,Info!$A$24:$B$57,2,FALSE)</f>
        <v>Deepwater</v>
      </c>
      <c r="D1155" s="3" t="s">
        <v>9</v>
      </c>
      <c r="E1155" s="3">
        <v>2002.0</v>
      </c>
      <c r="F1155" s="3">
        <v>168.0</v>
      </c>
    </row>
    <row r="1156" ht="15.75" customHeight="1">
      <c r="A1156" s="2" t="s">
        <v>291</v>
      </c>
      <c r="B1156" s="2" t="s">
        <v>296</v>
      </c>
      <c r="C1156" s="2" t="str">
        <f>VLOOKUP(D1156,Info!$A$24:$B$57,2,FALSE)</f>
        <v>Deepwater</v>
      </c>
      <c r="D1156" s="3" t="s">
        <v>9</v>
      </c>
      <c r="E1156" s="3">
        <v>2003.0</v>
      </c>
      <c r="F1156" s="3">
        <v>73.0</v>
      </c>
    </row>
    <row r="1157" ht="15.75" customHeight="1">
      <c r="A1157" s="2" t="s">
        <v>291</v>
      </c>
      <c r="B1157" s="2" t="s">
        <v>296</v>
      </c>
      <c r="C1157" s="2" t="str">
        <f>VLOOKUP(D1157,Info!$A$24:$B$57,2,FALSE)</f>
        <v>Deepwater</v>
      </c>
      <c r="D1157" s="3" t="s">
        <v>9</v>
      </c>
      <c r="E1157" s="3">
        <v>2004.0</v>
      </c>
      <c r="F1157" s="3">
        <v>26.0</v>
      </c>
    </row>
    <row r="1158" ht="15.75" customHeight="1">
      <c r="A1158" s="2" t="s">
        <v>291</v>
      </c>
      <c r="B1158" s="2" t="s">
        <v>296</v>
      </c>
      <c r="C1158" s="2" t="str">
        <f>VLOOKUP(D1158,Info!$A$24:$B$57,2,FALSE)</f>
        <v>Deepwater</v>
      </c>
      <c r="D1158" s="3" t="s">
        <v>9</v>
      </c>
      <c r="E1158" s="3">
        <v>2005.0</v>
      </c>
      <c r="F1158" s="3">
        <v>34.0</v>
      </c>
    </row>
    <row r="1159" ht="15.75" customHeight="1">
      <c r="A1159" s="2" t="s">
        <v>291</v>
      </c>
      <c r="B1159" s="2" t="s">
        <v>296</v>
      </c>
      <c r="C1159" s="2" t="str">
        <f>VLOOKUP(D1159,Info!$A$24:$B$57,2,FALSE)</f>
        <v>Deepwater</v>
      </c>
      <c r="D1159" s="3" t="s">
        <v>9</v>
      </c>
      <c r="E1159" s="3">
        <v>2006.0</v>
      </c>
      <c r="F1159" s="3">
        <v>51.0</v>
      </c>
    </row>
    <row r="1160" ht="15.75" customHeight="1">
      <c r="A1160" s="2" t="s">
        <v>291</v>
      </c>
      <c r="B1160" s="2" t="s">
        <v>296</v>
      </c>
      <c r="C1160" s="2" t="str">
        <f>VLOOKUP(D1160,Info!$A$24:$B$57,2,FALSE)</f>
        <v>Deepwater</v>
      </c>
      <c r="D1160" s="3" t="s">
        <v>9</v>
      </c>
      <c r="E1160" s="3">
        <v>2007.0</v>
      </c>
      <c r="F1160" s="3">
        <v>48.0</v>
      </c>
    </row>
    <row r="1161" ht="15.75" customHeight="1">
      <c r="A1161" s="2" t="s">
        <v>291</v>
      </c>
      <c r="B1161" s="2" t="s">
        <v>296</v>
      </c>
      <c r="C1161" s="2" t="str">
        <f>VLOOKUP(D1161,Info!$A$24:$B$57,2,FALSE)</f>
        <v>Deepwater</v>
      </c>
      <c r="D1161" s="3" t="s">
        <v>9</v>
      </c>
      <c r="E1161" s="3">
        <v>2008.0</v>
      </c>
      <c r="F1161" s="3">
        <v>18.0</v>
      </c>
    </row>
    <row r="1162" ht="15.75" customHeight="1">
      <c r="A1162" s="2" t="s">
        <v>291</v>
      </c>
      <c r="B1162" s="2" t="s">
        <v>296</v>
      </c>
      <c r="C1162" s="2" t="str">
        <f>VLOOKUP(D1162,Info!$A$24:$B$57,2,FALSE)</f>
        <v>Deepwater</v>
      </c>
      <c r="D1162" s="3" t="s">
        <v>9</v>
      </c>
      <c r="E1162" s="3">
        <v>2009.0</v>
      </c>
      <c r="F1162" s="3">
        <v>57.0</v>
      </c>
    </row>
    <row r="1163" ht="15.75" customHeight="1">
      <c r="A1163" s="2" t="s">
        <v>291</v>
      </c>
      <c r="B1163" s="2" t="s">
        <v>296</v>
      </c>
      <c r="C1163" s="2" t="str">
        <f>VLOOKUP(D1163,Info!$A$24:$B$57,2,FALSE)</f>
        <v>Deepwater</v>
      </c>
      <c r="D1163" s="3" t="s">
        <v>9</v>
      </c>
      <c r="E1163" s="3">
        <v>2010.0</v>
      </c>
      <c r="F1163" s="3">
        <v>26.0</v>
      </c>
    </row>
    <row r="1164" ht="15.75" customHeight="1">
      <c r="A1164" s="2" t="s">
        <v>291</v>
      </c>
      <c r="B1164" s="2" t="s">
        <v>296</v>
      </c>
      <c r="C1164" s="2" t="str">
        <f>VLOOKUP(D1164,Info!$A$24:$B$57,2,FALSE)</f>
        <v>Deepwater</v>
      </c>
      <c r="D1164" s="3" t="s">
        <v>9</v>
      </c>
      <c r="E1164" s="3">
        <v>2011.0</v>
      </c>
      <c r="F1164" s="3">
        <v>28.0</v>
      </c>
    </row>
    <row r="1165" ht="15.75" customHeight="1">
      <c r="A1165" s="2" t="s">
        <v>291</v>
      </c>
      <c r="B1165" s="2" t="s">
        <v>296</v>
      </c>
      <c r="C1165" s="2" t="str">
        <f>VLOOKUP(D1165,Info!$A$24:$B$57,2,FALSE)</f>
        <v>Deepwater</v>
      </c>
      <c r="D1165" s="3" t="s">
        <v>9</v>
      </c>
      <c r="E1165" s="3">
        <v>2012.0</v>
      </c>
      <c r="F1165" s="3">
        <v>45.0</v>
      </c>
    </row>
    <row r="1166" ht="15.75" customHeight="1">
      <c r="A1166" s="2" t="s">
        <v>291</v>
      </c>
      <c r="B1166" s="2" t="s">
        <v>296</v>
      </c>
      <c r="C1166" s="2" t="str">
        <f>VLOOKUP(D1166,Info!$A$24:$B$57,2,FALSE)</f>
        <v>Deepwater</v>
      </c>
      <c r="D1166" s="3" t="s">
        <v>9</v>
      </c>
      <c r="E1166" s="3">
        <v>2013.0</v>
      </c>
      <c r="F1166" s="3">
        <v>23.0</v>
      </c>
    </row>
    <row r="1167" ht="15.75" customHeight="1">
      <c r="A1167" s="2" t="s">
        <v>291</v>
      </c>
      <c r="B1167" s="2" t="s">
        <v>296</v>
      </c>
      <c r="C1167" s="2" t="str">
        <f>VLOOKUP(D1167,Info!$A$24:$B$57,2,FALSE)</f>
        <v>Deepwater</v>
      </c>
      <c r="D1167" s="3" t="s">
        <v>9</v>
      </c>
      <c r="E1167" s="3">
        <v>2014.0</v>
      </c>
      <c r="F1167" s="3">
        <v>25.0</v>
      </c>
    </row>
    <row r="1168" ht="15.75" customHeight="1">
      <c r="A1168" s="2" t="s">
        <v>291</v>
      </c>
      <c r="B1168" s="2" t="s">
        <v>296</v>
      </c>
      <c r="C1168" s="2" t="str">
        <f>VLOOKUP(D1168,Info!$A$24:$B$57,2,FALSE)</f>
        <v>Deepwater</v>
      </c>
      <c r="D1168" s="3" t="s">
        <v>9</v>
      </c>
      <c r="E1168" s="3">
        <v>2015.0</v>
      </c>
      <c r="F1168" s="3">
        <v>20.0</v>
      </c>
    </row>
    <row r="1169" ht="15.75" customHeight="1">
      <c r="A1169" s="2" t="s">
        <v>291</v>
      </c>
      <c r="B1169" s="2" t="s">
        <v>296</v>
      </c>
      <c r="C1169" s="2" t="str">
        <f>VLOOKUP(D1169,Info!$A$24:$B$57,2,FALSE)</f>
        <v>Deepwater</v>
      </c>
      <c r="D1169" s="3" t="s">
        <v>9</v>
      </c>
      <c r="E1169" s="3">
        <v>2016.0</v>
      </c>
      <c r="F1169" s="3">
        <v>53.0</v>
      </c>
    </row>
    <row r="1170" ht="15.75" customHeight="1">
      <c r="A1170" s="2" t="s">
        <v>291</v>
      </c>
      <c r="B1170" s="2" t="s">
        <v>296</v>
      </c>
      <c r="C1170" s="2" t="str">
        <f>VLOOKUP(D1170,Info!$A$24:$B$57,2,FALSE)</f>
        <v>Deepwater</v>
      </c>
      <c r="D1170" s="3" t="s">
        <v>9</v>
      </c>
      <c r="E1170" s="3">
        <v>2017.0</v>
      </c>
      <c r="F1170" s="3">
        <v>57.0</v>
      </c>
    </row>
    <row r="1171" ht="15.75" customHeight="1">
      <c r="A1171" s="2" t="s">
        <v>291</v>
      </c>
      <c r="B1171" s="2" t="s">
        <v>296</v>
      </c>
      <c r="C1171" s="2" t="str">
        <f>VLOOKUP(D1171,Info!$A$24:$B$57,2,FALSE)</f>
        <v>Deepwater</v>
      </c>
      <c r="D1171" s="3" t="s">
        <v>9</v>
      </c>
      <c r="E1171" s="3">
        <v>2018.0</v>
      </c>
      <c r="F1171" s="3">
        <v>83.0</v>
      </c>
    </row>
    <row r="1172" ht="15.75" customHeight="1">
      <c r="A1172" s="2" t="s">
        <v>291</v>
      </c>
      <c r="B1172" s="2" t="s">
        <v>296</v>
      </c>
      <c r="C1172" s="2" t="str">
        <f>VLOOKUP(D1172,Info!$A$24:$B$57,2,FALSE)</f>
        <v>Shallow-water</v>
      </c>
      <c r="D1172" s="3" t="s">
        <v>11</v>
      </c>
      <c r="E1172" s="3">
        <v>1986.0</v>
      </c>
      <c r="F1172" s="3">
        <v>14.0</v>
      </c>
    </row>
    <row r="1173" ht="15.75" customHeight="1">
      <c r="A1173" s="2" t="s">
        <v>291</v>
      </c>
      <c r="B1173" s="2" t="s">
        <v>296</v>
      </c>
      <c r="C1173" s="2" t="str">
        <f>VLOOKUP(D1173,Info!$A$24:$B$57,2,FALSE)</f>
        <v>Shallow-water</v>
      </c>
      <c r="D1173" s="3" t="s">
        <v>11</v>
      </c>
      <c r="E1173" s="3">
        <v>1987.0</v>
      </c>
      <c r="F1173" s="3">
        <v>42.0</v>
      </c>
    </row>
    <row r="1174" ht="15.75" customHeight="1">
      <c r="A1174" s="2" t="s">
        <v>291</v>
      </c>
      <c r="B1174" s="2" t="s">
        <v>296</v>
      </c>
      <c r="C1174" s="2" t="str">
        <f>VLOOKUP(D1174,Info!$A$24:$B$57,2,FALSE)</f>
        <v>Shallow-water</v>
      </c>
      <c r="D1174" s="3" t="s">
        <v>11</v>
      </c>
      <c r="E1174" s="3">
        <v>1988.0</v>
      </c>
      <c r="F1174" s="3">
        <v>100.0</v>
      </c>
    </row>
    <row r="1175" ht="15.75" customHeight="1">
      <c r="A1175" s="2" t="s">
        <v>291</v>
      </c>
      <c r="B1175" s="2" t="s">
        <v>296</v>
      </c>
      <c r="C1175" s="2" t="str">
        <f>VLOOKUP(D1175,Info!$A$24:$B$57,2,FALSE)</f>
        <v>Shallow-water</v>
      </c>
      <c r="D1175" s="3" t="s">
        <v>11</v>
      </c>
      <c r="E1175" s="3">
        <v>1989.0</v>
      </c>
      <c r="F1175" s="3">
        <v>106.0</v>
      </c>
    </row>
    <row r="1176" ht="15.75" customHeight="1">
      <c r="A1176" s="2" t="s">
        <v>291</v>
      </c>
      <c r="B1176" s="2" t="s">
        <v>296</v>
      </c>
      <c r="C1176" s="2" t="str">
        <f>VLOOKUP(D1176,Info!$A$24:$B$57,2,FALSE)</f>
        <v>Shallow-water</v>
      </c>
      <c r="D1176" s="3" t="s">
        <v>11</v>
      </c>
      <c r="E1176" s="3">
        <v>1990.0</v>
      </c>
      <c r="F1176" s="3">
        <v>211.0</v>
      </c>
    </row>
    <row r="1177" ht="15.75" customHeight="1">
      <c r="A1177" s="2" t="s">
        <v>291</v>
      </c>
      <c r="B1177" s="2" t="s">
        <v>296</v>
      </c>
      <c r="C1177" s="2" t="str">
        <f>VLOOKUP(D1177,Info!$A$24:$B$57,2,FALSE)</f>
        <v>Shallow-water</v>
      </c>
      <c r="D1177" s="3" t="s">
        <v>11</v>
      </c>
      <c r="E1177" s="3">
        <v>1991.0</v>
      </c>
      <c r="F1177" s="3">
        <v>90.0</v>
      </c>
    </row>
    <row r="1178" ht="15.75" customHeight="1">
      <c r="A1178" s="2" t="s">
        <v>291</v>
      </c>
      <c r="B1178" s="2" t="s">
        <v>296</v>
      </c>
      <c r="C1178" s="2" t="str">
        <f>VLOOKUP(D1178,Info!$A$24:$B$57,2,FALSE)</f>
        <v>Shallow-water</v>
      </c>
      <c r="D1178" s="3" t="s">
        <v>11</v>
      </c>
      <c r="E1178" s="3">
        <v>1992.0</v>
      </c>
      <c r="F1178" s="3">
        <v>51.0</v>
      </c>
    </row>
    <row r="1179" ht="15.75" customHeight="1">
      <c r="A1179" s="2" t="s">
        <v>291</v>
      </c>
      <c r="B1179" s="2" t="s">
        <v>296</v>
      </c>
      <c r="C1179" s="2" t="str">
        <f>VLOOKUP(D1179,Info!$A$24:$B$57,2,FALSE)</f>
        <v>Shallow-water</v>
      </c>
      <c r="D1179" s="3" t="s">
        <v>11</v>
      </c>
      <c r="E1179" s="3">
        <v>1993.0</v>
      </c>
      <c r="F1179" s="3">
        <v>246.0</v>
      </c>
    </row>
    <row r="1180" ht="15.75" customHeight="1">
      <c r="A1180" s="2" t="s">
        <v>291</v>
      </c>
      <c r="B1180" s="2" t="s">
        <v>296</v>
      </c>
      <c r="C1180" s="2" t="str">
        <f>VLOOKUP(D1180,Info!$A$24:$B$57,2,FALSE)</f>
        <v>Shallow-water</v>
      </c>
      <c r="D1180" s="3" t="s">
        <v>11</v>
      </c>
      <c r="E1180" s="3">
        <v>1994.0</v>
      </c>
      <c r="F1180" s="3">
        <v>97.0</v>
      </c>
    </row>
    <row r="1181" ht="15.75" customHeight="1">
      <c r="A1181" s="2" t="s">
        <v>291</v>
      </c>
      <c r="B1181" s="2" t="s">
        <v>296</v>
      </c>
      <c r="C1181" s="2" t="str">
        <f>VLOOKUP(D1181,Info!$A$24:$B$57,2,FALSE)</f>
        <v>Shallow-water</v>
      </c>
      <c r="D1181" s="3" t="s">
        <v>11</v>
      </c>
      <c r="E1181" s="3">
        <v>1995.0</v>
      </c>
      <c r="F1181" s="3">
        <v>201.0</v>
      </c>
    </row>
    <row r="1182" ht="15.75" customHeight="1">
      <c r="A1182" s="2" t="s">
        <v>291</v>
      </c>
      <c r="B1182" s="2" t="s">
        <v>296</v>
      </c>
      <c r="C1182" s="2" t="str">
        <f>VLOOKUP(D1182,Info!$A$24:$B$57,2,FALSE)</f>
        <v>Shallow-water</v>
      </c>
      <c r="D1182" s="3" t="s">
        <v>11</v>
      </c>
      <c r="E1182" s="3">
        <v>1996.0</v>
      </c>
      <c r="F1182" s="3">
        <v>27.0</v>
      </c>
    </row>
    <row r="1183" ht="15.75" customHeight="1">
      <c r="A1183" s="2" t="s">
        <v>291</v>
      </c>
      <c r="B1183" s="2" t="s">
        <v>296</v>
      </c>
      <c r="C1183" s="2" t="str">
        <f>VLOOKUP(D1183,Info!$A$24:$B$57,2,FALSE)</f>
        <v>Shallow-water</v>
      </c>
      <c r="D1183" s="3" t="s">
        <v>11</v>
      </c>
      <c r="E1183" s="3">
        <v>1997.0</v>
      </c>
      <c r="F1183" s="3">
        <v>31.0</v>
      </c>
    </row>
    <row r="1184" ht="15.75" customHeight="1">
      <c r="A1184" s="2" t="s">
        <v>291</v>
      </c>
      <c r="B1184" s="2" t="s">
        <v>296</v>
      </c>
      <c r="C1184" s="2" t="str">
        <f>VLOOKUP(D1184,Info!$A$24:$B$57,2,FALSE)</f>
        <v>Shallow-water</v>
      </c>
      <c r="D1184" s="3" t="s">
        <v>11</v>
      </c>
      <c r="E1184" s="3">
        <v>1998.0</v>
      </c>
      <c r="F1184" s="3">
        <v>37.0</v>
      </c>
    </row>
    <row r="1185" ht="15.75" customHeight="1">
      <c r="A1185" s="2" t="s">
        <v>291</v>
      </c>
      <c r="B1185" s="2" t="s">
        <v>296</v>
      </c>
      <c r="C1185" s="2" t="str">
        <f>VLOOKUP(D1185,Info!$A$24:$B$57,2,FALSE)</f>
        <v>Shallow-water</v>
      </c>
      <c r="D1185" s="3" t="s">
        <v>11</v>
      </c>
      <c r="E1185" s="3">
        <v>1999.0</v>
      </c>
      <c r="F1185" s="3">
        <v>33.0</v>
      </c>
    </row>
    <row r="1186" ht="15.75" customHeight="1">
      <c r="A1186" s="2" t="s">
        <v>291</v>
      </c>
      <c r="B1186" s="2" t="s">
        <v>296</v>
      </c>
      <c r="C1186" s="2" t="str">
        <f>VLOOKUP(D1186,Info!$A$24:$B$57,2,FALSE)</f>
        <v>Shallow-water</v>
      </c>
      <c r="D1186" s="3" t="s">
        <v>11</v>
      </c>
      <c r="E1186" s="3">
        <v>2000.0</v>
      </c>
      <c r="F1186" s="3">
        <v>36.0</v>
      </c>
    </row>
    <row r="1187" ht="15.75" customHeight="1">
      <c r="A1187" s="2" t="s">
        <v>291</v>
      </c>
      <c r="B1187" s="2" t="s">
        <v>296</v>
      </c>
      <c r="C1187" s="2" t="str">
        <f>VLOOKUP(D1187,Info!$A$24:$B$57,2,FALSE)</f>
        <v>Shallow-water</v>
      </c>
      <c r="D1187" s="3" t="s">
        <v>11</v>
      </c>
      <c r="E1187" s="3">
        <v>2001.0</v>
      </c>
      <c r="F1187" s="3">
        <v>11.0</v>
      </c>
    </row>
    <row r="1188" ht="15.75" customHeight="1">
      <c r="A1188" s="2" t="s">
        <v>291</v>
      </c>
      <c r="B1188" s="2" t="s">
        <v>296</v>
      </c>
      <c r="C1188" s="2" t="str">
        <f>VLOOKUP(D1188,Info!$A$24:$B$57,2,FALSE)</f>
        <v>Shallow-water</v>
      </c>
      <c r="D1188" s="3" t="s">
        <v>11</v>
      </c>
      <c r="E1188" s="3">
        <v>2002.0</v>
      </c>
      <c r="F1188" s="3">
        <v>39.0</v>
      </c>
    </row>
    <row r="1189" ht="15.75" customHeight="1">
      <c r="A1189" s="2" t="s">
        <v>291</v>
      </c>
      <c r="B1189" s="2" t="s">
        <v>296</v>
      </c>
      <c r="C1189" s="2" t="str">
        <f>VLOOKUP(D1189,Info!$A$24:$B$57,2,FALSE)</f>
        <v>Shallow-water</v>
      </c>
      <c r="D1189" s="3" t="s">
        <v>11</v>
      </c>
      <c r="E1189" s="3">
        <v>2003.0</v>
      </c>
      <c r="F1189" s="3">
        <v>72.0</v>
      </c>
    </row>
    <row r="1190" ht="15.75" customHeight="1">
      <c r="A1190" s="2" t="s">
        <v>291</v>
      </c>
      <c r="B1190" s="2" t="s">
        <v>296</v>
      </c>
      <c r="C1190" s="2" t="str">
        <f>VLOOKUP(D1190,Info!$A$24:$B$57,2,FALSE)</f>
        <v>Shallow-water</v>
      </c>
      <c r="D1190" s="3" t="s">
        <v>11</v>
      </c>
      <c r="E1190" s="3">
        <v>2004.0</v>
      </c>
      <c r="F1190" s="3">
        <v>64.0</v>
      </c>
    </row>
    <row r="1191" ht="15.75" customHeight="1">
      <c r="A1191" s="2" t="s">
        <v>291</v>
      </c>
      <c r="B1191" s="2" t="s">
        <v>296</v>
      </c>
      <c r="C1191" s="2" t="str">
        <f>VLOOKUP(D1191,Info!$A$24:$B$57,2,FALSE)</f>
        <v>Shallow-water</v>
      </c>
      <c r="D1191" s="3" t="s">
        <v>11</v>
      </c>
      <c r="E1191" s="3">
        <v>2005.0</v>
      </c>
      <c r="F1191" s="3">
        <v>61.0</v>
      </c>
    </row>
    <row r="1192" ht="15.75" customHeight="1">
      <c r="A1192" s="2" t="s">
        <v>291</v>
      </c>
      <c r="B1192" s="2" t="s">
        <v>296</v>
      </c>
      <c r="C1192" s="2" t="str">
        <f>VLOOKUP(D1192,Info!$A$24:$B$57,2,FALSE)</f>
        <v>Shallow-water</v>
      </c>
      <c r="D1192" s="3" t="s">
        <v>11</v>
      </c>
      <c r="E1192" s="3">
        <v>2006.0</v>
      </c>
      <c r="F1192" s="3">
        <v>41.0</v>
      </c>
    </row>
    <row r="1193" ht="15.75" customHeight="1">
      <c r="A1193" s="2" t="s">
        <v>291</v>
      </c>
      <c r="B1193" s="2" t="s">
        <v>296</v>
      </c>
      <c r="C1193" s="2" t="str">
        <f>VLOOKUP(D1193,Info!$A$24:$B$57,2,FALSE)</f>
        <v>Shallow-water</v>
      </c>
      <c r="D1193" s="3" t="s">
        <v>11</v>
      </c>
      <c r="E1193" s="3">
        <v>2007.0</v>
      </c>
      <c r="F1193" s="3">
        <v>84.0</v>
      </c>
    </row>
    <row r="1194" ht="15.75" customHeight="1">
      <c r="A1194" s="2" t="s">
        <v>291</v>
      </c>
      <c r="B1194" s="2" t="s">
        <v>296</v>
      </c>
      <c r="C1194" s="2" t="str">
        <f>VLOOKUP(D1194,Info!$A$24:$B$57,2,FALSE)</f>
        <v>Shallow-water</v>
      </c>
      <c r="D1194" s="3" t="s">
        <v>11</v>
      </c>
      <c r="E1194" s="3">
        <v>2008.0</v>
      </c>
      <c r="F1194" s="3">
        <v>56.0</v>
      </c>
    </row>
    <row r="1195" ht="15.75" customHeight="1">
      <c r="A1195" s="2" t="s">
        <v>291</v>
      </c>
      <c r="B1195" s="2" t="s">
        <v>296</v>
      </c>
      <c r="C1195" s="2" t="str">
        <f>VLOOKUP(D1195,Info!$A$24:$B$57,2,FALSE)</f>
        <v>Shallow-water</v>
      </c>
      <c r="D1195" s="3" t="s">
        <v>11</v>
      </c>
      <c r="E1195" s="3">
        <v>2009.0</v>
      </c>
      <c r="F1195" s="3">
        <v>44.0</v>
      </c>
    </row>
    <row r="1196" ht="15.75" customHeight="1">
      <c r="A1196" s="2" t="s">
        <v>291</v>
      </c>
      <c r="B1196" s="2" t="s">
        <v>296</v>
      </c>
      <c r="C1196" s="2" t="str">
        <f>VLOOKUP(D1196,Info!$A$24:$B$57,2,FALSE)</f>
        <v>Shallow-water</v>
      </c>
      <c r="D1196" s="3" t="s">
        <v>11</v>
      </c>
      <c r="E1196" s="3">
        <v>2010.0</v>
      </c>
      <c r="F1196" s="3">
        <v>22.0</v>
      </c>
    </row>
    <row r="1197" ht="15.75" customHeight="1">
      <c r="A1197" s="2" t="s">
        <v>291</v>
      </c>
      <c r="B1197" s="2" t="s">
        <v>296</v>
      </c>
      <c r="C1197" s="2" t="str">
        <f>VLOOKUP(D1197,Info!$A$24:$B$57,2,FALSE)</f>
        <v>Shallow-water</v>
      </c>
      <c r="D1197" s="3" t="s">
        <v>11</v>
      </c>
      <c r="E1197" s="3">
        <v>2011.0</v>
      </c>
      <c r="F1197" s="3">
        <v>20.0</v>
      </c>
    </row>
    <row r="1198" ht="15.75" customHeight="1">
      <c r="A1198" s="2" t="s">
        <v>291</v>
      </c>
      <c r="B1198" s="2" t="s">
        <v>296</v>
      </c>
      <c r="C1198" s="2" t="str">
        <f>VLOOKUP(D1198,Info!$A$24:$B$57,2,FALSE)</f>
        <v>Shallow-water</v>
      </c>
      <c r="D1198" s="3" t="s">
        <v>11</v>
      </c>
      <c r="E1198" s="3">
        <v>2012.0</v>
      </c>
      <c r="F1198" s="3">
        <v>15.0</v>
      </c>
    </row>
    <row r="1199" ht="15.75" customHeight="1">
      <c r="A1199" s="2" t="s">
        <v>291</v>
      </c>
      <c r="B1199" s="2" t="s">
        <v>296</v>
      </c>
      <c r="C1199" s="2" t="str">
        <f>VLOOKUP(D1199,Info!$A$24:$B$57,2,FALSE)</f>
        <v>Shallow-water</v>
      </c>
      <c r="D1199" s="3" t="s">
        <v>11</v>
      </c>
      <c r="E1199" s="3">
        <v>2013.0</v>
      </c>
      <c r="F1199" s="3">
        <v>14.0</v>
      </c>
    </row>
    <row r="1200" ht="15.75" customHeight="1">
      <c r="A1200" s="2" t="s">
        <v>291</v>
      </c>
      <c r="B1200" s="2" t="s">
        <v>296</v>
      </c>
      <c r="C1200" s="2" t="str">
        <f>VLOOKUP(D1200,Info!$A$24:$B$57,2,FALSE)</f>
        <v>Shallow-water</v>
      </c>
      <c r="D1200" s="3" t="s">
        <v>11</v>
      </c>
      <c r="E1200" s="3">
        <v>2014.0</v>
      </c>
      <c r="F1200" s="3">
        <v>3.0</v>
      </c>
    </row>
    <row r="1201" ht="15.75" customHeight="1">
      <c r="A1201" s="2" t="s">
        <v>291</v>
      </c>
      <c r="B1201" s="2" t="s">
        <v>296</v>
      </c>
      <c r="C1201" s="2" t="str">
        <f>VLOOKUP(D1201,Info!$A$24:$B$57,2,FALSE)</f>
        <v>Shallow-water</v>
      </c>
      <c r="D1201" s="3" t="s">
        <v>11</v>
      </c>
      <c r="E1201" s="3">
        <v>2015.0</v>
      </c>
      <c r="F1201" s="3">
        <v>10.0</v>
      </c>
    </row>
    <row r="1202" ht="15.75" customHeight="1">
      <c r="A1202" s="2" t="s">
        <v>291</v>
      </c>
      <c r="B1202" s="2" t="s">
        <v>296</v>
      </c>
      <c r="C1202" s="2" t="str">
        <f>VLOOKUP(D1202,Info!$A$24:$B$57,2,FALSE)</f>
        <v>Shallow-water</v>
      </c>
      <c r="D1202" s="3" t="s">
        <v>11</v>
      </c>
      <c r="E1202" s="3">
        <v>2016.0</v>
      </c>
      <c r="F1202" s="3">
        <v>10.0</v>
      </c>
    </row>
    <row r="1203" ht="15.75" customHeight="1">
      <c r="A1203" s="2" t="s">
        <v>291</v>
      </c>
      <c r="B1203" s="2" t="s">
        <v>296</v>
      </c>
      <c r="C1203" s="2" t="str">
        <f>VLOOKUP(D1203,Info!$A$24:$B$57,2,FALSE)</f>
        <v>Shallow-water</v>
      </c>
      <c r="D1203" s="3" t="s">
        <v>11</v>
      </c>
      <c r="E1203" s="3">
        <v>2017.0</v>
      </c>
      <c r="F1203" s="3">
        <v>2.0</v>
      </c>
    </row>
    <row r="1204" ht="15.75" customHeight="1">
      <c r="A1204" s="2" t="s">
        <v>291</v>
      </c>
      <c r="B1204" s="2" t="s">
        <v>296</v>
      </c>
      <c r="C1204" s="2" t="str">
        <f>VLOOKUP(D1204,Info!$A$24:$B$57,2,FALSE)</f>
        <v>Shallow-water</v>
      </c>
      <c r="D1204" s="3" t="s">
        <v>11</v>
      </c>
      <c r="E1204" s="3">
        <v>2018.0</v>
      </c>
      <c r="F1204" s="3">
        <v>2.0</v>
      </c>
    </row>
    <row r="1205" ht="15.75" customHeight="1">
      <c r="A1205" s="2" t="s">
        <v>291</v>
      </c>
      <c r="B1205" s="2" t="s">
        <v>296</v>
      </c>
      <c r="C1205" s="2" t="str">
        <f>VLOOKUP(D1205,Info!$A$24:$B$57,2,FALSE)</f>
        <v>Snappers</v>
      </c>
      <c r="D1205" s="3" t="s">
        <v>13</v>
      </c>
      <c r="E1205" s="3">
        <v>1986.0</v>
      </c>
      <c r="F1205" s="3">
        <v>1.0</v>
      </c>
    </row>
    <row r="1206" ht="15.75" customHeight="1">
      <c r="A1206" s="2" t="s">
        <v>291</v>
      </c>
      <c r="B1206" s="2" t="s">
        <v>296</v>
      </c>
      <c r="C1206" s="2" t="str">
        <f>VLOOKUP(D1206,Info!$A$24:$B$57,2,FALSE)</f>
        <v>Snappers</v>
      </c>
      <c r="D1206" s="3" t="s">
        <v>13</v>
      </c>
      <c r="E1206" s="3">
        <v>1987.0</v>
      </c>
      <c r="F1206" s="3">
        <v>5.0</v>
      </c>
    </row>
    <row r="1207" ht="15.75" customHeight="1">
      <c r="A1207" s="2" t="s">
        <v>291</v>
      </c>
      <c r="B1207" s="2" t="s">
        <v>296</v>
      </c>
      <c r="C1207" s="2" t="str">
        <f>VLOOKUP(D1207,Info!$A$24:$B$57,2,FALSE)</f>
        <v>Snappers</v>
      </c>
      <c r="D1207" s="3" t="s">
        <v>13</v>
      </c>
      <c r="E1207" s="3">
        <v>1988.0</v>
      </c>
      <c r="F1207" s="3">
        <v>25.0</v>
      </c>
    </row>
    <row r="1208" ht="15.75" customHeight="1">
      <c r="A1208" s="2" t="s">
        <v>291</v>
      </c>
      <c r="B1208" s="2" t="s">
        <v>296</v>
      </c>
      <c r="C1208" s="2" t="str">
        <f>VLOOKUP(D1208,Info!$A$24:$B$57,2,FALSE)</f>
        <v>Snappers</v>
      </c>
      <c r="D1208" s="3" t="s">
        <v>13</v>
      </c>
      <c r="E1208" s="3">
        <v>1989.0</v>
      </c>
      <c r="F1208" s="3">
        <v>18.0</v>
      </c>
    </row>
    <row r="1209" ht="15.75" customHeight="1">
      <c r="A1209" s="2" t="s">
        <v>291</v>
      </c>
      <c r="B1209" s="2" t="s">
        <v>296</v>
      </c>
      <c r="C1209" s="2" t="str">
        <f>VLOOKUP(D1209,Info!$A$24:$B$57,2,FALSE)</f>
        <v>Snappers</v>
      </c>
      <c r="D1209" s="3" t="s">
        <v>13</v>
      </c>
      <c r="E1209" s="3">
        <v>1990.0</v>
      </c>
      <c r="F1209" s="3">
        <v>18.0</v>
      </c>
    </row>
    <row r="1210" ht="15.75" customHeight="1">
      <c r="A1210" s="2" t="s">
        <v>291</v>
      </c>
      <c r="B1210" s="2" t="s">
        <v>296</v>
      </c>
      <c r="C1210" s="2" t="str">
        <f>VLOOKUP(D1210,Info!$A$24:$B$57,2,FALSE)</f>
        <v>Snappers</v>
      </c>
      <c r="D1210" s="3" t="s">
        <v>13</v>
      </c>
      <c r="E1210" s="3">
        <v>1991.0</v>
      </c>
      <c r="F1210" s="3">
        <v>9.0</v>
      </c>
    </row>
    <row r="1211" ht="15.75" customHeight="1">
      <c r="A1211" s="2" t="s">
        <v>291</v>
      </c>
      <c r="B1211" s="2" t="s">
        <v>296</v>
      </c>
      <c r="C1211" s="2" t="str">
        <f>VLOOKUP(D1211,Info!$A$24:$B$57,2,FALSE)</f>
        <v>Snappers</v>
      </c>
      <c r="D1211" s="3" t="s">
        <v>13</v>
      </c>
      <c r="E1211" s="3">
        <v>1992.0</v>
      </c>
      <c r="F1211" s="3">
        <v>5.0</v>
      </c>
    </row>
    <row r="1212" ht="15.75" customHeight="1">
      <c r="A1212" s="2" t="s">
        <v>291</v>
      </c>
      <c r="B1212" s="2" t="s">
        <v>296</v>
      </c>
      <c r="C1212" s="2" t="str">
        <f>VLOOKUP(D1212,Info!$A$24:$B$57,2,FALSE)</f>
        <v>Snappers</v>
      </c>
      <c r="D1212" s="3" t="s">
        <v>13</v>
      </c>
      <c r="E1212" s="3">
        <v>1993.0</v>
      </c>
      <c r="F1212" s="3">
        <v>8.0</v>
      </c>
    </row>
    <row r="1213" ht="15.75" customHeight="1">
      <c r="A1213" s="2" t="s">
        <v>291</v>
      </c>
      <c r="B1213" s="2" t="s">
        <v>296</v>
      </c>
      <c r="C1213" s="2" t="str">
        <f>VLOOKUP(D1213,Info!$A$24:$B$57,2,FALSE)</f>
        <v>Snappers</v>
      </c>
      <c r="D1213" s="3" t="s">
        <v>13</v>
      </c>
      <c r="E1213" s="3">
        <v>1994.0</v>
      </c>
      <c r="F1213" s="3">
        <v>3.0</v>
      </c>
    </row>
    <row r="1214" ht="15.75" customHeight="1">
      <c r="A1214" s="2" t="s">
        <v>291</v>
      </c>
      <c r="B1214" s="2" t="s">
        <v>296</v>
      </c>
      <c r="C1214" s="2" t="str">
        <f>VLOOKUP(D1214,Info!$A$24:$B$57,2,FALSE)</f>
        <v>Snappers</v>
      </c>
      <c r="D1214" s="3" t="s">
        <v>13</v>
      </c>
      <c r="E1214" s="3">
        <v>1995.0</v>
      </c>
      <c r="F1214" s="3">
        <v>23.0</v>
      </c>
    </row>
    <row r="1215" ht="15.75" customHeight="1">
      <c r="A1215" s="2" t="s">
        <v>291</v>
      </c>
      <c r="B1215" s="2" t="s">
        <v>296</v>
      </c>
      <c r="C1215" s="2" t="str">
        <f>VLOOKUP(D1215,Info!$A$24:$B$57,2,FALSE)</f>
        <v>Snappers</v>
      </c>
      <c r="D1215" s="3" t="s">
        <v>13</v>
      </c>
      <c r="E1215" s="3">
        <v>1996.0</v>
      </c>
      <c r="F1215" s="3">
        <v>19.0</v>
      </c>
    </row>
    <row r="1216" ht="15.75" customHeight="1">
      <c r="A1216" s="2" t="s">
        <v>291</v>
      </c>
      <c r="B1216" s="2" t="s">
        <v>296</v>
      </c>
      <c r="C1216" s="2" t="str">
        <f>VLOOKUP(D1216,Info!$A$24:$B$57,2,FALSE)</f>
        <v>Snappers</v>
      </c>
      <c r="D1216" s="3" t="s">
        <v>13</v>
      </c>
      <c r="E1216" s="3">
        <v>1997.0</v>
      </c>
      <c r="F1216" s="3">
        <v>14.0</v>
      </c>
    </row>
    <row r="1217" ht="15.75" customHeight="1">
      <c r="A1217" s="2" t="s">
        <v>291</v>
      </c>
      <c r="B1217" s="2" t="s">
        <v>296</v>
      </c>
      <c r="C1217" s="2" t="str">
        <f>VLOOKUP(D1217,Info!$A$24:$B$57,2,FALSE)</f>
        <v>Snappers</v>
      </c>
      <c r="D1217" s="3" t="s">
        <v>13</v>
      </c>
      <c r="E1217" s="3">
        <v>1998.0</v>
      </c>
      <c r="F1217" s="3">
        <v>17.0</v>
      </c>
    </row>
    <row r="1218" ht="15.75" customHeight="1">
      <c r="A1218" s="2" t="s">
        <v>291</v>
      </c>
      <c r="B1218" s="2" t="s">
        <v>296</v>
      </c>
      <c r="C1218" s="2" t="str">
        <f>VLOOKUP(D1218,Info!$A$24:$B$57,2,FALSE)</f>
        <v>Snappers</v>
      </c>
      <c r="D1218" s="3" t="s">
        <v>13</v>
      </c>
      <c r="E1218" s="3">
        <v>1999.0</v>
      </c>
      <c r="F1218" s="3">
        <v>19.0</v>
      </c>
    </row>
    <row r="1219" ht="15.75" customHeight="1">
      <c r="A1219" s="2" t="s">
        <v>291</v>
      </c>
      <c r="B1219" s="2" t="s">
        <v>296</v>
      </c>
      <c r="C1219" s="2" t="str">
        <f>VLOOKUP(D1219,Info!$A$24:$B$57,2,FALSE)</f>
        <v>Snappers</v>
      </c>
      <c r="D1219" s="3" t="s">
        <v>13</v>
      </c>
      <c r="E1219" s="3">
        <v>2000.0</v>
      </c>
      <c r="F1219" s="3">
        <v>21.0</v>
      </c>
    </row>
    <row r="1220" ht="15.75" customHeight="1">
      <c r="A1220" s="2" t="s">
        <v>291</v>
      </c>
      <c r="B1220" s="2" t="s">
        <v>296</v>
      </c>
      <c r="C1220" s="2" t="str">
        <f>VLOOKUP(D1220,Info!$A$24:$B$57,2,FALSE)</f>
        <v>Snappers</v>
      </c>
      <c r="D1220" s="3" t="s">
        <v>13</v>
      </c>
      <c r="E1220" s="3">
        <v>2001.0</v>
      </c>
      <c r="F1220" s="3">
        <v>15.0</v>
      </c>
    </row>
    <row r="1221" ht="15.75" customHeight="1">
      <c r="A1221" s="2" t="s">
        <v>291</v>
      </c>
      <c r="B1221" s="2" t="s">
        <v>296</v>
      </c>
      <c r="C1221" s="2" t="str">
        <f>VLOOKUP(D1221,Info!$A$24:$B$57,2,FALSE)</f>
        <v>Snappers</v>
      </c>
      <c r="D1221" s="3" t="s">
        <v>13</v>
      </c>
      <c r="E1221" s="3">
        <v>2002.0</v>
      </c>
      <c r="F1221" s="3">
        <v>51.0</v>
      </c>
    </row>
    <row r="1222" ht="15.75" customHeight="1">
      <c r="A1222" s="2" t="s">
        <v>291</v>
      </c>
      <c r="B1222" s="2" t="s">
        <v>296</v>
      </c>
      <c r="C1222" s="2" t="str">
        <f>VLOOKUP(D1222,Info!$A$24:$B$57,2,FALSE)</f>
        <v>Snappers</v>
      </c>
      <c r="D1222" s="3" t="s">
        <v>13</v>
      </c>
      <c r="E1222" s="3">
        <v>2003.0</v>
      </c>
      <c r="F1222" s="3">
        <v>27.0</v>
      </c>
    </row>
    <row r="1223" ht="15.75" customHeight="1">
      <c r="A1223" s="2" t="s">
        <v>291</v>
      </c>
      <c r="B1223" s="2" t="s">
        <v>296</v>
      </c>
      <c r="C1223" s="2" t="str">
        <f>VLOOKUP(D1223,Info!$A$24:$B$57,2,FALSE)</f>
        <v>Snappers</v>
      </c>
      <c r="D1223" s="3" t="s">
        <v>13</v>
      </c>
      <c r="E1223" s="3">
        <v>2004.0</v>
      </c>
      <c r="F1223" s="3">
        <v>35.0</v>
      </c>
    </row>
    <row r="1224" ht="15.75" customHeight="1">
      <c r="A1224" s="2" t="s">
        <v>291</v>
      </c>
      <c r="B1224" s="2" t="s">
        <v>296</v>
      </c>
      <c r="C1224" s="2" t="str">
        <f>VLOOKUP(D1224,Info!$A$24:$B$57,2,FALSE)</f>
        <v>Snappers</v>
      </c>
      <c r="D1224" s="3" t="s">
        <v>13</v>
      </c>
      <c r="E1224" s="3">
        <v>2005.0</v>
      </c>
      <c r="F1224" s="3">
        <v>16.0</v>
      </c>
    </row>
    <row r="1225" ht="15.75" customHeight="1">
      <c r="A1225" s="2" t="s">
        <v>291</v>
      </c>
      <c r="B1225" s="2" t="s">
        <v>296</v>
      </c>
      <c r="C1225" s="2" t="str">
        <f>VLOOKUP(D1225,Info!$A$24:$B$57,2,FALSE)</f>
        <v>Snappers</v>
      </c>
      <c r="D1225" s="3" t="s">
        <v>13</v>
      </c>
      <c r="E1225" s="3">
        <v>2006.0</v>
      </c>
      <c r="F1225" s="3">
        <v>29.0</v>
      </c>
    </row>
    <row r="1226" ht="15.75" customHeight="1">
      <c r="A1226" s="2" t="s">
        <v>291</v>
      </c>
      <c r="B1226" s="2" t="s">
        <v>296</v>
      </c>
      <c r="C1226" s="2" t="str">
        <f>VLOOKUP(D1226,Info!$A$24:$B$57,2,FALSE)</f>
        <v>Snappers</v>
      </c>
      <c r="D1226" s="3" t="s">
        <v>13</v>
      </c>
      <c r="E1226" s="3">
        <v>2007.0</v>
      </c>
      <c r="F1226" s="3">
        <v>11.0</v>
      </c>
    </row>
    <row r="1227" ht="15.75" customHeight="1">
      <c r="A1227" s="2" t="s">
        <v>291</v>
      </c>
      <c r="B1227" s="2" t="s">
        <v>296</v>
      </c>
      <c r="C1227" s="2" t="str">
        <f>VLOOKUP(D1227,Info!$A$24:$B$57,2,FALSE)</f>
        <v>Snappers</v>
      </c>
      <c r="D1227" s="3" t="s">
        <v>13</v>
      </c>
      <c r="E1227" s="3">
        <v>2008.0</v>
      </c>
      <c r="F1227" s="3">
        <v>23.0</v>
      </c>
    </row>
    <row r="1228" ht="15.75" customHeight="1">
      <c r="A1228" s="2" t="s">
        <v>291</v>
      </c>
      <c r="B1228" s="2" t="s">
        <v>296</v>
      </c>
      <c r="C1228" s="2" t="str">
        <f>VLOOKUP(D1228,Info!$A$24:$B$57,2,FALSE)</f>
        <v>Snappers</v>
      </c>
      <c r="D1228" s="3" t="s">
        <v>13</v>
      </c>
      <c r="E1228" s="3">
        <v>2009.0</v>
      </c>
      <c r="F1228" s="3">
        <v>10.0</v>
      </c>
    </row>
    <row r="1229" ht="15.75" customHeight="1">
      <c r="A1229" s="2" t="s">
        <v>291</v>
      </c>
      <c r="B1229" s="2" t="s">
        <v>296</v>
      </c>
      <c r="C1229" s="2" t="str">
        <f>VLOOKUP(D1229,Info!$A$24:$B$57,2,FALSE)</f>
        <v>Snappers</v>
      </c>
      <c r="D1229" s="3" t="s">
        <v>13</v>
      </c>
      <c r="E1229" s="3">
        <v>2010.0</v>
      </c>
      <c r="F1229" s="3">
        <v>4.0</v>
      </c>
    </row>
    <row r="1230" ht="15.75" customHeight="1">
      <c r="A1230" s="2" t="s">
        <v>291</v>
      </c>
      <c r="B1230" s="2" t="s">
        <v>296</v>
      </c>
      <c r="C1230" s="2" t="str">
        <f>VLOOKUP(D1230,Info!$A$24:$B$57,2,FALSE)</f>
        <v>Snappers</v>
      </c>
      <c r="D1230" s="3" t="s">
        <v>13</v>
      </c>
      <c r="E1230" s="3">
        <v>2011.0</v>
      </c>
      <c r="F1230" s="3">
        <v>7.0</v>
      </c>
    </row>
    <row r="1231" ht="15.75" customHeight="1">
      <c r="A1231" s="2" t="s">
        <v>291</v>
      </c>
      <c r="B1231" s="2" t="s">
        <v>296</v>
      </c>
      <c r="C1231" s="2" t="str">
        <f>VLOOKUP(D1231,Info!$A$24:$B$57,2,FALSE)</f>
        <v>Snappers</v>
      </c>
      <c r="D1231" s="3" t="s">
        <v>13</v>
      </c>
      <c r="E1231" s="3">
        <v>2013.0</v>
      </c>
      <c r="F1231" s="3">
        <v>9.0</v>
      </c>
    </row>
    <row r="1232" ht="15.75" customHeight="1">
      <c r="A1232" s="2" t="s">
        <v>291</v>
      </c>
      <c r="B1232" s="2" t="s">
        <v>296</v>
      </c>
      <c r="C1232" s="2" t="str">
        <f>VLOOKUP(D1232,Info!$A$24:$B$57,2,FALSE)</f>
        <v>Snappers</v>
      </c>
      <c r="D1232" s="3" t="s">
        <v>13</v>
      </c>
      <c r="E1232" s="3">
        <v>2014.0</v>
      </c>
      <c r="F1232" s="3">
        <v>15.0</v>
      </c>
    </row>
    <row r="1233" ht="15.75" customHeight="1">
      <c r="A1233" s="2" t="s">
        <v>291</v>
      </c>
      <c r="B1233" s="2" t="s">
        <v>296</v>
      </c>
      <c r="C1233" s="2" t="str">
        <f>VLOOKUP(D1233,Info!$A$24:$B$57,2,FALSE)</f>
        <v>Snappers</v>
      </c>
      <c r="D1233" s="3" t="s">
        <v>13</v>
      </c>
      <c r="E1233" s="3">
        <v>2015.0</v>
      </c>
      <c r="F1233" s="3">
        <v>8.0</v>
      </c>
    </row>
    <row r="1234" ht="15.75" customHeight="1">
      <c r="A1234" s="2" t="s">
        <v>291</v>
      </c>
      <c r="B1234" s="2" t="s">
        <v>296</v>
      </c>
      <c r="C1234" s="2" t="str">
        <f>VLOOKUP(D1234,Info!$A$24:$B$57,2,FALSE)</f>
        <v>Snappers</v>
      </c>
      <c r="D1234" s="3" t="s">
        <v>13</v>
      </c>
      <c r="E1234" s="3">
        <v>2016.0</v>
      </c>
      <c r="F1234" s="3">
        <v>10.0</v>
      </c>
    </row>
    <row r="1235" ht="15.75" customHeight="1">
      <c r="A1235" s="2" t="s">
        <v>291</v>
      </c>
      <c r="B1235" s="2" t="s">
        <v>296</v>
      </c>
      <c r="C1235" s="2" t="str">
        <f>VLOOKUP(D1235,Info!$A$24:$B$57,2,FALSE)</f>
        <v>Snappers</v>
      </c>
      <c r="D1235" s="3" t="s">
        <v>13</v>
      </c>
      <c r="E1235" s="3">
        <v>2017.0</v>
      </c>
      <c r="F1235" s="3">
        <v>19.0</v>
      </c>
    </row>
    <row r="1236" ht="15.75" customHeight="1">
      <c r="A1236" s="2" t="s">
        <v>291</v>
      </c>
      <c r="B1236" s="2" t="s">
        <v>296</v>
      </c>
      <c r="C1236" s="2" t="str">
        <f>VLOOKUP(D1236,Info!$A$24:$B$57,2,FALSE)</f>
        <v>Snappers</v>
      </c>
      <c r="D1236" s="3" t="s">
        <v>13</v>
      </c>
      <c r="E1236" s="3">
        <v>2018.0</v>
      </c>
      <c r="F1236" s="3">
        <v>13.0</v>
      </c>
    </row>
    <row r="1237" ht="15.75" customHeight="1">
      <c r="A1237" s="2" t="s">
        <v>291</v>
      </c>
      <c r="B1237" s="2" t="s">
        <v>296</v>
      </c>
      <c r="C1237" s="2" t="str">
        <f>VLOOKUP(D1237,Info!$A$24:$B$57,2,FALSE)</f>
        <v>DW</v>
      </c>
      <c r="D1237" s="3" t="s">
        <v>15</v>
      </c>
      <c r="E1237" s="3">
        <v>1986.0</v>
      </c>
      <c r="F1237" s="3">
        <v>43.0</v>
      </c>
    </row>
    <row r="1238" ht="15.75" customHeight="1">
      <c r="A1238" s="2" t="s">
        <v>291</v>
      </c>
      <c r="B1238" s="2" t="s">
        <v>296</v>
      </c>
      <c r="C1238" s="2" t="str">
        <f>VLOOKUP(D1238,Info!$A$24:$B$57,2,FALSE)</f>
        <v>DW</v>
      </c>
      <c r="D1238" s="3" t="s">
        <v>15</v>
      </c>
      <c r="E1238" s="3">
        <v>1987.0</v>
      </c>
      <c r="F1238" s="3">
        <v>113.0</v>
      </c>
    </row>
    <row r="1239" ht="15.75" customHeight="1">
      <c r="A1239" s="2" t="s">
        <v>291</v>
      </c>
      <c r="B1239" s="2" t="s">
        <v>296</v>
      </c>
      <c r="C1239" s="2" t="str">
        <f>VLOOKUP(D1239,Info!$A$24:$B$57,2,FALSE)</f>
        <v>DW</v>
      </c>
      <c r="D1239" s="3" t="s">
        <v>15</v>
      </c>
      <c r="E1239" s="3">
        <v>1988.0</v>
      </c>
      <c r="F1239" s="3">
        <v>413.0</v>
      </c>
    </row>
    <row r="1240" ht="15.75" customHeight="1">
      <c r="A1240" s="2" t="s">
        <v>291</v>
      </c>
      <c r="B1240" s="2" t="s">
        <v>296</v>
      </c>
      <c r="C1240" s="2" t="str">
        <f>VLOOKUP(D1240,Info!$A$24:$B$57,2,FALSE)</f>
        <v>DW</v>
      </c>
      <c r="D1240" s="3" t="s">
        <v>15</v>
      </c>
      <c r="E1240" s="3">
        <v>1989.0</v>
      </c>
      <c r="F1240" s="3">
        <v>636.0</v>
      </c>
    </row>
    <row r="1241" ht="15.75" customHeight="1">
      <c r="A1241" s="2" t="s">
        <v>291</v>
      </c>
      <c r="B1241" s="2" t="s">
        <v>296</v>
      </c>
      <c r="C1241" s="2" t="str">
        <f>VLOOKUP(D1241,Info!$A$24:$B$57,2,FALSE)</f>
        <v>DW</v>
      </c>
      <c r="D1241" s="3" t="s">
        <v>15</v>
      </c>
      <c r="E1241" s="3">
        <v>1990.0</v>
      </c>
      <c r="F1241" s="3">
        <v>341.0</v>
      </c>
    </row>
    <row r="1242" ht="15.75" customHeight="1">
      <c r="A1242" s="2" t="s">
        <v>291</v>
      </c>
      <c r="B1242" s="2" t="s">
        <v>296</v>
      </c>
      <c r="C1242" s="2" t="str">
        <f>VLOOKUP(D1242,Info!$A$24:$B$57,2,FALSE)</f>
        <v>DW</v>
      </c>
      <c r="D1242" s="3" t="s">
        <v>15</v>
      </c>
      <c r="E1242" s="3">
        <v>1991.0</v>
      </c>
      <c r="F1242" s="3">
        <v>168.0</v>
      </c>
    </row>
    <row r="1243" ht="15.75" customHeight="1">
      <c r="A1243" s="2" t="s">
        <v>291</v>
      </c>
      <c r="B1243" s="2" t="s">
        <v>296</v>
      </c>
      <c r="C1243" s="2" t="str">
        <f>VLOOKUP(D1243,Info!$A$24:$B$57,2,FALSE)</f>
        <v>DW</v>
      </c>
      <c r="D1243" s="3" t="s">
        <v>15</v>
      </c>
      <c r="E1243" s="3">
        <v>1992.0</v>
      </c>
      <c r="F1243" s="3">
        <v>113.0</v>
      </c>
    </row>
    <row r="1244" ht="15.75" customHeight="1">
      <c r="A1244" s="2" t="s">
        <v>291</v>
      </c>
      <c r="B1244" s="2" t="s">
        <v>296</v>
      </c>
      <c r="C1244" s="2" t="str">
        <f>VLOOKUP(D1244,Info!$A$24:$B$57,2,FALSE)</f>
        <v>DW</v>
      </c>
      <c r="D1244" s="3" t="s">
        <v>15</v>
      </c>
      <c r="E1244" s="3">
        <v>1993.0</v>
      </c>
      <c r="F1244" s="3">
        <v>306.0</v>
      </c>
    </row>
    <row r="1245" ht="15.75" customHeight="1">
      <c r="A1245" s="2" t="s">
        <v>291</v>
      </c>
      <c r="B1245" s="2" t="s">
        <v>296</v>
      </c>
      <c r="C1245" s="2" t="str">
        <f>VLOOKUP(D1245,Info!$A$24:$B$57,2,FALSE)</f>
        <v>DW</v>
      </c>
      <c r="D1245" s="3" t="s">
        <v>15</v>
      </c>
      <c r="E1245" s="3">
        <v>1994.0</v>
      </c>
      <c r="F1245" s="3">
        <v>531.0</v>
      </c>
    </row>
    <row r="1246" ht="15.75" customHeight="1">
      <c r="A1246" s="2" t="s">
        <v>291</v>
      </c>
      <c r="B1246" s="2" t="s">
        <v>296</v>
      </c>
      <c r="C1246" s="2" t="str">
        <f>VLOOKUP(D1246,Info!$A$24:$B$57,2,FALSE)</f>
        <v>DW</v>
      </c>
      <c r="D1246" s="3" t="s">
        <v>15</v>
      </c>
      <c r="E1246" s="3">
        <v>1995.0</v>
      </c>
      <c r="F1246" s="3">
        <v>292.0</v>
      </c>
    </row>
    <row r="1247" ht="15.75" customHeight="1">
      <c r="A1247" s="2" t="s">
        <v>291</v>
      </c>
      <c r="B1247" s="2" t="s">
        <v>296</v>
      </c>
      <c r="C1247" s="2" t="str">
        <f>VLOOKUP(D1247,Info!$A$24:$B$57,2,FALSE)</f>
        <v>DW</v>
      </c>
      <c r="D1247" s="3" t="s">
        <v>15</v>
      </c>
      <c r="E1247" s="3">
        <v>1996.0</v>
      </c>
      <c r="F1247" s="3">
        <v>209.0</v>
      </c>
    </row>
    <row r="1248" ht="15.75" customHeight="1">
      <c r="A1248" s="2" t="s">
        <v>291</v>
      </c>
      <c r="B1248" s="2" t="s">
        <v>296</v>
      </c>
      <c r="C1248" s="2" t="str">
        <f>VLOOKUP(D1248,Info!$A$24:$B$57,2,FALSE)</f>
        <v>DW</v>
      </c>
      <c r="D1248" s="3" t="s">
        <v>15</v>
      </c>
      <c r="E1248" s="3">
        <v>1997.0</v>
      </c>
      <c r="F1248" s="3">
        <v>146.0</v>
      </c>
    </row>
    <row r="1249" ht="15.75" customHeight="1">
      <c r="A1249" s="2" t="s">
        <v>291</v>
      </c>
      <c r="B1249" s="2" t="s">
        <v>296</v>
      </c>
      <c r="C1249" s="2" t="str">
        <f>VLOOKUP(D1249,Info!$A$24:$B$57,2,FALSE)</f>
        <v>DW</v>
      </c>
      <c r="D1249" s="3" t="s">
        <v>15</v>
      </c>
      <c r="E1249" s="3">
        <v>1998.0</v>
      </c>
      <c r="F1249" s="3">
        <v>303.0</v>
      </c>
    </row>
    <row r="1250" ht="15.75" customHeight="1">
      <c r="A1250" s="2" t="s">
        <v>291</v>
      </c>
      <c r="B1250" s="2" t="s">
        <v>296</v>
      </c>
      <c r="C1250" s="2" t="str">
        <f>VLOOKUP(D1250,Info!$A$24:$B$57,2,FALSE)</f>
        <v>DW</v>
      </c>
      <c r="D1250" s="3" t="s">
        <v>15</v>
      </c>
      <c r="E1250" s="3">
        <v>1999.0</v>
      </c>
      <c r="F1250" s="3">
        <v>974.0</v>
      </c>
    </row>
    <row r="1251" ht="15.75" customHeight="1">
      <c r="A1251" s="2" t="s">
        <v>291</v>
      </c>
      <c r="B1251" s="2" t="s">
        <v>296</v>
      </c>
      <c r="C1251" s="2" t="str">
        <f>VLOOKUP(D1251,Info!$A$24:$B$57,2,FALSE)</f>
        <v>DW</v>
      </c>
      <c r="D1251" s="3" t="s">
        <v>15</v>
      </c>
      <c r="E1251" s="3">
        <v>2000.0</v>
      </c>
      <c r="F1251" s="3">
        <v>380.0</v>
      </c>
    </row>
    <row r="1252" ht="15.75" customHeight="1">
      <c r="A1252" s="2" t="s">
        <v>291</v>
      </c>
      <c r="B1252" s="2" t="s">
        <v>296</v>
      </c>
      <c r="C1252" s="2" t="str">
        <f>VLOOKUP(D1252,Info!$A$24:$B$57,2,FALSE)</f>
        <v>DW</v>
      </c>
      <c r="D1252" s="3" t="s">
        <v>15</v>
      </c>
      <c r="E1252" s="3">
        <v>2001.0</v>
      </c>
      <c r="F1252" s="3">
        <v>374.0</v>
      </c>
    </row>
    <row r="1253" ht="15.75" customHeight="1">
      <c r="A1253" s="2" t="s">
        <v>291</v>
      </c>
      <c r="B1253" s="2" t="s">
        <v>296</v>
      </c>
      <c r="C1253" s="2" t="str">
        <f>VLOOKUP(D1253,Info!$A$24:$B$57,2,FALSE)</f>
        <v>DW</v>
      </c>
      <c r="D1253" s="3" t="s">
        <v>15</v>
      </c>
      <c r="E1253" s="3">
        <v>2002.0</v>
      </c>
      <c r="F1253" s="3">
        <v>183.0</v>
      </c>
    </row>
    <row r="1254" ht="15.75" customHeight="1">
      <c r="A1254" s="2" t="s">
        <v>291</v>
      </c>
      <c r="B1254" s="2" t="s">
        <v>296</v>
      </c>
      <c r="C1254" s="2" t="str">
        <f>VLOOKUP(D1254,Info!$A$24:$B$57,2,FALSE)</f>
        <v>DW</v>
      </c>
      <c r="D1254" s="3" t="s">
        <v>15</v>
      </c>
      <c r="E1254" s="3">
        <v>2003.0</v>
      </c>
      <c r="F1254" s="3">
        <v>404.0</v>
      </c>
    </row>
    <row r="1255" ht="15.75" customHeight="1">
      <c r="A1255" s="2" t="s">
        <v>291</v>
      </c>
      <c r="B1255" s="2" t="s">
        <v>296</v>
      </c>
      <c r="C1255" s="2" t="str">
        <f>VLOOKUP(D1255,Info!$A$24:$B$57,2,FALSE)</f>
        <v>DW</v>
      </c>
      <c r="D1255" s="3" t="s">
        <v>15</v>
      </c>
      <c r="E1255" s="3">
        <v>2004.0</v>
      </c>
      <c r="F1255" s="3">
        <v>310.0</v>
      </c>
    </row>
    <row r="1256" ht="15.75" customHeight="1">
      <c r="A1256" s="2" t="s">
        <v>291</v>
      </c>
      <c r="B1256" s="2" t="s">
        <v>296</v>
      </c>
      <c r="C1256" s="2" t="str">
        <f>VLOOKUP(D1256,Info!$A$24:$B$57,2,FALSE)</f>
        <v>DW</v>
      </c>
      <c r="D1256" s="3" t="s">
        <v>15</v>
      </c>
      <c r="E1256" s="3">
        <v>2005.0</v>
      </c>
      <c r="F1256" s="3">
        <v>562.0</v>
      </c>
    </row>
    <row r="1257" ht="15.75" customHeight="1">
      <c r="A1257" s="2" t="s">
        <v>291</v>
      </c>
      <c r="B1257" s="2" t="s">
        <v>296</v>
      </c>
      <c r="C1257" s="2" t="str">
        <f>VLOOKUP(D1257,Info!$A$24:$B$57,2,FALSE)</f>
        <v>DW</v>
      </c>
      <c r="D1257" s="3" t="s">
        <v>15</v>
      </c>
      <c r="E1257" s="3">
        <v>2006.0</v>
      </c>
      <c r="F1257" s="3">
        <v>476.0</v>
      </c>
    </row>
    <row r="1258" ht="15.75" customHeight="1">
      <c r="A1258" s="2" t="s">
        <v>291</v>
      </c>
      <c r="B1258" s="2" t="s">
        <v>296</v>
      </c>
      <c r="C1258" s="2" t="str">
        <f>VLOOKUP(D1258,Info!$A$24:$B$57,2,FALSE)</f>
        <v>DW</v>
      </c>
      <c r="D1258" s="3" t="s">
        <v>15</v>
      </c>
      <c r="E1258" s="3">
        <v>2007.0</v>
      </c>
      <c r="F1258" s="3">
        <v>554.0</v>
      </c>
    </row>
    <row r="1259" ht="15.75" customHeight="1">
      <c r="A1259" s="2" t="s">
        <v>291</v>
      </c>
      <c r="B1259" s="2" t="s">
        <v>296</v>
      </c>
      <c r="C1259" s="2" t="str">
        <f>VLOOKUP(D1259,Info!$A$24:$B$57,2,FALSE)</f>
        <v>DW</v>
      </c>
      <c r="D1259" s="3" t="s">
        <v>15</v>
      </c>
      <c r="E1259" s="3">
        <v>2008.0</v>
      </c>
      <c r="F1259" s="3">
        <v>467.0</v>
      </c>
    </row>
    <row r="1260" ht="15.75" customHeight="1">
      <c r="A1260" s="2" t="s">
        <v>291</v>
      </c>
      <c r="B1260" s="2" t="s">
        <v>296</v>
      </c>
      <c r="C1260" s="2" t="str">
        <f>VLOOKUP(D1260,Info!$A$24:$B$57,2,FALSE)</f>
        <v>DW</v>
      </c>
      <c r="D1260" s="3" t="s">
        <v>15</v>
      </c>
      <c r="E1260" s="3">
        <v>2009.0</v>
      </c>
      <c r="F1260" s="3">
        <v>1104.0</v>
      </c>
    </row>
    <row r="1261" ht="15.75" customHeight="1">
      <c r="A1261" s="2" t="s">
        <v>291</v>
      </c>
      <c r="B1261" s="2" t="s">
        <v>296</v>
      </c>
      <c r="C1261" s="2" t="str">
        <f>VLOOKUP(D1261,Info!$A$24:$B$57,2,FALSE)</f>
        <v>DW</v>
      </c>
      <c r="D1261" s="3" t="s">
        <v>15</v>
      </c>
      <c r="E1261" s="3">
        <v>2010.0</v>
      </c>
      <c r="F1261" s="3">
        <v>692.0</v>
      </c>
    </row>
    <row r="1262" ht="15.75" customHeight="1">
      <c r="A1262" s="2" t="s">
        <v>291</v>
      </c>
      <c r="B1262" s="2" t="s">
        <v>296</v>
      </c>
      <c r="C1262" s="2" t="str">
        <f>VLOOKUP(D1262,Info!$A$24:$B$57,2,FALSE)</f>
        <v>DW</v>
      </c>
      <c r="D1262" s="3" t="s">
        <v>15</v>
      </c>
      <c r="E1262" s="3">
        <v>2011.0</v>
      </c>
      <c r="F1262" s="3">
        <v>624.0</v>
      </c>
    </row>
    <row r="1263" ht="15.75" customHeight="1">
      <c r="A1263" s="2" t="s">
        <v>291</v>
      </c>
      <c r="B1263" s="2" t="s">
        <v>296</v>
      </c>
      <c r="C1263" s="2" t="str">
        <f>VLOOKUP(D1263,Info!$A$24:$B$57,2,FALSE)</f>
        <v>DW</v>
      </c>
      <c r="D1263" s="3" t="s">
        <v>15</v>
      </c>
      <c r="E1263" s="3">
        <v>2012.0</v>
      </c>
      <c r="F1263" s="3">
        <v>842.0</v>
      </c>
    </row>
    <row r="1264" ht="15.75" customHeight="1">
      <c r="A1264" s="2" t="s">
        <v>291</v>
      </c>
      <c r="B1264" s="2" t="s">
        <v>296</v>
      </c>
      <c r="C1264" s="2" t="str">
        <f>VLOOKUP(D1264,Info!$A$24:$B$57,2,FALSE)</f>
        <v>DW</v>
      </c>
      <c r="D1264" s="3" t="s">
        <v>15</v>
      </c>
      <c r="E1264" s="3">
        <v>2013.0</v>
      </c>
      <c r="F1264" s="3">
        <v>363.0</v>
      </c>
    </row>
    <row r="1265" ht="15.75" customHeight="1">
      <c r="A1265" s="2" t="s">
        <v>291</v>
      </c>
      <c r="B1265" s="2" t="s">
        <v>296</v>
      </c>
      <c r="C1265" s="2" t="str">
        <f>VLOOKUP(D1265,Info!$A$24:$B$57,2,FALSE)</f>
        <v>DW</v>
      </c>
      <c r="D1265" s="3" t="s">
        <v>15</v>
      </c>
      <c r="E1265" s="3">
        <v>2014.0</v>
      </c>
      <c r="F1265" s="3">
        <v>1485.0</v>
      </c>
    </row>
    <row r="1266" ht="15.75" customHeight="1">
      <c r="A1266" s="2" t="s">
        <v>291</v>
      </c>
      <c r="B1266" s="2" t="s">
        <v>296</v>
      </c>
      <c r="C1266" s="2" t="str">
        <f>VLOOKUP(D1266,Info!$A$24:$B$57,2,FALSE)</f>
        <v>DW</v>
      </c>
      <c r="D1266" s="3" t="s">
        <v>15</v>
      </c>
      <c r="E1266" s="3">
        <v>2015.0</v>
      </c>
      <c r="F1266" s="3">
        <v>1159.0</v>
      </c>
    </row>
    <row r="1267" ht="15.75" customHeight="1">
      <c r="A1267" s="2" t="s">
        <v>291</v>
      </c>
      <c r="B1267" s="2" t="s">
        <v>296</v>
      </c>
      <c r="C1267" s="2" t="str">
        <f>VLOOKUP(D1267,Info!$A$24:$B$57,2,FALSE)</f>
        <v>DW</v>
      </c>
      <c r="D1267" s="3" t="s">
        <v>15</v>
      </c>
      <c r="E1267" s="3">
        <v>2016.0</v>
      </c>
      <c r="F1267" s="3">
        <v>952.0</v>
      </c>
    </row>
    <row r="1268" ht="15.75" customHeight="1">
      <c r="A1268" s="2" t="s">
        <v>291</v>
      </c>
      <c r="B1268" s="2" t="s">
        <v>296</v>
      </c>
      <c r="C1268" s="2" t="str">
        <f>VLOOKUP(D1268,Info!$A$24:$B$57,2,FALSE)</f>
        <v>DW</v>
      </c>
      <c r="D1268" s="3" t="s">
        <v>15</v>
      </c>
      <c r="E1268" s="3">
        <v>2017.0</v>
      </c>
      <c r="F1268" s="3">
        <v>683.0</v>
      </c>
    </row>
    <row r="1269" ht="15.75" customHeight="1">
      <c r="A1269" s="2" t="s">
        <v>291</v>
      </c>
      <c r="B1269" s="2" t="s">
        <v>296</v>
      </c>
      <c r="C1269" s="2" t="str">
        <f>VLOOKUP(D1269,Info!$A$24:$B$57,2,FALSE)</f>
        <v>DW</v>
      </c>
      <c r="D1269" s="3" t="s">
        <v>15</v>
      </c>
      <c r="E1269" s="3">
        <v>2018.0</v>
      </c>
      <c r="F1269" s="3">
        <v>439.0</v>
      </c>
    </row>
    <row r="1270" ht="15.75" customHeight="1">
      <c r="A1270" s="2" t="s">
        <v>291</v>
      </c>
      <c r="B1270" s="2" t="s">
        <v>296</v>
      </c>
      <c r="C1270" s="2" t="str">
        <f>VLOOKUP(D1270,Info!$A$24:$B$57,2,FALSE)</f>
        <v>Snappers</v>
      </c>
      <c r="D1270" s="3" t="s">
        <v>17</v>
      </c>
      <c r="E1270" s="3">
        <v>1986.0</v>
      </c>
      <c r="F1270" s="3">
        <v>38.0</v>
      </c>
    </row>
    <row r="1271" ht="15.75" customHeight="1">
      <c r="A1271" s="2" t="s">
        <v>291</v>
      </c>
      <c r="B1271" s="2" t="s">
        <v>296</v>
      </c>
      <c r="C1271" s="2" t="str">
        <f>VLOOKUP(D1271,Info!$A$24:$B$57,2,FALSE)</f>
        <v>Snappers</v>
      </c>
      <c r="D1271" s="3" t="s">
        <v>17</v>
      </c>
      <c r="E1271" s="3">
        <v>1987.0</v>
      </c>
      <c r="F1271" s="3">
        <v>489.0</v>
      </c>
    </row>
    <row r="1272" ht="15.75" customHeight="1">
      <c r="A1272" s="2" t="s">
        <v>291</v>
      </c>
      <c r="B1272" s="2" t="s">
        <v>296</v>
      </c>
      <c r="C1272" s="2" t="str">
        <f>VLOOKUP(D1272,Info!$A$24:$B$57,2,FALSE)</f>
        <v>Snappers</v>
      </c>
      <c r="D1272" s="3" t="s">
        <v>17</v>
      </c>
      <c r="E1272" s="3">
        <v>1988.0</v>
      </c>
      <c r="F1272" s="3">
        <v>528.0</v>
      </c>
    </row>
    <row r="1273" ht="15.75" customHeight="1">
      <c r="A1273" s="2" t="s">
        <v>291</v>
      </c>
      <c r="B1273" s="2" t="s">
        <v>296</v>
      </c>
      <c r="C1273" s="2" t="str">
        <f>VLOOKUP(D1273,Info!$A$24:$B$57,2,FALSE)</f>
        <v>Snappers</v>
      </c>
      <c r="D1273" s="3" t="s">
        <v>17</v>
      </c>
      <c r="E1273" s="3">
        <v>1989.0</v>
      </c>
      <c r="F1273" s="3">
        <v>1583.0</v>
      </c>
    </row>
    <row r="1274" ht="15.75" customHeight="1">
      <c r="A1274" s="2" t="s">
        <v>291</v>
      </c>
      <c r="B1274" s="2" t="s">
        <v>296</v>
      </c>
      <c r="C1274" s="2" t="str">
        <f>VLOOKUP(D1274,Info!$A$24:$B$57,2,FALSE)</f>
        <v>Snappers</v>
      </c>
      <c r="D1274" s="3" t="s">
        <v>17</v>
      </c>
      <c r="E1274" s="3">
        <v>1990.0</v>
      </c>
      <c r="F1274" s="3">
        <v>206.0</v>
      </c>
    </row>
    <row r="1275" ht="15.75" customHeight="1">
      <c r="A1275" s="2" t="s">
        <v>291</v>
      </c>
      <c r="B1275" s="2" t="s">
        <v>296</v>
      </c>
      <c r="C1275" s="2" t="str">
        <f>VLOOKUP(D1275,Info!$A$24:$B$57,2,FALSE)</f>
        <v>Snappers</v>
      </c>
      <c r="D1275" s="3" t="s">
        <v>17</v>
      </c>
      <c r="E1275" s="3">
        <v>1991.0</v>
      </c>
      <c r="F1275" s="3">
        <v>416.0</v>
      </c>
    </row>
    <row r="1276" ht="15.75" customHeight="1">
      <c r="A1276" s="2" t="s">
        <v>291</v>
      </c>
      <c r="B1276" s="2" t="s">
        <v>296</v>
      </c>
      <c r="C1276" s="2" t="str">
        <f>VLOOKUP(D1276,Info!$A$24:$B$57,2,FALSE)</f>
        <v>Snappers</v>
      </c>
      <c r="D1276" s="3" t="s">
        <v>17</v>
      </c>
      <c r="E1276" s="3">
        <v>1992.0</v>
      </c>
      <c r="F1276" s="3">
        <v>640.0</v>
      </c>
    </row>
    <row r="1277" ht="15.75" customHeight="1">
      <c r="A1277" s="2" t="s">
        <v>291</v>
      </c>
      <c r="B1277" s="2" t="s">
        <v>296</v>
      </c>
      <c r="C1277" s="2" t="str">
        <f>VLOOKUP(D1277,Info!$A$24:$B$57,2,FALSE)</f>
        <v>Snappers</v>
      </c>
      <c r="D1277" s="3" t="s">
        <v>17</v>
      </c>
      <c r="E1277" s="3">
        <v>1993.0</v>
      </c>
      <c r="F1277" s="3">
        <v>376.0</v>
      </c>
    </row>
    <row r="1278" ht="15.75" customHeight="1">
      <c r="A1278" s="2" t="s">
        <v>291</v>
      </c>
      <c r="B1278" s="2" t="s">
        <v>296</v>
      </c>
      <c r="C1278" s="2" t="str">
        <f>VLOOKUP(D1278,Info!$A$24:$B$57,2,FALSE)</f>
        <v>Snappers</v>
      </c>
      <c r="D1278" s="3" t="s">
        <v>17</v>
      </c>
      <c r="E1278" s="3">
        <v>1994.0</v>
      </c>
      <c r="F1278" s="3">
        <v>647.0</v>
      </c>
    </row>
    <row r="1279" ht="15.75" customHeight="1">
      <c r="A1279" s="2" t="s">
        <v>291</v>
      </c>
      <c r="B1279" s="2" t="s">
        <v>296</v>
      </c>
      <c r="C1279" s="2" t="str">
        <f>VLOOKUP(D1279,Info!$A$24:$B$57,2,FALSE)</f>
        <v>Snappers</v>
      </c>
      <c r="D1279" s="3" t="s">
        <v>17</v>
      </c>
      <c r="E1279" s="3">
        <v>1995.0</v>
      </c>
      <c r="F1279" s="3">
        <v>1425.0</v>
      </c>
    </row>
    <row r="1280" ht="15.75" customHeight="1">
      <c r="A1280" s="2" t="s">
        <v>291</v>
      </c>
      <c r="B1280" s="2" t="s">
        <v>296</v>
      </c>
      <c r="C1280" s="2" t="str">
        <f>VLOOKUP(D1280,Info!$A$24:$B$57,2,FALSE)</f>
        <v>Snappers</v>
      </c>
      <c r="D1280" s="3" t="s">
        <v>17</v>
      </c>
      <c r="E1280" s="3">
        <v>1996.0</v>
      </c>
      <c r="F1280" s="3">
        <v>455.0</v>
      </c>
    </row>
    <row r="1281" ht="15.75" customHeight="1">
      <c r="A1281" s="2" t="s">
        <v>291</v>
      </c>
      <c r="B1281" s="2" t="s">
        <v>296</v>
      </c>
      <c r="C1281" s="2" t="str">
        <f>VLOOKUP(D1281,Info!$A$24:$B$57,2,FALSE)</f>
        <v>Snappers</v>
      </c>
      <c r="D1281" s="3" t="s">
        <v>17</v>
      </c>
      <c r="E1281" s="3">
        <v>1997.0</v>
      </c>
      <c r="F1281" s="3">
        <v>880.0</v>
      </c>
    </row>
    <row r="1282" ht="15.75" customHeight="1">
      <c r="A1282" s="2" t="s">
        <v>291</v>
      </c>
      <c r="B1282" s="2" t="s">
        <v>296</v>
      </c>
      <c r="C1282" s="2" t="str">
        <f>VLOOKUP(D1282,Info!$A$24:$B$57,2,FALSE)</f>
        <v>Snappers</v>
      </c>
      <c r="D1282" s="3" t="s">
        <v>17</v>
      </c>
      <c r="E1282" s="3">
        <v>1998.0</v>
      </c>
      <c r="F1282" s="3">
        <v>911.0</v>
      </c>
    </row>
    <row r="1283" ht="15.75" customHeight="1">
      <c r="A1283" s="2" t="s">
        <v>291</v>
      </c>
      <c r="B1283" s="2" t="s">
        <v>296</v>
      </c>
      <c r="C1283" s="2" t="str">
        <f>VLOOKUP(D1283,Info!$A$24:$B$57,2,FALSE)</f>
        <v>Snappers</v>
      </c>
      <c r="D1283" s="3" t="s">
        <v>17</v>
      </c>
      <c r="E1283" s="3">
        <v>1999.0</v>
      </c>
      <c r="F1283" s="3">
        <v>757.0</v>
      </c>
    </row>
    <row r="1284" ht="15.75" customHeight="1">
      <c r="A1284" s="2" t="s">
        <v>291</v>
      </c>
      <c r="B1284" s="2" t="s">
        <v>296</v>
      </c>
      <c r="C1284" s="2" t="str">
        <f>VLOOKUP(D1284,Info!$A$24:$B$57,2,FALSE)</f>
        <v>Snappers</v>
      </c>
      <c r="D1284" s="3" t="s">
        <v>17</v>
      </c>
      <c r="E1284" s="3">
        <v>2000.0</v>
      </c>
      <c r="F1284" s="3">
        <v>1272.0</v>
      </c>
    </row>
    <row r="1285" ht="15.75" customHeight="1">
      <c r="A1285" s="2" t="s">
        <v>291</v>
      </c>
      <c r="B1285" s="2" t="s">
        <v>296</v>
      </c>
      <c r="C1285" s="2" t="str">
        <f>VLOOKUP(D1285,Info!$A$24:$B$57,2,FALSE)</f>
        <v>Snappers</v>
      </c>
      <c r="D1285" s="3" t="s">
        <v>17</v>
      </c>
      <c r="E1285" s="3">
        <v>2001.0</v>
      </c>
      <c r="F1285" s="3">
        <v>1080.0</v>
      </c>
    </row>
    <row r="1286" ht="15.75" customHeight="1">
      <c r="A1286" s="2" t="s">
        <v>291</v>
      </c>
      <c r="B1286" s="2" t="s">
        <v>296</v>
      </c>
      <c r="C1286" s="2" t="str">
        <f>VLOOKUP(D1286,Info!$A$24:$B$57,2,FALSE)</f>
        <v>Snappers</v>
      </c>
      <c r="D1286" s="3" t="s">
        <v>17</v>
      </c>
      <c r="E1286" s="3">
        <v>2002.0</v>
      </c>
      <c r="F1286" s="3">
        <v>976.0</v>
      </c>
    </row>
    <row r="1287" ht="15.75" customHeight="1">
      <c r="A1287" s="2" t="s">
        <v>291</v>
      </c>
      <c r="B1287" s="2" t="s">
        <v>296</v>
      </c>
      <c r="C1287" s="2" t="str">
        <f>VLOOKUP(D1287,Info!$A$24:$B$57,2,FALSE)</f>
        <v>Snappers</v>
      </c>
      <c r="D1287" s="3" t="s">
        <v>17</v>
      </c>
      <c r="E1287" s="3">
        <v>2003.0</v>
      </c>
      <c r="F1287" s="3">
        <v>371.0</v>
      </c>
    </row>
    <row r="1288" ht="15.75" customHeight="1">
      <c r="A1288" s="2" t="s">
        <v>291</v>
      </c>
      <c r="B1288" s="2" t="s">
        <v>296</v>
      </c>
      <c r="C1288" s="2" t="str">
        <f>VLOOKUP(D1288,Info!$A$24:$B$57,2,FALSE)</f>
        <v>Snappers</v>
      </c>
      <c r="D1288" s="3" t="s">
        <v>17</v>
      </c>
      <c r="E1288" s="3">
        <v>2004.0</v>
      </c>
      <c r="F1288" s="3">
        <v>571.0</v>
      </c>
    </row>
    <row r="1289" ht="15.75" customHeight="1">
      <c r="A1289" s="2" t="s">
        <v>291</v>
      </c>
      <c r="B1289" s="2" t="s">
        <v>296</v>
      </c>
      <c r="C1289" s="2" t="str">
        <f>VLOOKUP(D1289,Info!$A$24:$B$57,2,FALSE)</f>
        <v>Snappers</v>
      </c>
      <c r="D1289" s="3" t="s">
        <v>17</v>
      </c>
      <c r="E1289" s="3">
        <v>2005.0</v>
      </c>
      <c r="F1289" s="3">
        <v>255.0</v>
      </c>
    </row>
    <row r="1290" ht="15.75" customHeight="1">
      <c r="A1290" s="2" t="s">
        <v>291</v>
      </c>
      <c r="B1290" s="2" t="s">
        <v>296</v>
      </c>
      <c r="C1290" s="2" t="str">
        <f>VLOOKUP(D1290,Info!$A$24:$B$57,2,FALSE)</f>
        <v>Snappers</v>
      </c>
      <c r="D1290" s="3" t="s">
        <v>17</v>
      </c>
      <c r="E1290" s="3">
        <v>2006.0</v>
      </c>
      <c r="F1290" s="3">
        <v>384.0</v>
      </c>
    </row>
    <row r="1291" ht="15.75" customHeight="1">
      <c r="A1291" s="2" t="s">
        <v>291</v>
      </c>
      <c r="B1291" s="2" t="s">
        <v>296</v>
      </c>
      <c r="C1291" s="2" t="str">
        <f>VLOOKUP(D1291,Info!$A$24:$B$57,2,FALSE)</f>
        <v>Snappers</v>
      </c>
      <c r="D1291" s="3" t="s">
        <v>17</v>
      </c>
      <c r="E1291" s="3">
        <v>2007.0</v>
      </c>
      <c r="F1291" s="3">
        <v>419.0</v>
      </c>
    </row>
    <row r="1292" ht="15.75" customHeight="1">
      <c r="A1292" s="2" t="s">
        <v>291</v>
      </c>
      <c r="B1292" s="2" t="s">
        <v>296</v>
      </c>
      <c r="C1292" s="2" t="str">
        <f>VLOOKUP(D1292,Info!$A$24:$B$57,2,FALSE)</f>
        <v>Snappers</v>
      </c>
      <c r="D1292" s="3" t="s">
        <v>17</v>
      </c>
      <c r="E1292" s="3">
        <v>2008.0</v>
      </c>
      <c r="F1292" s="3">
        <v>389.0</v>
      </c>
    </row>
    <row r="1293" ht="15.75" customHeight="1">
      <c r="A1293" s="2" t="s">
        <v>291</v>
      </c>
      <c r="B1293" s="2" t="s">
        <v>296</v>
      </c>
      <c r="C1293" s="2" t="str">
        <f>VLOOKUP(D1293,Info!$A$24:$B$57,2,FALSE)</f>
        <v>Snappers</v>
      </c>
      <c r="D1293" s="3" t="s">
        <v>17</v>
      </c>
      <c r="E1293" s="3">
        <v>2009.0</v>
      </c>
      <c r="F1293" s="3">
        <v>604.0</v>
      </c>
    </row>
    <row r="1294" ht="15.75" customHeight="1">
      <c r="A1294" s="2" t="s">
        <v>291</v>
      </c>
      <c r="B1294" s="2" t="s">
        <v>296</v>
      </c>
      <c r="C1294" s="2" t="str">
        <f>VLOOKUP(D1294,Info!$A$24:$B$57,2,FALSE)</f>
        <v>Snappers</v>
      </c>
      <c r="D1294" s="3" t="s">
        <v>17</v>
      </c>
      <c r="E1294" s="3">
        <v>2010.0</v>
      </c>
      <c r="F1294" s="3">
        <v>406.0</v>
      </c>
    </row>
    <row r="1295" ht="15.75" customHeight="1">
      <c r="A1295" s="2" t="s">
        <v>291</v>
      </c>
      <c r="B1295" s="2" t="s">
        <v>296</v>
      </c>
      <c r="C1295" s="2" t="str">
        <f>VLOOKUP(D1295,Info!$A$24:$B$57,2,FALSE)</f>
        <v>Snappers</v>
      </c>
      <c r="D1295" s="3" t="s">
        <v>17</v>
      </c>
      <c r="E1295" s="3">
        <v>2011.0</v>
      </c>
      <c r="F1295" s="3">
        <v>340.0</v>
      </c>
    </row>
    <row r="1296" ht="15.75" customHeight="1">
      <c r="A1296" s="2" t="s">
        <v>291</v>
      </c>
      <c r="B1296" s="2" t="s">
        <v>296</v>
      </c>
      <c r="C1296" s="2" t="str">
        <f>VLOOKUP(D1296,Info!$A$24:$B$57,2,FALSE)</f>
        <v>Snappers</v>
      </c>
      <c r="D1296" s="3" t="s">
        <v>17</v>
      </c>
      <c r="E1296" s="3">
        <v>2012.0</v>
      </c>
      <c r="F1296" s="3">
        <v>834.0</v>
      </c>
    </row>
    <row r="1297" ht="15.75" customHeight="1">
      <c r="A1297" s="2" t="s">
        <v>291</v>
      </c>
      <c r="B1297" s="2" t="s">
        <v>296</v>
      </c>
      <c r="C1297" s="2" t="str">
        <f>VLOOKUP(D1297,Info!$A$24:$B$57,2,FALSE)</f>
        <v>Snappers</v>
      </c>
      <c r="D1297" s="3" t="s">
        <v>17</v>
      </c>
      <c r="E1297" s="3">
        <v>2013.0</v>
      </c>
      <c r="F1297" s="3">
        <v>753.0</v>
      </c>
    </row>
    <row r="1298" ht="15.75" customHeight="1">
      <c r="A1298" s="2" t="s">
        <v>291</v>
      </c>
      <c r="B1298" s="2" t="s">
        <v>296</v>
      </c>
      <c r="C1298" s="2" t="str">
        <f>VLOOKUP(D1298,Info!$A$24:$B$57,2,FALSE)</f>
        <v>Snappers</v>
      </c>
      <c r="D1298" s="3" t="s">
        <v>17</v>
      </c>
      <c r="E1298" s="3">
        <v>2014.0</v>
      </c>
      <c r="F1298" s="3">
        <v>1469.0</v>
      </c>
    </row>
    <row r="1299" ht="15.75" customHeight="1">
      <c r="A1299" s="2" t="s">
        <v>291</v>
      </c>
      <c r="B1299" s="2" t="s">
        <v>296</v>
      </c>
      <c r="C1299" s="2" t="str">
        <f>VLOOKUP(D1299,Info!$A$24:$B$57,2,FALSE)</f>
        <v>Snappers</v>
      </c>
      <c r="D1299" s="3" t="s">
        <v>17</v>
      </c>
      <c r="E1299" s="3">
        <v>2015.0</v>
      </c>
      <c r="F1299" s="3">
        <v>908.0</v>
      </c>
    </row>
    <row r="1300" ht="15.75" customHeight="1">
      <c r="A1300" s="2" t="s">
        <v>291</v>
      </c>
      <c r="B1300" s="2" t="s">
        <v>296</v>
      </c>
      <c r="C1300" s="2" t="str">
        <f>VLOOKUP(D1300,Info!$A$24:$B$57,2,FALSE)</f>
        <v>Snappers</v>
      </c>
      <c r="D1300" s="3" t="s">
        <v>17</v>
      </c>
      <c r="E1300" s="3">
        <v>2016.0</v>
      </c>
      <c r="F1300" s="3">
        <v>696.0</v>
      </c>
    </row>
    <row r="1301" ht="15.75" customHeight="1">
      <c r="A1301" s="2" t="s">
        <v>291</v>
      </c>
      <c r="B1301" s="2" t="s">
        <v>296</v>
      </c>
      <c r="C1301" s="2" t="str">
        <f>VLOOKUP(D1301,Info!$A$24:$B$57,2,FALSE)</f>
        <v>Snappers</v>
      </c>
      <c r="D1301" s="3" t="s">
        <v>17</v>
      </c>
      <c r="E1301" s="3">
        <v>2017.0</v>
      </c>
      <c r="F1301" s="3">
        <v>375.0</v>
      </c>
    </row>
    <row r="1302" ht="15.75" customHeight="1">
      <c r="A1302" s="2" t="s">
        <v>291</v>
      </c>
      <c r="B1302" s="2" t="s">
        <v>296</v>
      </c>
      <c r="C1302" s="2" t="str">
        <f>VLOOKUP(D1302,Info!$A$24:$B$57,2,FALSE)</f>
        <v>Snappers</v>
      </c>
      <c r="D1302" s="3" t="s">
        <v>17</v>
      </c>
      <c r="E1302" s="3">
        <v>2018.0</v>
      </c>
      <c r="F1302" s="3">
        <v>626.0</v>
      </c>
    </row>
    <row r="1303" ht="15.75" customHeight="1">
      <c r="A1303" s="2" t="s">
        <v>291</v>
      </c>
      <c r="B1303" s="2" t="s">
        <v>296</v>
      </c>
      <c r="C1303" s="2" t="str">
        <f>VLOOKUP(D1303,Info!$A$24:$B$57,2,FALSE)</f>
        <v>SG</v>
      </c>
      <c r="D1303" s="3" t="s">
        <v>18</v>
      </c>
      <c r="E1303" s="3">
        <v>1986.0</v>
      </c>
      <c r="F1303" s="3">
        <v>208.0</v>
      </c>
    </row>
    <row r="1304" ht="15.75" customHeight="1">
      <c r="A1304" s="2" t="s">
        <v>291</v>
      </c>
      <c r="B1304" s="2" t="s">
        <v>296</v>
      </c>
      <c r="C1304" s="2" t="str">
        <f>VLOOKUP(D1304,Info!$A$24:$B$57,2,FALSE)</f>
        <v>SG</v>
      </c>
      <c r="D1304" s="3" t="s">
        <v>18</v>
      </c>
      <c r="E1304" s="3">
        <v>1987.0</v>
      </c>
      <c r="F1304" s="3">
        <v>404.0</v>
      </c>
    </row>
    <row r="1305" ht="15.75" customHeight="1">
      <c r="A1305" s="2" t="s">
        <v>291</v>
      </c>
      <c r="B1305" s="2" t="s">
        <v>296</v>
      </c>
      <c r="C1305" s="2" t="str">
        <f>VLOOKUP(D1305,Info!$A$24:$B$57,2,FALSE)</f>
        <v>SG</v>
      </c>
      <c r="D1305" s="3" t="s">
        <v>18</v>
      </c>
      <c r="E1305" s="3">
        <v>1988.0</v>
      </c>
      <c r="F1305" s="3">
        <v>239.0</v>
      </c>
    </row>
    <row r="1306" ht="15.75" customHeight="1">
      <c r="A1306" s="2" t="s">
        <v>291</v>
      </c>
      <c r="B1306" s="2" t="s">
        <v>296</v>
      </c>
      <c r="C1306" s="2" t="str">
        <f>VLOOKUP(D1306,Info!$A$24:$B$57,2,FALSE)</f>
        <v>SG</v>
      </c>
      <c r="D1306" s="3" t="s">
        <v>18</v>
      </c>
      <c r="E1306" s="3">
        <v>1989.0</v>
      </c>
      <c r="F1306" s="3">
        <v>328.0</v>
      </c>
    </row>
    <row r="1307" ht="15.75" customHeight="1">
      <c r="A1307" s="2" t="s">
        <v>291</v>
      </c>
      <c r="B1307" s="2" t="s">
        <v>296</v>
      </c>
      <c r="C1307" s="2" t="str">
        <f>VLOOKUP(D1307,Info!$A$24:$B$57,2,FALSE)</f>
        <v>SG</v>
      </c>
      <c r="D1307" s="3" t="s">
        <v>18</v>
      </c>
      <c r="E1307" s="3">
        <v>1990.0</v>
      </c>
      <c r="F1307" s="3">
        <v>653.0</v>
      </c>
    </row>
    <row r="1308" ht="15.75" customHeight="1">
      <c r="A1308" s="2" t="s">
        <v>291</v>
      </c>
      <c r="B1308" s="2" t="s">
        <v>296</v>
      </c>
      <c r="C1308" s="2" t="str">
        <f>VLOOKUP(D1308,Info!$A$24:$B$57,2,FALSE)</f>
        <v>SG</v>
      </c>
      <c r="D1308" s="3" t="s">
        <v>18</v>
      </c>
      <c r="E1308" s="3">
        <v>1991.0</v>
      </c>
      <c r="F1308" s="3">
        <v>661.0</v>
      </c>
    </row>
    <row r="1309" ht="15.75" customHeight="1">
      <c r="A1309" s="2" t="s">
        <v>291</v>
      </c>
      <c r="B1309" s="2" t="s">
        <v>296</v>
      </c>
      <c r="C1309" s="2" t="str">
        <f>VLOOKUP(D1309,Info!$A$24:$B$57,2,FALSE)</f>
        <v>SG</v>
      </c>
      <c r="D1309" s="3" t="s">
        <v>18</v>
      </c>
      <c r="E1309" s="3">
        <v>1992.0</v>
      </c>
      <c r="F1309" s="3">
        <v>493.0</v>
      </c>
    </row>
    <row r="1310" ht="15.75" customHeight="1">
      <c r="A1310" s="2" t="s">
        <v>291</v>
      </c>
      <c r="B1310" s="2" t="s">
        <v>296</v>
      </c>
      <c r="C1310" s="2" t="str">
        <f>VLOOKUP(D1310,Info!$A$24:$B$57,2,FALSE)</f>
        <v>SG</v>
      </c>
      <c r="D1310" s="3" t="s">
        <v>18</v>
      </c>
      <c r="E1310" s="3">
        <v>1993.0</v>
      </c>
      <c r="F1310" s="3">
        <v>1098.0</v>
      </c>
    </row>
    <row r="1311" ht="15.75" customHeight="1">
      <c r="A1311" s="2" t="s">
        <v>291</v>
      </c>
      <c r="B1311" s="2" t="s">
        <v>296</v>
      </c>
      <c r="C1311" s="2" t="str">
        <f>VLOOKUP(D1311,Info!$A$24:$B$57,2,FALSE)</f>
        <v>SG</v>
      </c>
      <c r="D1311" s="3" t="s">
        <v>18</v>
      </c>
      <c r="E1311" s="3">
        <v>1994.0</v>
      </c>
      <c r="F1311" s="3">
        <v>1473.0</v>
      </c>
    </row>
    <row r="1312" ht="15.75" customHeight="1">
      <c r="A1312" s="2" t="s">
        <v>291</v>
      </c>
      <c r="B1312" s="2" t="s">
        <v>296</v>
      </c>
      <c r="C1312" s="2" t="str">
        <f>VLOOKUP(D1312,Info!$A$24:$B$57,2,FALSE)</f>
        <v>SG</v>
      </c>
      <c r="D1312" s="3" t="s">
        <v>18</v>
      </c>
      <c r="E1312" s="3">
        <v>1995.0</v>
      </c>
      <c r="F1312" s="3">
        <v>2994.0</v>
      </c>
    </row>
    <row r="1313" ht="15.75" customHeight="1">
      <c r="A1313" s="2" t="s">
        <v>291</v>
      </c>
      <c r="B1313" s="2" t="s">
        <v>296</v>
      </c>
      <c r="C1313" s="2" t="str">
        <f>VLOOKUP(D1313,Info!$A$24:$B$57,2,FALSE)</f>
        <v>SG</v>
      </c>
      <c r="D1313" s="3" t="s">
        <v>18</v>
      </c>
      <c r="E1313" s="3">
        <v>1996.0</v>
      </c>
      <c r="F1313" s="3">
        <v>1751.0</v>
      </c>
    </row>
    <row r="1314" ht="15.75" customHeight="1">
      <c r="A1314" s="2" t="s">
        <v>291</v>
      </c>
      <c r="B1314" s="2" t="s">
        <v>296</v>
      </c>
      <c r="C1314" s="2" t="str">
        <f>VLOOKUP(D1314,Info!$A$24:$B$57,2,FALSE)</f>
        <v>SG</v>
      </c>
      <c r="D1314" s="3" t="s">
        <v>18</v>
      </c>
      <c r="E1314" s="3">
        <v>1997.0</v>
      </c>
      <c r="F1314" s="3">
        <v>664.0</v>
      </c>
    </row>
    <row r="1315" ht="15.75" customHeight="1">
      <c r="A1315" s="2" t="s">
        <v>291</v>
      </c>
      <c r="B1315" s="2" t="s">
        <v>296</v>
      </c>
      <c r="C1315" s="2" t="str">
        <f>VLOOKUP(D1315,Info!$A$24:$B$57,2,FALSE)</f>
        <v>SG</v>
      </c>
      <c r="D1315" s="3" t="s">
        <v>18</v>
      </c>
      <c r="E1315" s="3">
        <v>1998.0</v>
      </c>
      <c r="F1315" s="3">
        <v>1039.0</v>
      </c>
    </row>
    <row r="1316" ht="15.75" customHeight="1">
      <c r="A1316" s="2" t="s">
        <v>291</v>
      </c>
      <c r="B1316" s="2" t="s">
        <v>296</v>
      </c>
      <c r="C1316" s="2" t="str">
        <f>VLOOKUP(D1316,Info!$A$24:$B$57,2,FALSE)</f>
        <v>SG</v>
      </c>
      <c r="D1316" s="3" t="s">
        <v>18</v>
      </c>
      <c r="E1316" s="3">
        <v>1999.0</v>
      </c>
      <c r="F1316" s="3">
        <v>1760.0</v>
      </c>
    </row>
    <row r="1317" ht="15.75" customHeight="1">
      <c r="A1317" s="2" t="s">
        <v>291</v>
      </c>
      <c r="B1317" s="2" t="s">
        <v>296</v>
      </c>
      <c r="C1317" s="2" t="str">
        <f>VLOOKUP(D1317,Info!$A$24:$B$57,2,FALSE)</f>
        <v>SG</v>
      </c>
      <c r="D1317" s="3" t="s">
        <v>18</v>
      </c>
      <c r="E1317" s="3">
        <v>2000.0</v>
      </c>
      <c r="F1317" s="3">
        <v>2474.0</v>
      </c>
    </row>
    <row r="1318" ht="15.75" customHeight="1">
      <c r="A1318" s="2" t="s">
        <v>291</v>
      </c>
      <c r="B1318" s="2" t="s">
        <v>296</v>
      </c>
      <c r="C1318" s="2" t="str">
        <f>VLOOKUP(D1318,Info!$A$24:$B$57,2,FALSE)</f>
        <v>SG</v>
      </c>
      <c r="D1318" s="3" t="s">
        <v>18</v>
      </c>
      <c r="E1318" s="3">
        <v>2001.0</v>
      </c>
      <c r="F1318" s="3">
        <v>1940.0</v>
      </c>
    </row>
    <row r="1319" ht="15.75" customHeight="1">
      <c r="A1319" s="2" t="s">
        <v>291</v>
      </c>
      <c r="B1319" s="2" t="s">
        <v>296</v>
      </c>
      <c r="C1319" s="2" t="str">
        <f>VLOOKUP(D1319,Info!$A$24:$B$57,2,FALSE)</f>
        <v>SG</v>
      </c>
      <c r="D1319" s="3" t="s">
        <v>18</v>
      </c>
      <c r="E1319" s="3">
        <v>2002.0</v>
      </c>
      <c r="F1319" s="3">
        <v>1531.0</v>
      </c>
    </row>
    <row r="1320" ht="15.75" customHeight="1">
      <c r="A1320" s="2" t="s">
        <v>291</v>
      </c>
      <c r="B1320" s="2" t="s">
        <v>296</v>
      </c>
      <c r="C1320" s="2" t="str">
        <f>VLOOKUP(D1320,Info!$A$24:$B$57,2,FALSE)</f>
        <v>SG</v>
      </c>
      <c r="D1320" s="3" t="s">
        <v>18</v>
      </c>
      <c r="E1320" s="3">
        <v>2003.0</v>
      </c>
      <c r="F1320" s="3">
        <v>2340.0</v>
      </c>
    </row>
    <row r="1321" ht="15.75" customHeight="1">
      <c r="A1321" s="2" t="s">
        <v>291</v>
      </c>
      <c r="B1321" s="2" t="s">
        <v>296</v>
      </c>
      <c r="C1321" s="2" t="str">
        <f>VLOOKUP(D1321,Info!$A$24:$B$57,2,FALSE)</f>
        <v>SG</v>
      </c>
      <c r="D1321" s="3" t="s">
        <v>18</v>
      </c>
      <c r="E1321" s="3">
        <v>2004.0</v>
      </c>
      <c r="F1321" s="3">
        <v>3917.0</v>
      </c>
    </row>
    <row r="1322" ht="15.75" customHeight="1">
      <c r="A1322" s="2" t="s">
        <v>291</v>
      </c>
      <c r="B1322" s="2" t="s">
        <v>296</v>
      </c>
      <c r="C1322" s="2" t="str">
        <f>VLOOKUP(D1322,Info!$A$24:$B$57,2,FALSE)</f>
        <v>SG</v>
      </c>
      <c r="D1322" s="3" t="s">
        <v>18</v>
      </c>
      <c r="E1322" s="3">
        <v>2005.0</v>
      </c>
      <c r="F1322" s="3">
        <v>2845.0</v>
      </c>
    </row>
    <row r="1323" ht="15.75" customHeight="1">
      <c r="A1323" s="2" t="s">
        <v>291</v>
      </c>
      <c r="B1323" s="2" t="s">
        <v>296</v>
      </c>
      <c r="C1323" s="2" t="str">
        <f>VLOOKUP(D1323,Info!$A$24:$B$57,2,FALSE)</f>
        <v>SG</v>
      </c>
      <c r="D1323" s="3" t="s">
        <v>18</v>
      </c>
      <c r="E1323" s="3">
        <v>2006.0</v>
      </c>
      <c r="F1323" s="3">
        <v>2680.0</v>
      </c>
    </row>
    <row r="1324" ht="15.75" customHeight="1">
      <c r="A1324" s="2" t="s">
        <v>291</v>
      </c>
      <c r="B1324" s="2" t="s">
        <v>296</v>
      </c>
      <c r="C1324" s="2" t="str">
        <f>VLOOKUP(D1324,Info!$A$24:$B$57,2,FALSE)</f>
        <v>SG</v>
      </c>
      <c r="D1324" s="3" t="s">
        <v>18</v>
      </c>
      <c r="E1324" s="3">
        <v>2007.0</v>
      </c>
      <c r="F1324" s="3">
        <v>2188.0</v>
      </c>
    </row>
    <row r="1325" ht="15.75" customHeight="1">
      <c r="A1325" s="2" t="s">
        <v>291</v>
      </c>
      <c r="B1325" s="2" t="s">
        <v>296</v>
      </c>
      <c r="C1325" s="2" t="str">
        <f>VLOOKUP(D1325,Info!$A$24:$B$57,2,FALSE)</f>
        <v>SG</v>
      </c>
      <c r="D1325" s="3" t="s">
        <v>18</v>
      </c>
      <c r="E1325" s="3">
        <v>2008.0</v>
      </c>
      <c r="F1325" s="3">
        <v>1771.0</v>
      </c>
    </row>
    <row r="1326" ht="15.75" customHeight="1">
      <c r="A1326" s="2" t="s">
        <v>291</v>
      </c>
      <c r="B1326" s="2" t="s">
        <v>296</v>
      </c>
      <c r="C1326" s="2" t="str">
        <f>VLOOKUP(D1326,Info!$A$24:$B$57,2,FALSE)</f>
        <v>SG</v>
      </c>
      <c r="D1326" s="3" t="s">
        <v>18</v>
      </c>
      <c r="E1326" s="3">
        <v>2009.0</v>
      </c>
      <c r="F1326" s="3">
        <v>1987.0</v>
      </c>
    </row>
    <row r="1327" ht="15.75" customHeight="1">
      <c r="A1327" s="2" t="s">
        <v>291</v>
      </c>
      <c r="B1327" s="2" t="s">
        <v>296</v>
      </c>
      <c r="C1327" s="2" t="str">
        <f>VLOOKUP(D1327,Info!$A$24:$B$57,2,FALSE)</f>
        <v>SG</v>
      </c>
      <c r="D1327" s="3" t="s">
        <v>18</v>
      </c>
      <c r="E1327" s="3">
        <v>2010.0</v>
      </c>
      <c r="F1327" s="3">
        <v>2579.0</v>
      </c>
    </row>
    <row r="1328" ht="15.75" customHeight="1">
      <c r="A1328" s="2" t="s">
        <v>291</v>
      </c>
      <c r="B1328" s="2" t="s">
        <v>296</v>
      </c>
      <c r="C1328" s="2" t="str">
        <f>VLOOKUP(D1328,Info!$A$24:$B$57,2,FALSE)</f>
        <v>SG</v>
      </c>
      <c r="D1328" s="3" t="s">
        <v>18</v>
      </c>
      <c r="E1328" s="3">
        <v>2011.0</v>
      </c>
      <c r="F1328" s="3">
        <v>3261.0</v>
      </c>
    </row>
    <row r="1329" ht="15.75" customHeight="1">
      <c r="A1329" s="2" t="s">
        <v>291</v>
      </c>
      <c r="B1329" s="2" t="s">
        <v>296</v>
      </c>
      <c r="C1329" s="2" t="str">
        <f>VLOOKUP(D1329,Info!$A$24:$B$57,2,FALSE)</f>
        <v>SG</v>
      </c>
      <c r="D1329" s="3" t="s">
        <v>18</v>
      </c>
      <c r="E1329" s="3">
        <v>2012.0</v>
      </c>
      <c r="F1329" s="3">
        <v>2200.0</v>
      </c>
    </row>
    <row r="1330" ht="15.75" customHeight="1">
      <c r="A1330" s="2" t="s">
        <v>291</v>
      </c>
      <c r="B1330" s="2" t="s">
        <v>296</v>
      </c>
      <c r="C1330" s="2" t="str">
        <f>VLOOKUP(D1330,Info!$A$24:$B$57,2,FALSE)</f>
        <v>SG</v>
      </c>
      <c r="D1330" s="3" t="s">
        <v>18</v>
      </c>
      <c r="E1330" s="3">
        <v>2013.0</v>
      </c>
      <c r="F1330" s="3">
        <v>1658.0</v>
      </c>
    </row>
    <row r="1331" ht="15.75" customHeight="1">
      <c r="A1331" s="2" t="s">
        <v>291</v>
      </c>
      <c r="B1331" s="2" t="s">
        <v>296</v>
      </c>
      <c r="C1331" s="2" t="str">
        <f>VLOOKUP(D1331,Info!$A$24:$B$57,2,FALSE)</f>
        <v>SG</v>
      </c>
      <c r="D1331" s="3" t="s">
        <v>18</v>
      </c>
      <c r="E1331" s="3">
        <v>2014.0</v>
      </c>
      <c r="F1331" s="3">
        <v>1830.0</v>
      </c>
    </row>
    <row r="1332" ht="15.75" customHeight="1">
      <c r="A1332" s="2" t="s">
        <v>291</v>
      </c>
      <c r="B1332" s="2" t="s">
        <v>296</v>
      </c>
      <c r="C1332" s="2" t="str">
        <f>VLOOKUP(D1332,Info!$A$24:$B$57,2,FALSE)</f>
        <v>SG</v>
      </c>
      <c r="D1332" s="3" t="s">
        <v>18</v>
      </c>
      <c r="E1332" s="3">
        <v>2015.0</v>
      </c>
      <c r="F1332" s="3">
        <v>2490.0</v>
      </c>
    </row>
    <row r="1333" ht="15.75" customHeight="1">
      <c r="A1333" s="2" t="s">
        <v>291</v>
      </c>
      <c r="B1333" s="2" t="s">
        <v>296</v>
      </c>
      <c r="C1333" s="2" t="str">
        <f>VLOOKUP(D1333,Info!$A$24:$B$57,2,FALSE)</f>
        <v>SG</v>
      </c>
      <c r="D1333" s="3" t="s">
        <v>18</v>
      </c>
      <c r="E1333" s="3">
        <v>2016.0</v>
      </c>
      <c r="F1333" s="3">
        <v>2504.0</v>
      </c>
    </row>
    <row r="1334" ht="15.75" customHeight="1">
      <c r="A1334" s="2" t="s">
        <v>291</v>
      </c>
      <c r="B1334" s="2" t="s">
        <v>296</v>
      </c>
      <c r="C1334" s="2" t="str">
        <f>VLOOKUP(D1334,Info!$A$24:$B$57,2,FALSE)</f>
        <v>SG</v>
      </c>
      <c r="D1334" s="3" t="s">
        <v>18</v>
      </c>
      <c r="E1334" s="3">
        <v>2017.0</v>
      </c>
      <c r="F1334" s="3">
        <v>3169.0</v>
      </c>
    </row>
    <row r="1335" ht="15.75" customHeight="1">
      <c r="A1335" s="2" t="s">
        <v>291</v>
      </c>
      <c r="B1335" s="2" t="s">
        <v>296</v>
      </c>
      <c r="C1335" s="2" t="str">
        <f>VLOOKUP(D1335,Info!$A$24:$B$57,2,FALSE)</f>
        <v>SG</v>
      </c>
      <c r="D1335" s="3" t="s">
        <v>18</v>
      </c>
      <c r="E1335" s="3">
        <v>2018.0</v>
      </c>
      <c r="F1335" s="3">
        <v>2026.0</v>
      </c>
    </row>
    <row r="1336" ht="15.75" customHeight="1">
      <c r="A1336" s="2" t="s">
        <v>291</v>
      </c>
      <c r="B1336" s="2" t="s">
        <v>296</v>
      </c>
      <c r="C1336" s="2" t="str">
        <f>VLOOKUP(D1336,Info!$A$24:$B$57,2,FALSE)</f>
        <v>Shallow-water</v>
      </c>
      <c r="D1336" s="2" t="s">
        <v>19</v>
      </c>
      <c r="E1336" s="3">
        <v>1986.0</v>
      </c>
      <c r="F1336" s="3">
        <v>3.0</v>
      </c>
    </row>
    <row r="1337" ht="15.75" customHeight="1">
      <c r="A1337" s="2" t="s">
        <v>291</v>
      </c>
      <c r="B1337" s="2" t="s">
        <v>296</v>
      </c>
      <c r="C1337" s="2" t="str">
        <f>VLOOKUP(D1337,Info!$A$24:$B$57,2,FALSE)</f>
        <v>Shallow-water</v>
      </c>
      <c r="D1337" s="2" t="s">
        <v>19</v>
      </c>
      <c r="E1337" s="3">
        <v>1987.0</v>
      </c>
      <c r="F1337" s="3">
        <v>10.0</v>
      </c>
    </row>
    <row r="1338" ht="15.75" customHeight="1">
      <c r="A1338" s="2" t="s">
        <v>291</v>
      </c>
      <c r="B1338" s="2" t="s">
        <v>296</v>
      </c>
      <c r="C1338" s="2" t="str">
        <f>VLOOKUP(D1338,Info!$A$24:$B$57,2,FALSE)</f>
        <v>Shallow-water</v>
      </c>
      <c r="D1338" s="2" t="s">
        <v>19</v>
      </c>
      <c r="E1338" s="3">
        <v>1988.0</v>
      </c>
      <c r="F1338" s="3">
        <v>37.0</v>
      </c>
    </row>
    <row r="1339" ht="15.75" customHeight="1">
      <c r="A1339" s="2" t="s">
        <v>291</v>
      </c>
      <c r="B1339" s="2" t="s">
        <v>296</v>
      </c>
      <c r="C1339" s="2" t="str">
        <f>VLOOKUP(D1339,Info!$A$24:$B$57,2,FALSE)</f>
        <v>Shallow-water</v>
      </c>
      <c r="D1339" s="2" t="s">
        <v>19</v>
      </c>
      <c r="E1339" s="3">
        <v>1989.0</v>
      </c>
      <c r="F1339" s="3">
        <v>25.0</v>
      </c>
    </row>
    <row r="1340" ht="15.75" customHeight="1">
      <c r="A1340" s="2" t="s">
        <v>291</v>
      </c>
      <c r="B1340" s="2" t="s">
        <v>296</v>
      </c>
      <c r="C1340" s="2" t="str">
        <f>VLOOKUP(D1340,Info!$A$24:$B$57,2,FALSE)</f>
        <v>Shallow-water</v>
      </c>
      <c r="D1340" s="2" t="s">
        <v>19</v>
      </c>
      <c r="E1340" s="3">
        <v>1990.0</v>
      </c>
      <c r="F1340" s="3">
        <v>44.0</v>
      </c>
    </row>
    <row r="1341" ht="15.75" customHeight="1">
      <c r="A1341" s="2" t="s">
        <v>291</v>
      </c>
      <c r="B1341" s="2" t="s">
        <v>296</v>
      </c>
      <c r="C1341" s="2" t="str">
        <f>VLOOKUP(D1341,Info!$A$24:$B$57,2,FALSE)</f>
        <v>Shallow-water</v>
      </c>
      <c r="D1341" s="2" t="s">
        <v>19</v>
      </c>
      <c r="E1341" s="3">
        <v>1991.0</v>
      </c>
      <c r="F1341" s="3">
        <v>33.0</v>
      </c>
    </row>
    <row r="1342" ht="15.75" customHeight="1">
      <c r="A1342" s="2" t="s">
        <v>291</v>
      </c>
      <c r="B1342" s="2" t="s">
        <v>296</v>
      </c>
      <c r="C1342" s="2" t="str">
        <f>VLOOKUP(D1342,Info!$A$24:$B$57,2,FALSE)</f>
        <v>Shallow-water</v>
      </c>
      <c r="D1342" s="2" t="s">
        <v>19</v>
      </c>
      <c r="E1342" s="3">
        <v>1992.0</v>
      </c>
      <c r="F1342" s="3">
        <v>10.0</v>
      </c>
    </row>
    <row r="1343" ht="15.75" customHeight="1">
      <c r="A1343" s="2" t="s">
        <v>291</v>
      </c>
      <c r="B1343" s="2" t="s">
        <v>296</v>
      </c>
      <c r="C1343" s="2" t="str">
        <f>VLOOKUP(D1343,Info!$A$24:$B$57,2,FALSE)</f>
        <v>Shallow-water</v>
      </c>
      <c r="D1343" s="2" t="s">
        <v>19</v>
      </c>
      <c r="E1343" s="3">
        <v>1993.0</v>
      </c>
      <c r="F1343" s="3">
        <v>75.0</v>
      </c>
    </row>
    <row r="1344" ht="15.75" customHeight="1">
      <c r="A1344" s="2" t="s">
        <v>291</v>
      </c>
      <c r="B1344" s="2" t="s">
        <v>296</v>
      </c>
      <c r="C1344" s="2" t="str">
        <f>VLOOKUP(D1344,Info!$A$24:$B$57,2,FALSE)</f>
        <v>Shallow-water</v>
      </c>
      <c r="D1344" s="2" t="s">
        <v>19</v>
      </c>
      <c r="E1344" s="3">
        <v>1994.0</v>
      </c>
      <c r="F1344" s="3">
        <v>52.0</v>
      </c>
    </row>
    <row r="1345" ht="15.75" customHeight="1">
      <c r="A1345" s="2" t="s">
        <v>291</v>
      </c>
      <c r="B1345" s="2" t="s">
        <v>296</v>
      </c>
      <c r="C1345" s="2" t="str">
        <f>VLOOKUP(D1345,Info!$A$24:$B$57,2,FALSE)</f>
        <v>Shallow-water</v>
      </c>
      <c r="D1345" s="2" t="s">
        <v>19</v>
      </c>
      <c r="E1345" s="3">
        <v>1995.0</v>
      </c>
      <c r="F1345" s="3">
        <v>53.0</v>
      </c>
    </row>
    <row r="1346" ht="15.75" customHeight="1">
      <c r="A1346" s="2" t="s">
        <v>291</v>
      </c>
      <c r="B1346" s="2" t="s">
        <v>296</v>
      </c>
      <c r="C1346" s="2" t="str">
        <f>VLOOKUP(D1346,Info!$A$24:$B$57,2,FALSE)</f>
        <v>Shallow-water</v>
      </c>
      <c r="D1346" s="2" t="s">
        <v>19</v>
      </c>
      <c r="E1346" s="3">
        <v>1996.0</v>
      </c>
      <c r="F1346" s="3">
        <v>61.0</v>
      </c>
    </row>
    <row r="1347" ht="15.75" customHeight="1">
      <c r="A1347" s="2" t="s">
        <v>291</v>
      </c>
      <c r="B1347" s="2" t="s">
        <v>296</v>
      </c>
      <c r="C1347" s="2" t="str">
        <f>VLOOKUP(D1347,Info!$A$24:$B$57,2,FALSE)</f>
        <v>Shallow-water</v>
      </c>
      <c r="D1347" s="2" t="s">
        <v>19</v>
      </c>
      <c r="E1347" s="3">
        <v>1997.0</v>
      </c>
      <c r="F1347" s="3">
        <v>60.0</v>
      </c>
    </row>
    <row r="1348" ht="15.75" customHeight="1">
      <c r="A1348" s="2" t="s">
        <v>291</v>
      </c>
      <c r="B1348" s="2" t="s">
        <v>296</v>
      </c>
      <c r="C1348" s="2" t="str">
        <f>VLOOKUP(D1348,Info!$A$24:$B$57,2,FALSE)</f>
        <v>Shallow-water</v>
      </c>
      <c r="D1348" s="2" t="s">
        <v>19</v>
      </c>
      <c r="E1348" s="3">
        <v>1998.0</v>
      </c>
      <c r="F1348" s="3">
        <v>72.0</v>
      </c>
    </row>
    <row r="1349" ht="15.75" customHeight="1">
      <c r="A1349" s="2" t="s">
        <v>291</v>
      </c>
      <c r="B1349" s="2" t="s">
        <v>296</v>
      </c>
      <c r="C1349" s="2" t="str">
        <f>VLOOKUP(D1349,Info!$A$24:$B$57,2,FALSE)</f>
        <v>Shallow-water</v>
      </c>
      <c r="D1349" s="2" t="s">
        <v>19</v>
      </c>
      <c r="E1349" s="3">
        <v>1999.0</v>
      </c>
      <c r="F1349" s="3">
        <v>97.0</v>
      </c>
    </row>
    <row r="1350" ht="15.75" customHeight="1">
      <c r="A1350" s="2" t="s">
        <v>291</v>
      </c>
      <c r="B1350" s="2" t="s">
        <v>296</v>
      </c>
      <c r="C1350" s="2" t="str">
        <f>VLOOKUP(D1350,Info!$A$24:$B$57,2,FALSE)</f>
        <v>Shallow-water</v>
      </c>
      <c r="D1350" s="2" t="s">
        <v>19</v>
      </c>
      <c r="E1350" s="3">
        <v>2000.0</v>
      </c>
      <c r="F1350" s="3">
        <v>131.0</v>
      </c>
    </row>
    <row r="1351" ht="15.75" customHeight="1">
      <c r="A1351" s="2" t="s">
        <v>291</v>
      </c>
      <c r="B1351" s="2" t="s">
        <v>296</v>
      </c>
      <c r="C1351" s="2" t="str">
        <f>VLOOKUP(D1351,Info!$A$24:$B$57,2,FALSE)</f>
        <v>Shallow-water</v>
      </c>
      <c r="D1351" s="2" t="s">
        <v>19</v>
      </c>
      <c r="E1351" s="3">
        <v>2001.0</v>
      </c>
      <c r="F1351" s="3">
        <v>49.0</v>
      </c>
    </row>
    <row r="1352" ht="15.75" customHeight="1">
      <c r="A1352" s="2" t="s">
        <v>291</v>
      </c>
      <c r="B1352" s="2" t="s">
        <v>296</v>
      </c>
      <c r="C1352" s="2" t="str">
        <f>VLOOKUP(D1352,Info!$A$24:$B$57,2,FALSE)</f>
        <v>Shallow-water</v>
      </c>
      <c r="D1352" s="2" t="s">
        <v>19</v>
      </c>
      <c r="E1352" s="3">
        <v>2002.0</v>
      </c>
      <c r="F1352" s="3">
        <v>223.0</v>
      </c>
    </row>
    <row r="1353" ht="15.75" customHeight="1">
      <c r="A1353" s="2" t="s">
        <v>291</v>
      </c>
      <c r="B1353" s="2" t="s">
        <v>296</v>
      </c>
      <c r="C1353" s="2" t="str">
        <f>VLOOKUP(D1353,Info!$A$24:$B$57,2,FALSE)</f>
        <v>Shallow-water</v>
      </c>
      <c r="D1353" s="2" t="s">
        <v>19</v>
      </c>
      <c r="E1353" s="3">
        <v>2003.0</v>
      </c>
      <c r="F1353" s="3">
        <v>277.0</v>
      </c>
    </row>
    <row r="1354" ht="15.75" customHeight="1">
      <c r="A1354" s="2" t="s">
        <v>291</v>
      </c>
      <c r="B1354" s="2" t="s">
        <v>296</v>
      </c>
      <c r="C1354" s="2" t="str">
        <f>VLOOKUP(D1354,Info!$A$24:$B$57,2,FALSE)</f>
        <v>Shallow-water</v>
      </c>
      <c r="D1354" s="2" t="s">
        <v>19</v>
      </c>
      <c r="E1354" s="3">
        <v>2004.0</v>
      </c>
      <c r="F1354" s="3">
        <v>389.0</v>
      </c>
    </row>
    <row r="1355" ht="15.75" customHeight="1">
      <c r="A1355" s="2" t="s">
        <v>291</v>
      </c>
      <c r="B1355" s="2" t="s">
        <v>296</v>
      </c>
      <c r="C1355" s="2" t="str">
        <f>VLOOKUP(D1355,Info!$A$24:$B$57,2,FALSE)</f>
        <v>Shallow-water</v>
      </c>
      <c r="D1355" s="2" t="s">
        <v>19</v>
      </c>
      <c r="E1355" s="3">
        <v>2005.0</v>
      </c>
      <c r="F1355" s="3">
        <v>310.0</v>
      </c>
    </row>
    <row r="1356" ht="15.75" customHeight="1">
      <c r="A1356" s="2" t="s">
        <v>291</v>
      </c>
      <c r="B1356" s="2" t="s">
        <v>296</v>
      </c>
      <c r="C1356" s="2" t="str">
        <f>VLOOKUP(D1356,Info!$A$24:$B$57,2,FALSE)</f>
        <v>Shallow-water</v>
      </c>
      <c r="D1356" s="2" t="s">
        <v>19</v>
      </c>
      <c r="E1356" s="3">
        <v>2006.0</v>
      </c>
      <c r="F1356" s="3">
        <v>121.0</v>
      </c>
    </row>
    <row r="1357" ht="15.75" customHeight="1">
      <c r="A1357" s="2" t="s">
        <v>291</v>
      </c>
      <c r="B1357" s="2" t="s">
        <v>296</v>
      </c>
      <c r="C1357" s="2" t="str">
        <f>VLOOKUP(D1357,Info!$A$24:$B$57,2,FALSE)</f>
        <v>Shallow-water</v>
      </c>
      <c r="D1357" s="2" t="s">
        <v>19</v>
      </c>
      <c r="E1357" s="3">
        <v>2007.0</v>
      </c>
      <c r="F1357" s="3">
        <v>118.0</v>
      </c>
    </row>
    <row r="1358" ht="15.75" customHeight="1">
      <c r="A1358" s="2" t="s">
        <v>291</v>
      </c>
      <c r="B1358" s="2" t="s">
        <v>296</v>
      </c>
      <c r="C1358" s="2" t="str">
        <f>VLOOKUP(D1358,Info!$A$24:$B$57,2,FALSE)</f>
        <v>Shallow-water</v>
      </c>
      <c r="D1358" s="2" t="s">
        <v>19</v>
      </c>
      <c r="E1358" s="3">
        <v>2008.0</v>
      </c>
      <c r="F1358" s="3">
        <v>71.0</v>
      </c>
    </row>
    <row r="1359" ht="15.75" customHeight="1">
      <c r="A1359" s="2" t="s">
        <v>291</v>
      </c>
      <c r="B1359" s="2" t="s">
        <v>296</v>
      </c>
      <c r="C1359" s="2" t="str">
        <f>VLOOKUP(D1359,Info!$A$24:$B$57,2,FALSE)</f>
        <v>Shallow-water</v>
      </c>
      <c r="D1359" s="2" t="s">
        <v>19</v>
      </c>
      <c r="E1359" s="3">
        <v>2009.0</v>
      </c>
      <c r="F1359" s="3">
        <v>65.0</v>
      </c>
    </row>
    <row r="1360" ht="15.75" customHeight="1">
      <c r="A1360" s="2" t="s">
        <v>291</v>
      </c>
      <c r="B1360" s="2" t="s">
        <v>296</v>
      </c>
      <c r="C1360" s="2" t="str">
        <f>VLOOKUP(D1360,Info!$A$24:$B$57,2,FALSE)</f>
        <v>Shallow-water</v>
      </c>
      <c r="D1360" s="2" t="s">
        <v>19</v>
      </c>
      <c r="E1360" s="3">
        <v>2010.0</v>
      </c>
      <c r="F1360" s="3">
        <v>31.0</v>
      </c>
    </row>
    <row r="1361" ht="15.75" customHeight="1">
      <c r="A1361" s="2" t="s">
        <v>291</v>
      </c>
      <c r="B1361" s="2" t="s">
        <v>296</v>
      </c>
      <c r="C1361" s="2" t="str">
        <f>VLOOKUP(D1361,Info!$A$24:$B$57,2,FALSE)</f>
        <v>Shallow-water</v>
      </c>
      <c r="D1361" s="2" t="s">
        <v>19</v>
      </c>
      <c r="E1361" s="3">
        <v>2011.0</v>
      </c>
      <c r="F1361" s="3">
        <v>15.0</v>
      </c>
    </row>
    <row r="1362" ht="15.75" customHeight="1">
      <c r="A1362" s="2" t="s">
        <v>291</v>
      </c>
      <c r="B1362" s="2" t="s">
        <v>296</v>
      </c>
      <c r="C1362" s="2" t="str">
        <f>VLOOKUP(D1362,Info!$A$24:$B$57,2,FALSE)</f>
        <v>Shallow-water</v>
      </c>
      <c r="D1362" s="2" t="s">
        <v>19</v>
      </c>
      <c r="E1362" s="3">
        <v>2012.0</v>
      </c>
      <c r="F1362" s="3">
        <v>57.0</v>
      </c>
    </row>
    <row r="1363" ht="15.75" customHeight="1">
      <c r="A1363" s="2" t="s">
        <v>291</v>
      </c>
      <c r="B1363" s="2" t="s">
        <v>296</v>
      </c>
      <c r="C1363" s="2" t="str">
        <f>VLOOKUP(D1363,Info!$A$24:$B$57,2,FALSE)</f>
        <v>Shallow-water</v>
      </c>
      <c r="D1363" s="2" t="s">
        <v>19</v>
      </c>
      <c r="E1363" s="3">
        <v>2013.0</v>
      </c>
      <c r="F1363" s="3">
        <v>44.0</v>
      </c>
    </row>
    <row r="1364" ht="15.75" customHeight="1">
      <c r="A1364" s="2" t="s">
        <v>291</v>
      </c>
      <c r="B1364" s="2" t="s">
        <v>296</v>
      </c>
      <c r="C1364" s="2" t="str">
        <f>VLOOKUP(D1364,Info!$A$24:$B$57,2,FALSE)</f>
        <v>Shallow-water</v>
      </c>
      <c r="D1364" s="2" t="s">
        <v>19</v>
      </c>
      <c r="E1364" s="3">
        <v>2014.0</v>
      </c>
      <c r="F1364" s="3">
        <v>57.0</v>
      </c>
    </row>
    <row r="1365" ht="15.75" customHeight="1">
      <c r="A1365" s="2" t="s">
        <v>291</v>
      </c>
      <c r="B1365" s="2" t="s">
        <v>296</v>
      </c>
      <c r="C1365" s="2" t="str">
        <f>VLOOKUP(D1365,Info!$A$24:$B$57,2,FALSE)</f>
        <v>Shallow-water</v>
      </c>
      <c r="D1365" s="2" t="s">
        <v>19</v>
      </c>
      <c r="E1365" s="3">
        <v>2015.0</v>
      </c>
      <c r="F1365" s="3">
        <v>44.0</v>
      </c>
    </row>
    <row r="1366" ht="15.75" customHeight="1">
      <c r="A1366" s="2" t="s">
        <v>291</v>
      </c>
      <c r="B1366" s="2" t="s">
        <v>296</v>
      </c>
      <c r="C1366" s="2" t="str">
        <f>VLOOKUP(D1366,Info!$A$24:$B$57,2,FALSE)</f>
        <v>Shallow-water</v>
      </c>
      <c r="D1366" s="2" t="s">
        <v>19</v>
      </c>
      <c r="E1366" s="3">
        <v>2016.0</v>
      </c>
      <c r="F1366" s="3">
        <v>34.0</v>
      </c>
    </row>
    <row r="1367" ht="15.75" customHeight="1">
      <c r="A1367" s="2" t="s">
        <v>291</v>
      </c>
      <c r="B1367" s="2" t="s">
        <v>296</v>
      </c>
      <c r="C1367" s="2" t="str">
        <f>VLOOKUP(D1367,Info!$A$24:$B$57,2,FALSE)</f>
        <v>Shallow-water</v>
      </c>
      <c r="D1367" s="2" t="s">
        <v>19</v>
      </c>
      <c r="E1367" s="3">
        <v>2017.0</v>
      </c>
      <c r="F1367" s="3">
        <v>39.0</v>
      </c>
    </row>
    <row r="1368" ht="15.75" customHeight="1">
      <c r="A1368" s="2" t="s">
        <v>291</v>
      </c>
      <c r="B1368" s="2" t="s">
        <v>296</v>
      </c>
      <c r="C1368" s="2" t="str">
        <f>VLOOKUP(D1368,Info!$A$24:$B$57,2,FALSE)</f>
        <v>Shallow-water</v>
      </c>
      <c r="D1368" s="2" t="s">
        <v>19</v>
      </c>
      <c r="E1368" s="3">
        <v>2018.0</v>
      </c>
      <c r="F1368" s="3">
        <v>33.0</v>
      </c>
    </row>
    <row r="1369" ht="15.75" customHeight="1">
      <c r="A1369" s="2" t="s">
        <v>291</v>
      </c>
      <c r="B1369" s="2" t="s">
        <v>296</v>
      </c>
      <c r="C1369" s="2" t="str">
        <f>VLOOKUP(D1369,Info!$A$24:$B$57,2,FALSE)</f>
        <v>Porgies</v>
      </c>
      <c r="D1369" s="3" t="s">
        <v>21</v>
      </c>
      <c r="E1369" s="3">
        <v>1986.0</v>
      </c>
      <c r="F1369" s="3">
        <v>1.0</v>
      </c>
    </row>
    <row r="1370" ht="15.75" customHeight="1">
      <c r="A1370" s="2" t="s">
        <v>291</v>
      </c>
      <c r="B1370" s="2" t="s">
        <v>296</v>
      </c>
      <c r="C1370" s="2" t="str">
        <f>VLOOKUP(D1370,Info!$A$24:$B$57,2,FALSE)</f>
        <v>Porgies</v>
      </c>
      <c r="D1370" s="3" t="s">
        <v>21</v>
      </c>
      <c r="E1370" s="3">
        <v>1987.0</v>
      </c>
      <c r="F1370" s="3">
        <v>1.0</v>
      </c>
    </row>
    <row r="1371" ht="15.75" customHeight="1">
      <c r="A1371" s="2" t="s">
        <v>291</v>
      </c>
      <c r="B1371" s="2" t="s">
        <v>296</v>
      </c>
      <c r="C1371" s="2" t="str">
        <f>VLOOKUP(D1371,Info!$A$24:$B$57,2,FALSE)</f>
        <v>Porgies</v>
      </c>
      <c r="D1371" s="3" t="s">
        <v>21</v>
      </c>
      <c r="E1371" s="3">
        <v>1988.0</v>
      </c>
      <c r="F1371" s="3">
        <v>1.0</v>
      </c>
    </row>
    <row r="1372" ht="15.75" customHeight="1">
      <c r="A1372" s="2" t="s">
        <v>291</v>
      </c>
      <c r="B1372" s="2" t="s">
        <v>296</v>
      </c>
      <c r="C1372" s="2" t="str">
        <f>VLOOKUP(D1372,Info!$A$24:$B$57,2,FALSE)</f>
        <v>Porgies</v>
      </c>
      <c r="D1372" s="3" t="s">
        <v>21</v>
      </c>
      <c r="E1372" s="3">
        <v>1991.0</v>
      </c>
      <c r="F1372" s="3">
        <v>134.0</v>
      </c>
    </row>
    <row r="1373" ht="15.75" customHeight="1">
      <c r="A1373" s="2" t="s">
        <v>291</v>
      </c>
      <c r="B1373" s="2" t="s">
        <v>296</v>
      </c>
      <c r="C1373" s="2" t="str">
        <f>VLOOKUP(D1373,Info!$A$24:$B$57,2,FALSE)</f>
        <v>Porgies</v>
      </c>
      <c r="D1373" s="3" t="s">
        <v>21</v>
      </c>
      <c r="E1373" s="3">
        <v>1992.0</v>
      </c>
      <c r="F1373" s="3">
        <v>1.0</v>
      </c>
    </row>
    <row r="1374" ht="15.75" customHeight="1">
      <c r="A1374" s="2" t="s">
        <v>291</v>
      </c>
      <c r="B1374" s="2" t="s">
        <v>296</v>
      </c>
      <c r="C1374" s="2" t="str">
        <f>VLOOKUP(D1374,Info!$A$24:$B$57,2,FALSE)</f>
        <v>Porgies</v>
      </c>
      <c r="D1374" s="3" t="s">
        <v>21</v>
      </c>
      <c r="E1374" s="3">
        <v>1993.0</v>
      </c>
      <c r="F1374" s="3">
        <v>1.0</v>
      </c>
    </row>
    <row r="1375" ht="15.75" customHeight="1">
      <c r="A1375" s="2" t="s">
        <v>291</v>
      </c>
      <c r="B1375" s="2" t="s">
        <v>296</v>
      </c>
      <c r="C1375" s="2" t="str">
        <f>VLOOKUP(D1375,Info!$A$24:$B$57,2,FALSE)</f>
        <v>Porgies</v>
      </c>
      <c r="D1375" s="3" t="s">
        <v>21</v>
      </c>
      <c r="E1375" s="3">
        <v>1994.0</v>
      </c>
      <c r="F1375" s="3">
        <v>4.0</v>
      </c>
    </row>
    <row r="1376" ht="15.75" customHeight="1">
      <c r="A1376" s="2" t="s">
        <v>291</v>
      </c>
      <c r="B1376" s="2" t="s">
        <v>296</v>
      </c>
      <c r="C1376" s="2" t="str">
        <f>VLOOKUP(D1376,Info!$A$24:$B$57,2,FALSE)</f>
        <v>Porgies</v>
      </c>
      <c r="D1376" s="3" t="s">
        <v>21</v>
      </c>
      <c r="E1376" s="3">
        <v>1995.0</v>
      </c>
      <c r="F1376" s="3">
        <v>19.0</v>
      </c>
    </row>
    <row r="1377" ht="15.75" customHeight="1">
      <c r="A1377" s="2" t="s">
        <v>291</v>
      </c>
      <c r="B1377" s="2" t="s">
        <v>296</v>
      </c>
      <c r="C1377" s="2" t="str">
        <f>VLOOKUP(D1377,Info!$A$24:$B$57,2,FALSE)</f>
        <v>Porgies</v>
      </c>
      <c r="D1377" s="3" t="s">
        <v>21</v>
      </c>
      <c r="E1377" s="3">
        <v>1996.0</v>
      </c>
      <c r="F1377" s="3">
        <v>7.0</v>
      </c>
    </row>
    <row r="1378" ht="15.75" customHeight="1">
      <c r="A1378" s="2" t="s">
        <v>291</v>
      </c>
      <c r="B1378" s="2" t="s">
        <v>296</v>
      </c>
      <c r="C1378" s="2" t="str">
        <f>VLOOKUP(D1378,Info!$A$24:$B$57,2,FALSE)</f>
        <v>Porgies</v>
      </c>
      <c r="D1378" s="3" t="s">
        <v>21</v>
      </c>
      <c r="E1378" s="3">
        <v>1997.0</v>
      </c>
      <c r="F1378" s="3">
        <v>20.0</v>
      </c>
    </row>
    <row r="1379" ht="15.75" customHeight="1">
      <c r="A1379" s="2" t="s">
        <v>291</v>
      </c>
      <c r="B1379" s="2" t="s">
        <v>296</v>
      </c>
      <c r="C1379" s="2" t="str">
        <f>VLOOKUP(D1379,Info!$A$24:$B$57,2,FALSE)</f>
        <v>Porgies</v>
      </c>
      <c r="D1379" s="3" t="s">
        <v>21</v>
      </c>
      <c r="E1379" s="3">
        <v>1998.0</v>
      </c>
      <c r="F1379" s="3">
        <v>50.0</v>
      </c>
    </row>
    <row r="1380" ht="15.75" customHeight="1">
      <c r="A1380" s="2" t="s">
        <v>291</v>
      </c>
      <c r="B1380" s="2" t="s">
        <v>296</v>
      </c>
      <c r="C1380" s="2" t="str">
        <f>VLOOKUP(D1380,Info!$A$24:$B$57,2,FALSE)</f>
        <v>Porgies</v>
      </c>
      <c r="D1380" s="3" t="s">
        <v>21</v>
      </c>
      <c r="E1380" s="3">
        <v>1999.0</v>
      </c>
      <c r="F1380" s="3">
        <v>20.0</v>
      </c>
    </row>
    <row r="1381" ht="15.75" customHeight="1">
      <c r="A1381" s="2" t="s">
        <v>291</v>
      </c>
      <c r="B1381" s="2" t="s">
        <v>296</v>
      </c>
      <c r="C1381" s="2" t="str">
        <f>VLOOKUP(D1381,Info!$A$24:$B$57,2,FALSE)</f>
        <v>Porgies</v>
      </c>
      <c r="D1381" s="3" t="s">
        <v>21</v>
      </c>
      <c r="E1381" s="3">
        <v>2000.0</v>
      </c>
      <c r="F1381" s="3">
        <v>66.0</v>
      </c>
    </row>
    <row r="1382" ht="15.75" customHeight="1">
      <c r="A1382" s="2" t="s">
        <v>291</v>
      </c>
      <c r="B1382" s="2" t="s">
        <v>296</v>
      </c>
      <c r="C1382" s="2" t="str">
        <f>VLOOKUP(D1382,Info!$A$24:$B$57,2,FALSE)</f>
        <v>Porgies</v>
      </c>
      <c r="D1382" s="3" t="s">
        <v>21</v>
      </c>
      <c r="E1382" s="3">
        <v>2001.0</v>
      </c>
      <c r="F1382" s="3">
        <v>39.0</v>
      </c>
    </row>
    <row r="1383" ht="15.75" customHeight="1">
      <c r="A1383" s="2" t="s">
        <v>291</v>
      </c>
      <c r="B1383" s="2" t="s">
        <v>296</v>
      </c>
      <c r="C1383" s="2" t="str">
        <f>VLOOKUP(D1383,Info!$A$24:$B$57,2,FALSE)</f>
        <v>Porgies</v>
      </c>
      <c r="D1383" s="3" t="s">
        <v>21</v>
      </c>
      <c r="E1383" s="3">
        <v>2002.0</v>
      </c>
      <c r="F1383" s="3">
        <v>23.0</v>
      </c>
    </row>
    <row r="1384" ht="15.75" customHeight="1">
      <c r="A1384" s="2" t="s">
        <v>291</v>
      </c>
      <c r="B1384" s="2" t="s">
        <v>296</v>
      </c>
      <c r="C1384" s="2" t="str">
        <f>VLOOKUP(D1384,Info!$A$24:$B$57,2,FALSE)</f>
        <v>Porgies</v>
      </c>
      <c r="D1384" s="3" t="s">
        <v>21</v>
      </c>
      <c r="E1384" s="3">
        <v>2003.0</v>
      </c>
      <c r="F1384" s="3">
        <v>65.0</v>
      </c>
    </row>
    <row r="1385" ht="15.75" customHeight="1">
      <c r="A1385" s="2" t="s">
        <v>291</v>
      </c>
      <c r="B1385" s="2" t="s">
        <v>296</v>
      </c>
      <c r="C1385" s="2" t="str">
        <f>VLOOKUP(D1385,Info!$A$24:$B$57,2,FALSE)</f>
        <v>Porgies</v>
      </c>
      <c r="D1385" s="3" t="s">
        <v>21</v>
      </c>
      <c r="E1385" s="3">
        <v>2004.0</v>
      </c>
      <c r="F1385" s="3">
        <v>40.0</v>
      </c>
    </row>
    <row r="1386" ht="15.75" customHeight="1">
      <c r="A1386" s="2" t="s">
        <v>291</v>
      </c>
      <c r="B1386" s="2" t="s">
        <v>296</v>
      </c>
      <c r="C1386" s="2" t="str">
        <f>VLOOKUP(D1386,Info!$A$24:$B$57,2,FALSE)</f>
        <v>Porgies</v>
      </c>
      <c r="D1386" s="3" t="s">
        <v>21</v>
      </c>
      <c r="E1386" s="3">
        <v>2005.0</v>
      </c>
      <c r="F1386" s="3">
        <v>11.0</v>
      </c>
    </row>
    <row r="1387" ht="15.75" customHeight="1">
      <c r="A1387" s="2" t="s">
        <v>291</v>
      </c>
      <c r="B1387" s="2" t="s">
        <v>296</v>
      </c>
      <c r="C1387" s="2" t="str">
        <f>VLOOKUP(D1387,Info!$A$24:$B$57,2,FALSE)</f>
        <v>Porgies</v>
      </c>
      <c r="D1387" s="3" t="s">
        <v>21</v>
      </c>
      <c r="E1387" s="3">
        <v>2006.0</v>
      </c>
      <c r="F1387" s="3">
        <v>10.0</v>
      </c>
    </row>
    <row r="1388" ht="15.75" customHeight="1">
      <c r="A1388" s="2" t="s">
        <v>291</v>
      </c>
      <c r="B1388" s="2" t="s">
        <v>296</v>
      </c>
      <c r="C1388" s="2" t="str">
        <f>VLOOKUP(D1388,Info!$A$24:$B$57,2,FALSE)</f>
        <v>Porgies</v>
      </c>
      <c r="D1388" s="3" t="s">
        <v>21</v>
      </c>
      <c r="E1388" s="3">
        <v>2007.0</v>
      </c>
      <c r="F1388" s="3">
        <v>1.0</v>
      </c>
    </row>
    <row r="1389" ht="15.75" customHeight="1">
      <c r="A1389" s="2" t="s">
        <v>291</v>
      </c>
      <c r="B1389" s="2" t="s">
        <v>296</v>
      </c>
      <c r="C1389" s="2" t="str">
        <f>VLOOKUP(D1389,Info!$A$24:$B$57,2,FALSE)</f>
        <v>Porgies</v>
      </c>
      <c r="D1389" s="3" t="s">
        <v>21</v>
      </c>
      <c r="E1389" s="3">
        <v>2008.0</v>
      </c>
      <c r="F1389" s="3">
        <v>3.0</v>
      </c>
    </row>
    <row r="1390" ht="15.75" customHeight="1">
      <c r="A1390" s="2" t="s">
        <v>291</v>
      </c>
      <c r="B1390" s="2" t="s">
        <v>296</v>
      </c>
      <c r="C1390" s="2" t="str">
        <f>VLOOKUP(D1390,Info!$A$24:$B$57,2,FALSE)</f>
        <v>Porgies</v>
      </c>
      <c r="D1390" s="3" t="s">
        <v>21</v>
      </c>
      <c r="E1390" s="3">
        <v>2009.0</v>
      </c>
      <c r="F1390" s="3">
        <v>2.0</v>
      </c>
    </row>
    <row r="1391" ht="15.75" customHeight="1">
      <c r="A1391" s="2" t="s">
        <v>291</v>
      </c>
      <c r="B1391" s="2" t="s">
        <v>296</v>
      </c>
      <c r="C1391" s="2" t="str">
        <f>VLOOKUP(D1391,Info!$A$24:$B$57,2,FALSE)</f>
        <v>Porgies</v>
      </c>
      <c r="D1391" s="3" t="s">
        <v>21</v>
      </c>
      <c r="E1391" s="3">
        <v>2010.0</v>
      </c>
      <c r="F1391" s="3">
        <v>2.0</v>
      </c>
    </row>
    <row r="1392" ht="15.75" customHeight="1">
      <c r="A1392" s="2" t="s">
        <v>291</v>
      </c>
      <c r="B1392" s="2" t="s">
        <v>296</v>
      </c>
      <c r="C1392" s="2" t="str">
        <f>VLOOKUP(D1392,Info!$A$24:$B$57,2,FALSE)</f>
        <v>Porgies</v>
      </c>
      <c r="D1392" s="3" t="s">
        <v>21</v>
      </c>
      <c r="E1392" s="3">
        <v>2011.0</v>
      </c>
      <c r="F1392" s="3">
        <v>44.0</v>
      </c>
    </row>
    <row r="1393" ht="15.75" customHeight="1">
      <c r="A1393" s="2" t="s">
        <v>291</v>
      </c>
      <c r="B1393" s="2" t="s">
        <v>296</v>
      </c>
      <c r="C1393" s="2" t="str">
        <f>VLOOKUP(D1393,Info!$A$24:$B$57,2,FALSE)</f>
        <v>Porgies</v>
      </c>
      <c r="D1393" s="3" t="s">
        <v>21</v>
      </c>
      <c r="E1393" s="3">
        <v>2012.0</v>
      </c>
      <c r="F1393" s="3">
        <v>81.0</v>
      </c>
    </row>
    <row r="1394" ht="15.75" customHeight="1">
      <c r="A1394" s="2" t="s">
        <v>291</v>
      </c>
      <c r="B1394" s="2" t="s">
        <v>296</v>
      </c>
      <c r="C1394" s="2" t="str">
        <f>VLOOKUP(D1394,Info!$A$24:$B$57,2,FALSE)</f>
        <v>Porgies</v>
      </c>
      <c r="D1394" s="3" t="s">
        <v>21</v>
      </c>
      <c r="E1394" s="3">
        <v>2013.0</v>
      </c>
      <c r="F1394" s="3">
        <v>40.0</v>
      </c>
    </row>
    <row r="1395" ht="15.75" customHeight="1">
      <c r="A1395" s="2" t="s">
        <v>291</v>
      </c>
      <c r="B1395" s="2" t="s">
        <v>296</v>
      </c>
      <c r="C1395" s="2" t="str">
        <f>VLOOKUP(D1395,Info!$A$24:$B$57,2,FALSE)</f>
        <v>Porgies</v>
      </c>
      <c r="D1395" s="3" t="s">
        <v>21</v>
      </c>
      <c r="E1395" s="3">
        <v>2014.0</v>
      </c>
      <c r="F1395" s="3">
        <v>74.0</v>
      </c>
    </row>
    <row r="1396" ht="15.75" customHeight="1">
      <c r="A1396" s="2" t="s">
        <v>291</v>
      </c>
      <c r="B1396" s="2" t="s">
        <v>296</v>
      </c>
      <c r="C1396" s="2" t="str">
        <f>VLOOKUP(D1396,Info!$A$24:$B$57,2,FALSE)</f>
        <v>Porgies</v>
      </c>
      <c r="D1396" s="3" t="s">
        <v>21</v>
      </c>
      <c r="E1396" s="3">
        <v>2015.0</v>
      </c>
      <c r="F1396" s="3">
        <v>149.0</v>
      </c>
    </row>
    <row r="1397" ht="15.75" customHeight="1">
      <c r="A1397" s="2" t="s">
        <v>291</v>
      </c>
      <c r="B1397" s="2" t="s">
        <v>296</v>
      </c>
      <c r="C1397" s="2" t="str">
        <f>VLOOKUP(D1397,Info!$A$24:$B$57,2,FALSE)</f>
        <v>Porgies</v>
      </c>
      <c r="D1397" s="3" t="s">
        <v>21</v>
      </c>
      <c r="E1397" s="3">
        <v>2016.0</v>
      </c>
      <c r="F1397" s="3">
        <v>80.0</v>
      </c>
    </row>
    <row r="1398" ht="15.75" customHeight="1">
      <c r="A1398" s="2" t="s">
        <v>291</v>
      </c>
      <c r="B1398" s="2" t="s">
        <v>296</v>
      </c>
      <c r="C1398" s="2" t="str">
        <f>VLOOKUP(D1398,Info!$A$24:$B$57,2,FALSE)</f>
        <v>Porgies</v>
      </c>
      <c r="D1398" s="3" t="s">
        <v>21</v>
      </c>
      <c r="E1398" s="3">
        <v>2017.0</v>
      </c>
      <c r="F1398" s="3">
        <v>35.0</v>
      </c>
    </row>
    <row r="1399" ht="15.75" customHeight="1">
      <c r="A1399" s="2" t="s">
        <v>291</v>
      </c>
      <c r="B1399" s="2" t="s">
        <v>296</v>
      </c>
      <c r="C1399" s="2" t="str">
        <f>VLOOKUP(D1399,Info!$A$24:$B$57,2,FALSE)</f>
        <v>Porgies</v>
      </c>
      <c r="D1399" s="3" t="s">
        <v>21</v>
      </c>
      <c r="E1399" s="3">
        <v>2018.0</v>
      </c>
      <c r="F1399" s="3">
        <v>34.0</v>
      </c>
    </row>
    <row r="1400" ht="15.75" customHeight="1">
      <c r="A1400" s="2" t="s">
        <v>291</v>
      </c>
      <c r="B1400" s="2" t="s">
        <v>296</v>
      </c>
      <c r="C1400" s="2" t="str">
        <f>VLOOKUP(D1400,Info!$A$24:$B$57,2,FALSE)</f>
        <v>Porgies</v>
      </c>
      <c r="D1400" s="3" t="s">
        <v>23</v>
      </c>
      <c r="E1400" s="3">
        <v>1986.0</v>
      </c>
      <c r="F1400" s="3">
        <v>213.0</v>
      </c>
    </row>
    <row r="1401" ht="15.75" customHeight="1">
      <c r="A1401" s="2" t="s">
        <v>291</v>
      </c>
      <c r="B1401" s="2" t="s">
        <v>296</v>
      </c>
      <c r="C1401" s="2" t="str">
        <f>VLOOKUP(D1401,Info!$A$24:$B$57,2,FALSE)</f>
        <v>Porgies</v>
      </c>
      <c r="D1401" s="3" t="s">
        <v>23</v>
      </c>
      <c r="E1401" s="3">
        <v>1987.0</v>
      </c>
      <c r="F1401" s="3">
        <v>564.0</v>
      </c>
    </row>
    <row r="1402" ht="15.75" customHeight="1">
      <c r="A1402" s="2" t="s">
        <v>291</v>
      </c>
      <c r="B1402" s="2" t="s">
        <v>296</v>
      </c>
      <c r="C1402" s="2" t="str">
        <f>VLOOKUP(D1402,Info!$A$24:$B$57,2,FALSE)</f>
        <v>Porgies</v>
      </c>
      <c r="D1402" s="3" t="s">
        <v>23</v>
      </c>
      <c r="E1402" s="3">
        <v>1988.0</v>
      </c>
      <c r="F1402" s="3">
        <v>405.0</v>
      </c>
    </row>
    <row r="1403" ht="15.75" customHeight="1">
      <c r="A1403" s="2" t="s">
        <v>291</v>
      </c>
      <c r="B1403" s="2" t="s">
        <v>296</v>
      </c>
      <c r="C1403" s="2" t="str">
        <f>VLOOKUP(D1403,Info!$A$24:$B$57,2,FALSE)</f>
        <v>Porgies</v>
      </c>
      <c r="D1403" s="3" t="s">
        <v>23</v>
      </c>
      <c r="E1403" s="3">
        <v>1989.0</v>
      </c>
      <c r="F1403" s="3">
        <v>303.0</v>
      </c>
    </row>
    <row r="1404" ht="15.75" customHeight="1">
      <c r="A1404" s="2" t="s">
        <v>291</v>
      </c>
      <c r="B1404" s="2" t="s">
        <v>296</v>
      </c>
      <c r="C1404" s="2" t="str">
        <f>VLOOKUP(D1404,Info!$A$24:$B$57,2,FALSE)</f>
        <v>Porgies</v>
      </c>
      <c r="D1404" s="3" t="s">
        <v>23</v>
      </c>
      <c r="E1404" s="3">
        <v>1990.0</v>
      </c>
      <c r="F1404" s="3">
        <v>351.0</v>
      </c>
    </row>
    <row r="1405" ht="15.75" customHeight="1">
      <c r="A1405" s="2" t="s">
        <v>291</v>
      </c>
      <c r="B1405" s="2" t="s">
        <v>296</v>
      </c>
      <c r="C1405" s="2" t="str">
        <f>VLOOKUP(D1405,Info!$A$24:$B$57,2,FALSE)</f>
        <v>Porgies</v>
      </c>
      <c r="D1405" s="3" t="s">
        <v>23</v>
      </c>
      <c r="E1405" s="3">
        <v>1991.0</v>
      </c>
      <c r="F1405" s="3">
        <v>387.0</v>
      </c>
    </row>
    <row r="1406" ht="15.75" customHeight="1">
      <c r="A1406" s="2" t="s">
        <v>291</v>
      </c>
      <c r="B1406" s="2" t="s">
        <v>296</v>
      </c>
      <c r="C1406" s="2" t="str">
        <f>VLOOKUP(D1406,Info!$A$24:$B$57,2,FALSE)</f>
        <v>Porgies</v>
      </c>
      <c r="D1406" s="3" t="s">
        <v>23</v>
      </c>
      <c r="E1406" s="3">
        <v>1992.0</v>
      </c>
      <c r="F1406" s="3">
        <v>153.0</v>
      </c>
    </row>
    <row r="1407" ht="15.75" customHeight="1">
      <c r="A1407" s="2" t="s">
        <v>291</v>
      </c>
      <c r="B1407" s="2" t="s">
        <v>296</v>
      </c>
      <c r="C1407" s="2" t="str">
        <f>VLOOKUP(D1407,Info!$A$24:$B$57,2,FALSE)</f>
        <v>Porgies</v>
      </c>
      <c r="D1407" s="3" t="s">
        <v>23</v>
      </c>
      <c r="E1407" s="3">
        <v>1993.0</v>
      </c>
      <c r="F1407" s="3">
        <v>302.0</v>
      </c>
    </row>
    <row r="1408" ht="15.75" customHeight="1">
      <c r="A1408" s="2" t="s">
        <v>291</v>
      </c>
      <c r="B1408" s="2" t="s">
        <v>296</v>
      </c>
      <c r="C1408" s="2" t="str">
        <f>VLOOKUP(D1408,Info!$A$24:$B$57,2,FALSE)</f>
        <v>Porgies</v>
      </c>
      <c r="D1408" s="3" t="s">
        <v>23</v>
      </c>
      <c r="E1408" s="3">
        <v>1994.0</v>
      </c>
      <c r="F1408" s="3">
        <v>310.0</v>
      </c>
    </row>
    <row r="1409" ht="15.75" customHeight="1">
      <c r="A1409" s="2" t="s">
        <v>291</v>
      </c>
      <c r="B1409" s="2" t="s">
        <v>296</v>
      </c>
      <c r="C1409" s="2" t="str">
        <f>VLOOKUP(D1409,Info!$A$24:$B$57,2,FALSE)</f>
        <v>Porgies</v>
      </c>
      <c r="D1409" s="3" t="s">
        <v>23</v>
      </c>
      <c r="E1409" s="3">
        <v>1995.0</v>
      </c>
      <c r="F1409" s="3">
        <v>662.0</v>
      </c>
    </row>
    <row r="1410" ht="15.75" customHeight="1">
      <c r="A1410" s="2" t="s">
        <v>291</v>
      </c>
      <c r="B1410" s="2" t="s">
        <v>296</v>
      </c>
      <c r="C1410" s="2" t="str">
        <f>VLOOKUP(D1410,Info!$A$24:$B$57,2,FALSE)</f>
        <v>Porgies</v>
      </c>
      <c r="D1410" s="3" t="s">
        <v>23</v>
      </c>
      <c r="E1410" s="3">
        <v>1996.0</v>
      </c>
      <c r="F1410" s="3">
        <v>208.0</v>
      </c>
    </row>
    <row r="1411" ht="15.75" customHeight="1">
      <c r="A1411" s="2" t="s">
        <v>291</v>
      </c>
      <c r="B1411" s="2" t="s">
        <v>296</v>
      </c>
      <c r="C1411" s="2" t="str">
        <f>VLOOKUP(D1411,Info!$A$24:$B$57,2,FALSE)</f>
        <v>Porgies</v>
      </c>
      <c r="D1411" s="3" t="s">
        <v>23</v>
      </c>
      <c r="E1411" s="3">
        <v>1997.0</v>
      </c>
      <c r="F1411" s="3">
        <v>84.0</v>
      </c>
    </row>
    <row r="1412" ht="15.75" customHeight="1">
      <c r="A1412" s="2" t="s">
        <v>291</v>
      </c>
      <c r="B1412" s="2" t="s">
        <v>296</v>
      </c>
      <c r="C1412" s="2" t="str">
        <f>VLOOKUP(D1412,Info!$A$24:$B$57,2,FALSE)</f>
        <v>Porgies</v>
      </c>
      <c r="D1412" s="3" t="s">
        <v>23</v>
      </c>
      <c r="E1412" s="3">
        <v>1998.0</v>
      </c>
      <c r="F1412" s="3">
        <v>178.0</v>
      </c>
    </row>
    <row r="1413" ht="15.75" customHeight="1">
      <c r="A1413" s="2" t="s">
        <v>291</v>
      </c>
      <c r="B1413" s="2" t="s">
        <v>296</v>
      </c>
      <c r="C1413" s="2" t="str">
        <f>VLOOKUP(D1413,Info!$A$24:$B$57,2,FALSE)</f>
        <v>Porgies</v>
      </c>
      <c r="D1413" s="3" t="s">
        <v>23</v>
      </c>
      <c r="E1413" s="3">
        <v>1999.0</v>
      </c>
      <c r="F1413" s="3">
        <v>492.0</v>
      </c>
    </row>
    <row r="1414" ht="15.75" customHeight="1">
      <c r="A1414" s="2" t="s">
        <v>291</v>
      </c>
      <c r="B1414" s="2" t="s">
        <v>296</v>
      </c>
      <c r="C1414" s="2" t="str">
        <f>VLOOKUP(D1414,Info!$A$24:$B$57,2,FALSE)</f>
        <v>Porgies</v>
      </c>
      <c r="D1414" s="3" t="s">
        <v>23</v>
      </c>
      <c r="E1414" s="3">
        <v>2000.0</v>
      </c>
      <c r="F1414" s="3">
        <v>638.0</v>
      </c>
    </row>
    <row r="1415" ht="15.75" customHeight="1">
      <c r="A1415" s="2" t="s">
        <v>291</v>
      </c>
      <c r="B1415" s="2" t="s">
        <v>296</v>
      </c>
      <c r="C1415" s="2" t="str">
        <f>VLOOKUP(D1415,Info!$A$24:$B$57,2,FALSE)</f>
        <v>Porgies</v>
      </c>
      <c r="D1415" s="3" t="s">
        <v>23</v>
      </c>
      <c r="E1415" s="3">
        <v>2001.0</v>
      </c>
      <c r="F1415" s="3">
        <v>365.0</v>
      </c>
    </row>
    <row r="1416" ht="15.75" customHeight="1">
      <c r="A1416" s="2" t="s">
        <v>291</v>
      </c>
      <c r="B1416" s="2" t="s">
        <v>296</v>
      </c>
      <c r="C1416" s="2" t="str">
        <f>VLOOKUP(D1416,Info!$A$24:$B$57,2,FALSE)</f>
        <v>Porgies</v>
      </c>
      <c r="D1416" s="3" t="s">
        <v>23</v>
      </c>
      <c r="E1416" s="3">
        <v>2002.0</v>
      </c>
      <c r="F1416" s="3">
        <v>232.0</v>
      </c>
    </row>
    <row r="1417" ht="15.75" customHeight="1">
      <c r="A1417" s="2" t="s">
        <v>291</v>
      </c>
      <c r="B1417" s="2" t="s">
        <v>296</v>
      </c>
      <c r="C1417" s="2" t="str">
        <f>VLOOKUP(D1417,Info!$A$24:$B$57,2,FALSE)</f>
        <v>Porgies</v>
      </c>
      <c r="D1417" s="3" t="s">
        <v>23</v>
      </c>
      <c r="E1417" s="3">
        <v>2003.0</v>
      </c>
      <c r="F1417" s="3">
        <v>194.0</v>
      </c>
    </row>
    <row r="1418" ht="15.75" customHeight="1">
      <c r="A1418" s="2" t="s">
        <v>291</v>
      </c>
      <c r="B1418" s="2" t="s">
        <v>296</v>
      </c>
      <c r="C1418" s="2" t="str">
        <f>VLOOKUP(D1418,Info!$A$24:$B$57,2,FALSE)</f>
        <v>Porgies</v>
      </c>
      <c r="D1418" s="3" t="s">
        <v>23</v>
      </c>
      <c r="E1418" s="3">
        <v>2004.0</v>
      </c>
      <c r="F1418" s="3">
        <v>464.0</v>
      </c>
    </row>
    <row r="1419" ht="15.75" customHeight="1">
      <c r="A1419" s="2" t="s">
        <v>291</v>
      </c>
      <c r="B1419" s="2" t="s">
        <v>296</v>
      </c>
      <c r="C1419" s="2" t="str">
        <f>VLOOKUP(D1419,Info!$A$24:$B$57,2,FALSE)</f>
        <v>Porgies</v>
      </c>
      <c r="D1419" s="3" t="s">
        <v>23</v>
      </c>
      <c r="E1419" s="3">
        <v>2005.0</v>
      </c>
      <c r="F1419" s="3">
        <v>241.0</v>
      </c>
    </row>
    <row r="1420" ht="15.75" customHeight="1">
      <c r="A1420" s="2" t="s">
        <v>291</v>
      </c>
      <c r="B1420" s="2" t="s">
        <v>296</v>
      </c>
      <c r="C1420" s="2" t="str">
        <f>VLOOKUP(D1420,Info!$A$24:$B$57,2,FALSE)</f>
        <v>Porgies</v>
      </c>
      <c r="D1420" s="3" t="s">
        <v>23</v>
      </c>
      <c r="E1420" s="3">
        <v>2006.0</v>
      </c>
      <c r="F1420" s="3">
        <v>263.0</v>
      </c>
    </row>
    <row r="1421" ht="15.75" customHeight="1">
      <c r="A1421" s="2" t="s">
        <v>291</v>
      </c>
      <c r="B1421" s="2" t="s">
        <v>296</v>
      </c>
      <c r="C1421" s="2" t="str">
        <f>VLOOKUP(D1421,Info!$A$24:$B$57,2,FALSE)</f>
        <v>Porgies</v>
      </c>
      <c r="D1421" s="3" t="s">
        <v>23</v>
      </c>
      <c r="E1421" s="3">
        <v>2007.0</v>
      </c>
      <c r="F1421" s="3">
        <v>210.0</v>
      </c>
    </row>
    <row r="1422" ht="15.75" customHeight="1">
      <c r="A1422" s="2" t="s">
        <v>291</v>
      </c>
      <c r="B1422" s="2" t="s">
        <v>296</v>
      </c>
      <c r="C1422" s="2" t="str">
        <f>VLOOKUP(D1422,Info!$A$24:$B$57,2,FALSE)</f>
        <v>Porgies</v>
      </c>
      <c r="D1422" s="3" t="s">
        <v>23</v>
      </c>
      <c r="E1422" s="3">
        <v>2008.0</v>
      </c>
      <c r="F1422" s="3">
        <v>111.0</v>
      </c>
    </row>
    <row r="1423" ht="15.75" customHeight="1">
      <c r="A1423" s="2" t="s">
        <v>291</v>
      </c>
      <c r="B1423" s="2" t="s">
        <v>296</v>
      </c>
      <c r="C1423" s="2" t="str">
        <f>VLOOKUP(D1423,Info!$A$24:$B$57,2,FALSE)</f>
        <v>Porgies</v>
      </c>
      <c r="D1423" s="3" t="s">
        <v>23</v>
      </c>
      <c r="E1423" s="3">
        <v>2009.0</v>
      </c>
      <c r="F1423" s="3">
        <v>69.0</v>
      </c>
    </row>
    <row r="1424" ht="15.75" customHeight="1">
      <c r="A1424" s="2" t="s">
        <v>291</v>
      </c>
      <c r="B1424" s="2" t="s">
        <v>296</v>
      </c>
      <c r="C1424" s="2" t="str">
        <f>VLOOKUP(D1424,Info!$A$24:$B$57,2,FALSE)</f>
        <v>Porgies</v>
      </c>
      <c r="D1424" s="3" t="s">
        <v>23</v>
      </c>
      <c r="E1424" s="3">
        <v>2010.0</v>
      </c>
      <c r="F1424" s="3">
        <v>42.0</v>
      </c>
    </row>
    <row r="1425" ht="15.75" customHeight="1">
      <c r="A1425" s="2" t="s">
        <v>291</v>
      </c>
      <c r="B1425" s="2" t="s">
        <v>296</v>
      </c>
      <c r="C1425" s="2" t="str">
        <f>VLOOKUP(D1425,Info!$A$24:$B$57,2,FALSE)</f>
        <v>Porgies</v>
      </c>
      <c r="D1425" s="3" t="s">
        <v>23</v>
      </c>
      <c r="E1425" s="3">
        <v>2011.0</v>
      </c>
      <c r="F1425" s="3">
        <v>164.0</v>
      </c>
    </row>
    <row r="1426" ht="15.75" customHeight="1">
      <c r="A1426" s="2" t="s">
        <v>291</v>
      </c>
      <c r="B1426" s="2" t="s">
        <v>296</v>
      </c>
      <c r="C1426" s="2" t="str">
        <f>VLOOKUP(D1426,Info!$A$24:$B$57,2,FALSE)</f>
        <v>Porgies</v>
      </c>
      <c r="D1426" s="3" t="s">
        <v>23</v>
      </c>
      <c r="E1426" s="3">
        <v>2012.0</v>
      </c>
      <c r="F1426" s="3">
        <v>151.0</v>
      </c>
    </row>
    <row r="1427" ht="15.75" customHeight="1">
      <c r="A1427" s="2" t="s">
        <v>291</v>
      </c>
      <c r="B1427" s="2" t="s">
        <v>296</v>
      </c>
      <c r="C1427" s="2" t="str">
        <f>VLOOKUP(D1427,Info!$A$24:$B$57,2,FALSE)</f>
        <v>Porgies</v>
      </c>
      <c r="D1427" s="3" t="s">
        <v>23</v>
      </c>
      <c r="E1427" s="3">
        <v>2013.0</v>
      </c>
      <c r="F1427" s="3">
        <v>113.0</v>
      </c>
    </row>
    <row r="1428" ht="15.75" customHeight="1">
      <c r="A1428" s="2" t="s">
        <v>291</v>
      </c>
      <c r="B1428" s="2" t="s">
        <v>296</v>
      </c>
      <c r="C1428" s="2" t="str">
        <f>VLOOKUP(D1428,Info!$A$24:$B$57,2,FALSE)</f>
        <v>Porgies</v>
      </c>
      <c r="D1428" s="3" t="s">
        <v>23</v>
      </c>
      <c r="E1428" s="3">
        <v>2014.0</v>
      </c>
      <c r="F1428" s="3">
        <v>98.0</v>
      </c>
    </row>
    <row r="1429" ht="15.75" customHeight="1">
      <c r="A1429" s="2" t="s">
        <v>291</v>
      </c>
      <c r="B1429" s="2" t="s">
        <v>296</v>
      </c>
      <c r="C1429" s="2" t="str">
        <f>VLOOKUP(D1429,Info!$A$24:$B$57,2,FALSE)</f>
        <v>Porgies</v>
      </c>
      <c r="D1429" s="3" t="s">
        <v>23</v>
      </c>
      <c r="E1429" s="3">
        <v>2015.0</v>
      </c>
      <c r="F1429" s="3">
        <v>232.0</v>
      </c>
    </row>
    <row r="1430" ht="15.75" customHeight="1">
      <c r="A1430" s="2" t="s">
        <v>291</v>
      </c>
      <c r="B1430" s="2" t="s">
        <v>296</v>
      </c>
      <c r="C1430" s="2" t="str">
        <f>VLOOKUP(D1430,Info!$A$24:$B$57,2,FALSE)</f>
        <v>Porgies</v>
      </c>
      <c r="D1430" s="3" t="s">
        <v>23</v>
      </c>
      <c r="E1430" s="3">
        <v>2016.0</v>
      </c>
      <c r="F1430" s="3">
        <v>152.0</v>
      </c>
    </row>
    <row r="1431" ht="15.75" customHeight="1">
      <c r="A1431" s="2" t="s">
        <v>291</v>
      </c>
      <c r="B1431" s="2" t="s">
        <v>296</v>
      </c>
      <c r="C1431" s="2" t="str">
        <f>VLOOKUP(D1431,Info!$A$24:$B$57,2,FALSE)</f>
        <v>Porgies</v>
      </c>
      <c r="D1431" s="3" t="s">
        <v>23</v>
      </c>
      <c r="E1431" s="3">
        <v>2017.0</v>
      </c>
      <c r="F1431" s="3">
        <v>155.0</v>
      </c>
    </row>
    <row r="1432" ht="15.75" customHeight="1">
      <c r="A1432" s="2" t="s">
        <v>291</v>
      </c>
      <c r="B1432" s="2" t="s">
        <v>296</v>
      </c>
      <c r="C1432" s="2" t="str">
        <f>VLOOKUP(D1432,Info!$A$24:$B$57,2,FALSE)</f>
        <v>Porgies</v>
      </c>
      <c r="D1432" s="3" t="s">
        <v>23</v>
      </c>
      <c r="E1432" s="3">
        <v>2018.0</v>
      </c>
      <c r="F1432" s="3">
        <v>87.0</v>
      </c>
    </row>
    <row r="1433" ht="15.75" customHeight="1">
      <c r="A1433" s="2" t="s">
        <v>291</v>
      </c>
      <c r="B1433" s="2" t="s">
        <v>296</v>
      </c>
      <c r="C1433" s="2" t="str">
        <f>VLOOKUP(D1433,Info!$A$24:$B$57,2,FALSE)</f>
        <v>Snappers</v>
      </c>
      <c r="D1433" s="3" t="s">
        <v>24</v>
      </c>
      <c r="E1433" s="3">
        <v>1986.0</v>
      </c>
      <c r="F1433" s="3">
        <v>73.0</v>
      </c>
    </row>
    <row r="1434" ht="15.75" customHeight="1">
      <c r="A1434" s="2" t="s">
        <v>291</v>
      </c>
      <c r="B1434" s="2" t="s">
        <v>296</v>
      </c>
      <c r="C1434" s="2" t="str">
        <f>VLOOKUP(D1434,Info!$A$24:$B$57,2,FALSE)</f>
        <v>Snappers</v>
      </c>
      <c r="D1434" s="3" t="s">
        <v>24</v>
      </c>
      <c r="E1434" s="3">
        <v>1988.0</v>
      </c>
      <c r="F1434" s="3">
        <v>13.0</v>
      </c>
    </row>
    <row r="1435" ht="15.75" customHeight="1">
      <c r="A1435" s="2" t="s">
        <v>291</v>
      </c>
      <c r="B1435" s="2" t="s">
        <v>296</v>
      </c>
      <c r="C1435" s="2" t="str">
        <f>VLOOKUP(D1435,Info!$A$24:$B$57,2,FALSE)</f>
        <v>Snappers</v>
      </c>
      <c r="D1435" s="3" t="s">
        <v>24</v>
      </c>
      <c r="E1435" s="3">
        <v>1989.0</v>
      </c>
      <c r="F1435" s="3">
        <v>129.0</v>
      </c>
    </row>
    <row r="1436" ht="15.75" customHeight="1">
      <c r="A1436" s="2" t="s">
        <v>291</v>
      </c>
      <c r="B1436" s="2" t="s">
        <v>296</v>
      </c>
      <c r="C1436" s="2" t="str">
        <f>VLOOKUP(D1436,Info!$A$24:$B$57,2,FALSE)</f>
        <v>Snappers</v>
      </c>
      <c r="D1436" s="3" t="s">
        <v>24</v>
      </c>
      <c r="E1436" s="3">
        <v>1990.0</v>
      </c>
      <c r="F1436" s="3">
        <v>49.0</v>
      </c>
    </row>
    <row r="1437" ht="15.75" customHeight="1">
      <c r="A1437" s="2" t="s">
        <v>291</v>
      </c>
      <c r="B1437" s="2" t="s">
        <v>296</v>
      </c>
      <c r="C1437" s="2" t="str">
        <f>VLOOKUP(D1437,Info!$A$24:$B$57,2,FALSE)</f>
        <v>Snappers</v>
      </c>
      <c r="D1437" s="3" t="s">
        <v>24</v>
      </c>
      <c r="E1437" s="3">
        <v>1991.0</v>
      </c>
      <c r="F1437" s="3">
        <v>495.0</v>
      </c>
    </row>
    <row r="1438" ht="15.75" customHeight="1">
      <c r="A1438" s="2" t="s">
        <v>291</v>
      </c>
      <c r="B1438" s="2" t="s">
        <v>296</v>
      </c>
      <c r="C1438" s="2" t="str">
        <f>VLOOKUP(D1438,Info!$A$24:$B$57,2,FALSE)</f>
        <v>Snappers</v>
      </c>
      <c r="D1438" s="3" t="s">
        <v>24</v>
      </c>
      <c r="E1438" s="3">
        <v>1992.0</v>
      </c>
      <c r="F1438" s="3">
        <v>76.0</v>
      </c>
    </row>
    <row r="1439" ht="15.75" customHeight="1">
      <c r="A1439" s="2" t="s">
        <v>291</v>
      </c>
      <c r="B1439" s="2" t="s">
        <v>296</v>
      </c>
      <c r="C1439" s="2" t="str">
        <f>VLOOKUP(D1439,Info!$A$24:$B$57,2,FALSE)</f>
        <v>Snappers</v>
      </c>
      <c r="D1439" s="3" t="s">
        <v>24</v>
      </c>
      <c r="E1439" s="3">
        <v>1993.0</v>
      </c>
      <c r="F1439" s="3">
        <v>57.0</v>
      </c>
    </row>
    <row r="1440" ht="15.75" customHeight="1">
      <c r="A1440" s="2" t="s">
        <v>291</v>
      </c>
      <c r="B1440" s="2" t="s">
        <v>296</v>
      </c>
      <c r="C1440" s="2" t="str">
        <f>VLOOKUP(D1440,Info!$A$24:$B$57,2,FALSE)</f>
        <v>Snappers</v>
      </c>
      <c r="D1440" s="3" t="s">
        <v>24</v>
      </c>
      <c r="E1440" s="3">
        <v>1994.0</v>
      </c>
      <c r="F1440" s="3">
        <v>55.0</v>
      </c>
    </row>
    <row r="1441" ht="15.75" customHeight="1">
      <c r="A1441" s="2" t="s">
        <v>291</v>
      </c>
      <c r="B1441" s="2" t="s">
        <v>296</v>
      </c>
      <c r="C1441" s="2" t="str">
        <f>VLOOKUP(D1441,Info!$A$24:$B$57,2,FALSE)</f>
        <v>Snappers</v>
      </c>
      <c r="D1441" s="3" t="s">
        <v>24</v>
      </c>
      <c r="E1441" s="3">
        <v>1995.0</v>
      </c>
      <c r="F1441" s="3">
        <v>10.0</v>
      </c>
    </row>
    <row r="1442" ht="15.75" customHeight="1">
      <c r="A1442" s="2" t="s">
        <v>291</v>
      </c>
      <c r="B1442" s="2" t="s">
        <v>296</v>
      </c>
      <c r="C1442" s="2" t="str">
        <f>VLOOKUP(D1442,Info!$A$24:$B$57,2,FALSE)</f>
        <v>Snappers</v>
      </c>
      <c r="D1442" s="3" t="s">
        <v>24</v>
      </c>
      <c r="E1442" s="3">
        <v>1996.0</v>
      </c>
      <c r="F1442" s="3">
        <v>64.0</v>
      </c>
    </row>
    <row r="1443" ht="15.75" customHeight="1">
      <c r="A1443" s="2" t="s">
        <v>291</v>
      </c>
      <c r="B1443" s="2" t="s">
        <v>296</v>
      </c>
      <c r="C1443" s="2" t="str">
        <f>VLOOKUP(D1443,Info!$A$24:$B$57,2,FALSE)</f>
        <v>Snappers</v>
      </c>
      <c r="D1443" s="3" t="s">
        <v>24</v>
      </c>
      <c r="E1443" s="3">
        <v>1997.0</v>
      </c>
      <c r="F1443" s="3">
        <v>133.0</v>
      </c>
    </row>
    <row r="1444" ht="15.75" customHeight="1">
      <c r="A1444" s="2" t="s">
        <v>291</v>
      </c>
      <c r="B1444" s="2" t="s">
        <v>296</v>
      </c>
      <c r="C1444" s="2" t="str">
        <f>VLOOKUP(D1444,Info!$A$24:$B$57,2,FALSE)</f>
        <v>Snappers</v>
      </c>
      <c r="D1444" s="3" t="s">
        <v>24</v>
      </c>
      <c r="E1444" s="3">
        <v>1998.0</v>
      </c>
      <c r="F1444" s="3">
        <v>223.0</v>
      </c>
    </row>
    <row r="1445" ht="15.75" customHeight="1">
      <c r="A1445" s="2" t="s">
        <v>291</v>
      </c>
      <c r="B1445" s="2" t="s">
        <v>296</v>
      </c>
      <c r="C1445" s="2" t="str">
        <f>VLOOKUP(D1445,Info!$A$24:$B$57,2,FALSE)</f>
        <v>Snappers</v>
      </c>
      <c r="D1445" s="3" t="s">
        <v>24</v>
      </c>
      <c r="E1445" s="3">
        <v>1999.0</v>
      </c>
      <c r="F1445" s="3">
        <v>466.0</v>
      </c>
    </row>
    <row r="1446" ht="15.75" customHeight="1">
      <c r="A1446" s="2" t="s">
        <v>291</v>
      </c>
      <c r="B1446" s="2" t="s">
        <v>296</v>
      </c>
      <c r="C1446" s="2" t="str">
        <f>VLOOKUP(D1446,Info!$A$24:$B$57,2,FALSE)</f>
        <v>Snappers</v>
      </c>
      <c r="D1446" s="3" t="s">
        <v>24</v>
      </c>
      <c r="E1446" s="3">
        <v>2000.0</v>
      </c>
      <c r="F1446" s="3">
        <v>535.0</v>
      </c>
    </row>
    <row r="1447" ht="15.75" customHeight="1">
      <c r="A1447" s="2" t="s">
        <v>291</v>
      </c>
      <c r="B1447" s="2" t="s">
        <v>296</v>
      </c>
      <c r="C1447" s="2" t="str">
        <f>VLOOKUP(D1447,Info!$A$24:$B$57,2,FALSE)</f>
        <v>Snappers</v>
      </c>
      <c r="D1447" s="3" t="s">
        <v>24</v>
      </c>
      <c r="E1447" s="3">
        <v>2001.0</v>
      </c>
      <c r="F1447" s="3">
        <v>399.0</v>
      </c>
    </row>
    <row r="1448" ht="15.75" customHeight="1">
      <c r="A1448" s="2" t="s">
        <v>291</v>
      </c>
      <c r="B1448" s="2" t="s">
        <v>296</v>
      </c>
      <c r="C1448" s="2" t="str">
        <f>VLOOKUP(D1448,Info!$A$24:$B$57,2,FALSE)</f>
        <v>Snappers</v>
      </c>
      <c r="D1448" s="3" t="s">
        <v>24</v>
      </c>
      <c r="E1448" s="3">
        <v>2002.0</v>
      </c>
      <c r="F1448" s="3">
        <v>534.0</v>
      </c>
    </row>
    <row r="1449" ht="15.75" customHeight="1">
      <c r="A1449" s="2" t="s">
        <v>291</v>
      </c>
      <c r="B1449" s="2" t="s">
        <v>296</v>
      </c>
      <c r="C1449" s="2" t="str">
        <f>VLOOKUP(D1449,Info!$A$24:$B$57,2,FALSE)</f>
        <v>Snappers</v>
      </c>
      <c r="D1449" s="3" t="s">
        <v>24</v>
      </c>
      <c r="E1449" s="3">
        <v>2003.0</v>
      </c>
      <c r="F1449" s="3">
        <v>102.0</v>
      </c>
    </row>
    <row r="1450" ht="15.75" customHeight="1">
      <c r="A1450" s="2" t="s">
        <v>291</v>
      </c>
      <c r="B1450" s="2" t="s">
        <v>296</v>
      </c>
      <c r="C1450" s="2" t="str">
        <f>VLOOKUP(D1450,Info!$A$24:$B$57,2,FALSE)</f>
        <v>Snappers</v>
      </c>
      <c r="D1450" s="3" t="s">
        <v>24</v>
      </c>
      <c r="E1450" s="3">
        <v>2004.0</v>
      </c>
      <c r="F1450" s="3">
        <v>113.0</v>
      </c>
    </row>
    <row r="1451" ht="15.75" customHeight="1">
      <c r="A1451" s="2" t="s">
        <v>291</v>
      </c>
      <c r="B1451" s="2" t="s">
        <v>296</v>
      </c>
      <c r="C1451" s="2" t="str">
        <f>VLOOKUP(D1451,Info!$A$24:$B$57,2,FALSE)</f>
        <v>Snappers</v>
      </c>
      <c r="D1451" s="3" t="s">
        <v>24</v>
      </c>
      <c r="E1451" s="3">
        <v>2005.0</v>
      </c>
      <c r="F1451" s="3">
        <v>75.0</v>
      </c>
    </row>
    <row r="1452" ht="15.75" customHeight="1">
      <c r="A1452" s="2" t="s">
        <v>291</v>
      </c>
      <c r="B1452" s="2" t="s">
        <v>296</v>
      </c>
      <c r="C1452" s="2" t="str">
        <f>VLOOKUP(D1452,Info!$A$24:$B$57,2,FALSE)</f>
        <v>Snappers</v>
      </c>
      <c r="D1452" s="3" t="s">
        <v>24</v>
      </c>
      <c r="E1452" s="3">
        <v>2006.0</v>
      </c>
      <c r="F1452" s="3">
        <v>45.0</v>
      </c>
    </row>
    <row r="1453" ht="15.75" customHeight="1">
      <c r="A1453" s="2" t="s">
        <v>291</v>
      </c>
      <c r="B1453" s="2" t="s">
        <v>296</v>
      </c>
      <c r="C1453" s="2" t="str">
        <f>VLOOKUP(D1453,Info!$A$24:$B$57,2,FALSE)</f>
        <v>Snappers</v>
      </c>
      <c r="D1453" s="3" t="s">
        <v>24</v>
      </c>
      <c r="E1453" s="3">
        <v>2007.0</v>
      </c>
      <c r="F1453" s="3">
        <v>22.0</v>
      </c>
    </row>
    <row r="1454" ht="15.75" customHeight="1">
      <c r="A1454" s="2" t="s">
        <v>291</v>
      </c>
      <c r="B1454" s="2" t="s">
        <v>296</v>
      </c>
      <c r="C1454" s="2" t="str">
        <f>VLOOKUP(D1454,Info!$A$24:$B$57,2,FALSE)</f>
        <v>Snappers</v>
      </c>
      <c r="D1454" s="3" t="s">
        <v>24</v>
      </c>
      <c r="E1454" s="3">
        <v>2008.0</v>
      </c>
      <c r="F1454" s="3">
        <v>39.0</v>
      </c>
    </row>
    <row r="1455" ht="15.75" customHeight="1">
      <c r="A1455" s="2" t="s">
        <v>291</v>
      </c>
      <c r="B1455" s="2" t="s">
        <v>296</v>
      </c>
      <c r="C1455" s="2" t="str">
        <f>VLOOKUP(D1455,Info!$A$24:$B$57,2,FALSE)</f>
        <v>Snappers</v>
      </c>
      <c r="D1455" s="3" t="s">
        <v>24</v>
      </c>
      <c r="E1455" s="3">
        <v>2009.0</v>
      </c>
      <c r="F1455" s="3">
        <v>52.0</v>
      </c>
    </row>
    <row r="1456" ht="15.75" customHeight="1">
      <c r="A1456" s="2" t="s">
        <v>291</v>
      </c>
      <c r="B1456" s="2" t="s">
        <v>296</v>
      </c>
      <c r="C1456" s="2" t="str">
        <f>VLOOKUP(D1456,Info!$A$24:$B$57,2,FALSE)</f>
        <v>Snappers</v>
      </c>
      <c r="D1456" s="3" t="s">
        <v>24</v>
      </c>
      <c r="E1456" s="3">
        <v>2010.0</v>
      </c>
      <c r="F1456" s="3">
        <v>5.0</v>
      </c>
    </row>
    <row r="1457" ht="15.75" customHeight="1">
      <c r="A1457" s="2" t="s">
        <v>291</v>
      </c>
      <c r="B1457" s="2" t="s">
        <v>296</v>
      </c>
      <c r="C1457" s="2" t="str">
        <f>VLOOKUP(D1457,Info!$A$24:$B$57,2,FALSE)</f>
        <v>Snappers</v>
      </c>
      <c r="D1457" s="3" t="s">
        <v>24</v>
      </c>
      <c r="E1457" s="3">
        <v>2011.0</v>
      </c>
      <c r="F1457" s="3">
        <v>8.0</v>
      </c>
    </row>
    <row r="1458" ht="15.75" customHeight="1">
      <c r="A1458" s="2" t="s">
        <v>291</v>
      </c>
      <c r="B1458" s="2" t="s">
        <v>296</v>
      </c>
      <c r="C1458" s="2" t="str">
        <f>VLOOKUP(D1458,Info!$A$24:$B$57,2,FALSE)</f>
        <v>Snappers</v>
      </c>
      <c r="D1458" s="3" t="s">
        <v>24</v>
      </c>
      <c r="E1458" s="3">
        <v>2012.0</v>
      </c>
      <c r="F1458" s="3">
        <v>40.0</v>
      </c>
    </row>
    <row r="1459" ht="15.75" customHeight="1">
      <c r="A1459" s="2" t="s">
        <v>291</v>
      </c>
      <c r="B1459" s="2" t="s">
        <v>296</v>
      </c>
      <c r="C1459" s="2" t="str">
        <f>VLOOKUP(D1459,Info!$A$24:$B$57,2,FALSE)</f>
        <v>Snappers</v>
      </c>
      <c r="D1459" s="3" t="s">
        <v>24</v>
      </c>
      <c r="E1459" s="3">
        <v>2013.0</v>
      </c>
      <c r="F1459" s="3">
        <v>25.0</v>
      </c>
    </row>
    <row r="1460" ht="15.75" customHeight="1">
      <c r="A1460" s="2" t="s">
        <v>291</v>
      </c>
      <c r="B1460" s="2" t="s">
        <v>296</v>
      </c>
      <c r="C1460" s="2" t="str">
        <f>VLOOKUP(D1460,Info!$A$24:$B$57,2,FALSE)</f>
        <v>Snappers</v>
      </c>
      <c r="D1460" s="3" t="s">
        <v>24</v>
      </c>
      <c r="E1460" s="3">
        <v>2014.0</v>
      </c>
      <c r="F1460" s="3">
        <v>29.0</v>
      </c>
    </row>
    <row r="1461" ht="15.75" customHeight="1">
      <c r="A1461" s="2" t="s">
        <v>291</v>
      </c>
      <c r="B1461" s="2" t="s">
        <v>296</v>
      </c>
      <c r="C1461" s="2" t="str">
        <f>VLOOKUP(D1461,Info!$A$24:$B$57,2,FALSE)</f>
        <v>Snappers</v>
      </c>
      <c r="D1461" s="3" t="s">
        <v>24</v>
      </c>
      <c r="E1461" s="3">
        <v>2015.0</v>
      </c>
      <c r="F1461" s="3">
        <v>37.0</v>
      </c>
    </row>
    <row r="1462" ht="15.75" customHeight="1">
      <c r="A1462" s="2" t="s">
        <v>291</v>
      </c>
      <c r="B1462" s="2" t="s">
        <v>296</v>
      </c>
      <c r="C1462" s="2" t="str">
        <f>VLOOKUP(D1462,Info!$A$24:$B$57,2,FALSE)</f>
        <v>Snappers</v>
      </c>
      <c r="D1462" s="3" t="s">
        <v>24</v>
      </c>
      <c r="E1462" s="3">
        <v>2016.0</v>
      </c>
      <c r="F1462" s="3">
        <v>7.0</v>
      </c>
    </row>
    <row r="1463" ht="15.75" customHeight="1">
      <c r="A1463" s="2" t="s">
        <v>291</v>
      </c>
      <c r="B1463" s="2" t="s">
        <v>296</v>
      </c>
      <c r="C1463" s="2" t="str">
        <f>VLOOKUP(D1463,Info!$A$24:$B$57,2,FALSE)</f>
        <v>Snappers</v>
      </c>
      <c r="D1463" s="3" t="s">
        <v>24</v>
      </c>
      <c r="E1463" s="3">
        <v>2017.0</v>
      </c>
      <c r="F1463" s="3">
        <v>94.0</v>
      </c>
    </row>
    <row r="1464" ht="15.75" customHeight="1">
      <c r="A1464" s="2" t="s">
        <v>291</v>
      </c>
      <c r="B1464" s="2" t="s">
        <v>296</v>
      </c>
      <c r="C1464" s="2" t="str">
        <f>VLOOKUP(D1464,Info!$A$24:$B$57,2,FALSE)</f>
        <v>Snappers</v>
      </c>
      <c r="D1464" s="3" t="s">
        <v>24</v>
      </c>
      <c r="E1464" s="3">
        <v>2018.0</v>
      </c>
      <c r="F1464" s="3">
        <v>19.0</v>
      </c>
    </row>
    <row r="1465" ht="15.75" customHeight="1">
      <c r="A1465" s="2" t="s">
        <v>291</v>
      </c>
      <c r="B1465" s="2" t="s">
        <v>296</v>
      </c>
      <c r="C1465" s="2" t="str">
        <f>VLOOKUP(D1465,Info!$A$24:$B$57,2,FALSE)</f>
        <v>Jacks</v>
      </c>
      <c r="D1465" s="3" t="s">
        <v>25</v>
      </c>
      <c r="E1465" s="3">
        <v>1986.0</v>
      </c>
      <c r="F1465" s="3">
        <v>7.0</v>
      </c>
    </row>
    <row r="1466" ht="15.75" customHeight="1">
      <c r="A1466" s="2" t="s">
        <v>291</v>
      </c>
      <c r="B1466" s="2" t="s">
        <v>296</v>
      </c>
      <c r="C1466" s="2" t="str">
        <f>VLOOKUP(D1466,Info!$A$24:$B$57,2,FALSE)</f>
        <v>Jacks</v>
      </c>
      <c r="D1466" s="3" t="s">
        <v>25</v>
      </c>
      <c r="E1466" s="3">
        <v>1987.0</v>
      </c>
      <c r="F1466" s="3">
        <v>3.0</v>
      </c>
    </row>
    <row r="1467" ht="15.75" customHeight="1">
      <c r="A1467" s="2" t="s">
        <v>291</v>
      </c>
      <c r="B1467" s="2" t="s">
        <v>296</v>
      </c>
      <c r="C1467" s="2" t="str">
        <f>VLOOKUP(D1467,Info!$A$24:$B$57,2,FALSE)</f>
        <v>Jacks</v>
      </c>
      <c r="D1467" s="3" t="s">
        <v>25</v>
      </c>
      <c r="E1467" s="3">
        <v>1989.0</v>
      </c>
      <c r="F1467" s="3">
        <v>3.0</v>
      </c>
    </row>
    <row r="1468" ht="15.75" customHeight="1">
      <c r="A1468" s="2" t="s">
        <v>291</v>
      </c>
      <c r="B1468" s="2" t="s">
        <v>296</v>
      </c>
      <c r="C1468" s="2" t="str">
        <f>VLOOKUP(D1468,Info!$A$24:$B$57,2,FALSE)</f>
        <v>Jacks</v>
      </c>
      <c r="D1468" s="3" t="s">
        <v>25</v>
      </c>
      <c r="E1468" s="3">
        <v>1990.0</v>
      </c>
      <c r="F1468" s="3">
        <v>1.0</v>
      </c>
    </row>
    <row r="1469" ht="15.75" customHeight="1">
      <c r="A1469" s="2" t="s">
        <v>291</v>
      </c>
      <c r="B1469" s="2" t="s">
        <v>296</v>
      </c>
      <c r="C1469" s="2" t="str">
        <f>VLOOKUP(D1469,Info!$A$24:$B$57,2,FALSE)</f>
        <v>Jacks</v>
      </c>
      <c r="D1469" s="3" t="s">
        <v>25</v>
      </c>
      <c r="E1469" s="3">
        <v>1992.0</v>
      </c>
      <c r="F1469" s="3">
        <v>91.0</v>
      </c>
    </row>
    <row r="1470" ht="15.75" customHeight="1">
      <c r="A1470" s="2" t="s">
        <v>291</v>
      </c>
      <c r="B1470" s="2" t="s">
        <v>296</v>
      </c>
      <c r="C1470" s="2" t="str">
        <f>VLOOKUP(D1470,Info!$A$24:$B$57,2,FALSE)</f>
        <v>Jacks</v>
      </c>
      <c r="D1470" s="3" t="s">
        <v>25</v>
      </c>
      <c r="E1470" s="3">
        <v>1993.0</v>
      </c>
      <c r="F1470" s="3">
        <v>37.0</v>
      </c>
    </row>
    <row r="1471" ht="15.75" customHeight="1">
      <c r="A1471" s="2" t="s">
        <v>291</v>
      </c>
      <c r="B1471" s="2" t="s">
        <v>296</v>
      </c>
      <c r="C1471" s="2" t="str">
        <f>VLOOKUP(D1471,Info!$A$24:$B$57,2,FALSE)</f>
        <v>Jacks</v>
      </c>
      <c r="D1471" s="3" t="s">
        <v>25</v>
      </c>
      <c r="E1471" s="3">
        <v>1994.0</v>
      </c>
      <c r="F1471" s="3">
        <v>70.0</v>
      </c>
    </row>
    <row r="1472" ht="15.75" customHeight="1">
      <c r="A1472" s="2" t="s">
        <v>291</v>
      </c>
      <c r="B1472" s="2" t="s">
        <v>296</v>
      </c>
      <c r="C1472" s="2" t="str">
        <f>VLOOKUP(D1472,Info!$A$24:$B$57,2,FALSE)</f>
        <v>Jacks</v>
      </c>
      <c r="D1472" s="3" t="s">
        <v>25</v>
      </c>
      <c r="E1472" s="3">
        <v>1995.0</v>
      </c>
      <c r="F1472" s="3">
        <v>48.0</v>
      </c>
    </row>
    <row r="1473" ht="15.75" customHeight="1">
      <c r="A1473" s="2" t="s">
        <v>291</v>
      </c>
      <c r="B1473" s="2" t="s">
        <v>296</v>
      </c>
      <c r="C1473" s="2" t="str">
        <f>VLOOKUP(D1473,Info!$A$24:$B$57,2,FALSE)</f>
        <v>Jacks</v>
      </c>
      <c r="D1473" s="3" t="s">
        <v>25</v>
      </c>
      <c r="E1473" s="3">
        <v>1996.0</v>
      </c>
      <c r="F1473" s="3">
        <v>51.0</v>
      </c>
    </row>
    <row r="1474" ht="15.75" customHeight="1">
      <c r="A1474" s="2" t="s">
        <v>291</v>
      </c>
      <c r="B1474" s="2" t="s">
        <v>296</v>
      </c>
      <c r="C1474" s="2" t="str">
        <f>VLOOKUP(D1474,Info!$A$24:$B$57,2,FALSE)</f>
        <v>Jacks</v>
      </c>
      <c r="D1474" s="3" t="s">
        <v>25</v>
      </c>
      <c r="E1474" s="3">
        <v>1997.0</v>
      </c>
      <c r="F1474" s="3">
        <v>39.0</v>
      </c>
    </row>
    <row r="1475" ht="15.75" customHeight="1">
      <c r="A1475" s="2" t="s">
        <v>291</v>
      </c>
      <c r="B1475" s="2" t="s">
        <v>296</v>
      </c>
      <c r="C1475" s="2" t="str">
        <f>VLOOKUP(D1475,Info!$A$24:$B$57,2,FALSE)</f>
        <v>Jacks</v>
      </c>
      <c r="D1475" s="3" t="s">
        <v>25</v>
      </c>
      <c r="E1475" s="3">
        <v>1998.0</v>
      </c>
      <c r="F1475" s="3">
        <v>36.0</v>
      </c>
    </row>
    <row r="1476" ht="15.75" customHeight="1">
      <c r="A1476" s="2" t="s">
        <v>291</v>
      </c>
      <c r="B1476" s="2" t="s">
        <v>296</v>
      </c>
      <c r="C1476" s="2" t="str">
        <f>VLOOKUP(D1476,Info!$A$24:$B$57,2,FALSE)</f>
        <v>Jacks</v>
      </c>
      <c r="D1476" s="3" t="s">
        <v>25</v>
      </c>
      <c r="E1476" s="3">
        <v>1999.0</v>
      </c>
      <c r="F1476" s="3">
        <v>83.0</v>
      </c>
    </row>
    <row r="1477" ht="15.75" customHeight="1">
      <c r="A1477" s="2" t="s">
        <v>291</v>
      </c>
      <c r="B1477" s="2" t="s">
        <v>296</v>
      </c>
      <c r="C1477" s="2" t="str">
        <f>VLOOKUP(D1477,Info!$A$24:$B$57,2,FALSE)</f>
        <v>Jacks</v>
      </c>
      <c r="D1477" s="3" t="s">
        <v>25</v>
      </c>
      <c r="E1477" s="3">
        <v>2000.0</v>
      </c>
      <c r="F1477" s="3">
        <v>65.0</v>
      </c>
    </row>
    <row r="1478" ht="15.75" customHeight="1">
      <c r="A1478" s="2" t="s">
        <v>291</v>
      </c>
      <c r="B1478" s="2" t="s">
        <v>296</v>
      </c>
      <c r="C1478" s="2" t="str">
        <f>VLOOKUP(D1478,Info!$A$24:$B$57,2,FALSE)</f>
        <v>Jacks</v>
      </c>
      <c r="D1478" s="3" t="s">
        <v>25</v>
      </c>
      <c r="E1478" s="3">
        <v>2001.0</v>
      </c>
      <c r="F1478" s="3">
        <v>148.0</v>
      </c>
    </row>
    <row r="1479" ht="15.75" customHeight="1">
      <c r="A1479" s="2" t="s">
        <v>291</v>
      </c>
      <c r="B1479" s="2" t="s">
        <v>296</v>
      </c>
      <c r="C1479" s="2" t="str">
        <f>VLOOKUP(D1479,Info!$A$24:$B$57,2,FALSE)</f>
        <v>Jacks</v>
      </c>
      <c r="D1479" s="3" t="s">
        <v>25</v>
      </c>
      <c r="E1479" s="3">
        <v>2002.0</v>
      </c>
      <c r="F1479" s="3">
        <v>46.0</v>
      </c>
    </row>
    <row r="1480" ht="15.75" customHeight="1">
      <c r="A1480" s="2" t="s">
        <v>291</v>
      </c>
      <c r="B1480" s="2" t="s">
        <v>296</v>
      </c>
      <c r="C1480" s="2" t="str">
        <f>VLOOKUP(D1480,Info!$A$24:$B$57,2,FALSE)</f>
        <v>Jacks</v>
      </c>
      <c r="D1480" s="3" t="s">
        <v>25</v>
      </c>
      <c r="E1480" s="3">
        <v>2003.0</v>
      </c>
      <c r="F1480" s="3">
        <v>60.0</v>
      </c>
    </row>
    <row r="1481" ht="15.75" customHeight="1">
      <c r="A1481" s="2" t="s">
        <v>291</v>
      </c>
      <c r="B1481" s="2" t="s">
        <v>296</v>
      </c>
      <c r="C1481" s="2" t="str">
        <f>VLOOKUP(D1481,Info!$A$24:$B$57,2,FALSE)</f>
        <v>Jacks</v>
      </c>
      <c r="D1481" s="3" t="s">
        <v>25</v>
      </c>
      <c r="E1481" s="3">
        <v>2004.0</v>
      </c>
      <c r="F1481" s="3">
        <v>35.0</v>
      </c>
    </row>
    <row r="1482" ht="15.75" customHeight="1">
      <c r="A1482" s="2" t="s">
        <v>291</v>
      </c>
      <c r="B1482" s="2" t="s">
        <v>296</v>
      </c>
      <c r="C1482" s="2" t="str">
        <f>VLOOKUP(D1482,Info!$A$24:$B$57,2,FALSE)</f>
        <v>Jacks</v>
      </c>
      <c r="D1482" s="3" t="s">
        <v>25</v>
      </c>
      <c r="E1482" s="3">
        <v>2005.0</v>
      </c>
      <c r="F1482" s="3">
        <v>45.0</v>
      </c>
    </row>
    <row r="1483" ht="15.75" customHeight="1">
      <c r="A1483" s="2" t="s">
        <v>291</v>
      </c>
      <c r="B1483" s="2" t="s">
        <v>296</v>
      </c>
      <c r="C1483" s="2" t="str">
        <f>VLOOKUP(D1483,Info!$A$24:$B$57,2,FALSE)</f>
        <v>Jacks</v>
      </c>
      <c r="D1483" s="3" t="s">
        <v>25</v>
      </c>
      <c r="E1483" s="3">
        <v>2006.0</v>
      </c>
      <c r="F1483" s="3">
        <v>64.0</v>
      </c>
    </row>
    <row r="1484" ht="15.75" customHeight="1">
      <c r="A1484" s="2" t="s">
        <v>291</v>
      </c>
      <c r="B1484" s="2" t="s">
        <v>296</v>
      </c>
      <c r="C1484" s="2" t="str">
        <f>VLOOKUP(D1484,Info!$A$24:$B$57,2,FALSE)</f>
        <v>Jacks</v>
      </c>
      <c r="D1484" s="3" t="s">
        <v>25</v>
      </c>
      <c r="E1484" s="3">
        <v>2007.0</v>
      </c>
      <c r="F1484" s="3">
        <v>45.0</v>
      </c>
    </row>
    <row r="1485" ht="15.75" customHeight="1">
      <c r="A1485" s="2" t="s">
        <v>291</v>
      </c>
      <c r="B1485" s="2" t="s">
        <v>296</v>
      </c>
      <c r="C1485" s="2" t="str">
        <f>VLOOKUP(D1485,Info!$A$24:$B$57,2,FALSE)</f>
        <v>Jacks</v>
      </c>
      <c r="D1485" s="3" t="s">
        <v>25</v>
      </c>
      <c r="E1485" s="3">
        <v>2008.0</v>
      </c>
      <c r="F1485" s="3">
        <v>124.0</v>
      </c>
    </row>
    <row r="1486" ht="15.75" customHeight="1">
      <c r="A1486" s="2" t="s">
        <v>291</v>
      </c>
      <c r="B1486" s="2" t="s">
        <v>296</v>
      </c>
      <c r="C1486" s="2" t="str">
        <f>VLOOKUP(D1486,Info!$A$24:$B$57,2,FALSE)</f>
        <v>Jacks</v>
      </c>
      <c r="D1486" s="3" t="s">
        <v>25</v>
      </c>
      <c r="E1486" s="3">
        <v>2009.0</v>
      </c>
      <c r="F1486" s="3">
        <v>49.0</v>
      </c>
    </row>
    <row r="1487" ht="15.75" customHeight="1">
      <c r="A1487" s="2" t="s">
        <v>291</v>
      </c>
      <c r="B1487" s="2" t="s">
        <v>296</v>
      </c>
      <c r="C1487" s="2" t="str">
        <f>VLOOKUP(D1487,Info!$A$24:$B$57,2,FALSE)</f>
        <v>Jacks</v>
      </c>
      <c r="D1487" s="3" t="s">
        <v>25</v>
      </c>
      <c r="E1487" s="3">
        <v>2010.0</v>
      </c>
      <c r="F1487" s="3">
        <v>65.0</v>
      </c>
    </row>
    <row r="1488" ht="15.75" customHeight="1">
      <c r="A1488" s="2" t="s">
        <v>291</v>
      </c>
      <c r="B1488" s="2" t="s">
        <v>296</v>
      </c>
      <c r="C1488" s="2" t="str">
        <f>VLOOKUP(D1488,Info!$A$24:$B$57,2,FALSE)</f>
        <v>Jacks</v>
      </c>
      <c r="D1488" s="3" t="s">
        <v>25</v>
      </c>
      <c r="E1488" s="3">
        <v>2011.0</v>
      </c>
      <c r="F1488" s="3">
        <v>114.0</v>
      </c>
    </row>
    <row r="1489" ht="15.75" customHeight="1">
      <c r="A1489" s="2" t="s">
        <v>291</v>
      </c>
      <c r="B1489" s="2" t="s">
        <v>296</v>
      </c>
      <c r="C1489" s="2" t="str">
        <f>VLOOKUP(D1489,Info!$A$24:$B$57,2,FALSE)</f>
        <v>Jacks</v>
      </c>
      <c r="D1489" s="3" t="s">
        <v>25</v>
      </c>
      <c r="E1489" s="3">
        <v>2012.0</v>
      </c>
      <c r="F1489" s="3">
        <v>35.0</v>
      </c>
    </row>
    <row r="1490" ht="15.75" customHeight="1">
      <c r="A1490" s="2" t="s">
        <v>291</v>
      </c>
      <c r="B1490" s="2" t="s">
        <v>296</v>
      </c>
      <c r="C1490" s="2" t="str">
        <f>VLOOKUP(D1490,Info!$A$24:$B$57,2,FALSE)</f>
        <v>Jacks</v>
      </c>
      <c r="D1490" s="3" t="s">
        <v>25</v>
      </c>
      <c r="E1490" s="3">
        <v>2013.0</v>
      </c>
      <c r="F1490" s="3">
        <v>38.0</v>
      </c>
    </row>
    <row r="1491" ht="15.75" customHeight="1">
      <c r="A1491" s="2" t="s">
        <v>291</v>
      </c>
      <c r="B1491" s="2" t="s">
        <v>296</v>
      </c>
      <c r="C1491" s="2" t="str">
        <f>VLOOKUP(D1491,Info!$A$24:$B$57,2,FALSE)</f>
        <v>Jacks</v>
      </c>
      <c r="D1491" s="3" t="s">
        <v>25</v>
      </c>
      <c r="E1491" s="3">
        <v>2014.0</v>
      </c>
      <c r="F1491" s="3">
        <v>24.0</v>
      </c>
    </row>
    <row r="1492" ht="15.75" customHeight="1">
      <c r="A1492" s="2" t="s">
        <v>291</v>
      </c>
      <c r="B1492" s="2" t="s">
        <v>296</v>
      </c>
      <c r="C1492" s="2" t="str">
        <f>VLOOKUP(D1492,Info!$A$24:$B$57,2,FALSE)</f>
        <v>Jacks</v>
      </c>
      <c r="D1492" s="3" t="s">
        <v>25</v>
      </c>
      <c r="E1492" s="3">
        <v>2015.0</v>
      </c>
      <c r="F1492" s="3">
        <v>22.0</v>
      </c>
    </row>
    <row r="1493" ht="15.75" customHeight="1">
      <c r="A1493" s="2" t="s">
        <v>291</v>
      </c>
      <c r="B1493" s="2" t="s">
        <v>296</v>
      </c>
      <c r="C1493" s="2" t="str">
        <f>VLOOKUP(D1493,Info!$A$24:$B$57,2,FALSE)</f>
        <v>Jacks</v>
      </c>
      <c r="D1493" s="3" t="s">
        <v>25</v>
      </c>
      <c r="E1493" s="3">
        <v>2016.0</v>
      </c>
      <c r="F1493" s="3">
        <v>35.0</v>
      </c>
    </row>
    <row r="1494" ht="15.75" customHeight="1">
      <c r="A1494" s="2" t="s">
        <v>291</v>
      </c>
      <c r="B1494" s="2" t="s">
        <v>296</v>
      </c>
      <c r="C1494" s="2" t="str">
        <f>VLOOKUP(D1494,Info!$A$24:$B$57,2,FALSE)</f>
        <v>Jacks</v>
      </c>
      <c r="D1494" s="3" t="s">
        <v>25</v>
      </c>
      <c r="E1494" s="3">
        <v>2017.0</v>
      </c>
      <c r="F1494" s="3">
        <v>43.0</v>
      </c>
    </row>
    <row r="1495" ht="15.75" customHeight="1">
      <c r="A1495" s="2" t="s">
        <v>291</v>
      </c>
      <c r="B1495" s="2" t="s">
        <v>296</v>
      </c>
      <c r="C1495" s="2" t="str">
        <f>VLOOKUP(D1495,Info!$A$24:$B$57,2,FALSE)</f>
        <v>Jacks</v>
      </c>
      <c r="D1495" s="3" t="s">
        <v>25</v>
      </c>
      <c r="E1495" s="3">
        <v>2018.0</v>
      </c>
      <c r="F1495" s="3">
        <v>184.0</v>
      </c>
    </row>
    <row r="1496" ht="15.75" customHeight="1">
      <c r="A1496" s="2" t="s">
        <v>291</v>
      </c>
      <c r="B1496" s="2" t="s">
        <v>296</v>
      </c>
      <c r="C1496" s="2" t="str">
        <f>VLOOKUP(D1496,Info!$A$24:$B$57,2,FALSE)</f>
        <v>Grunts</v>
      </c>
      <c r="D1496" s="3" t="s">
        <v>26</v>
      </c>
      <c r="E1496" s="3">
        <v>1992.0</v>
      </c>
      <c r="F1496" s="3">
        <v>6.0</v>
      </c>
    </row>
    <row r="1497" ht="15.75" customHeight="1">
      <c r="A1497" s="2" t="s">
        <v>291</v>
      </c>
      <c r="B1497" s="2" t="s">
        <v>296</v>
      </c>
      <c r="C1497" s="2" t="str">
        <f>VLOOKUP(D1497,Info!$A$24:$B$57,2,FALSE)</f>
        <v>Grunts</v>
      </c>
      <c r="D1497" s="3" t="s">
        <v>26</v>
      </c>
      <c r="E1497" s="3">
        <v>1993.0</v>
      </c>
      <c r="F1497" s="3">
        <v>30.0</v>
      </c>
    </row>
    <row r="1498" ht="15.75" customHeight="1">
      <c r="A1498" s="2" t="s">
        <v>291</v>
      </c>
      <c r="B1498" s="2" t="s">
        <v>296</v>
      </c>
      <c r="C1498" s="2" t="str">
        <f>VLOOKUP(D1498,Info!$A$24:$B$57,2,FALSE)</f>
        <v>Grunts</v>
      </c>
      <c r="D1498" s="3" t="s">
        <v>26</v>
      </c>
      <c r="E1498" s="3">
        <v>1994.0</v>
      </c>
      <c r="F1498" s="3">
        <v>4.0</v>
      </c>
    </row>
    <row r="1499" ht="15.75" customHeight="1">
      <c r="A1499" s="2" t="s">
        <v>291</v>
      </c>
      <c r="B1499" s="2" t="s">
        <v>296</v>
      </c>
      <c r="C1499" s="2" t="str">
        <f>VLOOKUP(D1499,Info!$A$24:$B$57,2,FALSE)</f>
        <v>Grunts</v>
      </c>
      <c r="D1499" s="3" t="s">
        <v>26</v>
      </c>
      <c r="E1499" s="3">
        <v>1996.0</v>
      </c>
      <c r="F1499" s="3">
        <v>27.0</v>
      </c>
    </row>
    <row r="1500" ht="15.75" customHeight="1">
      <c r="A1500" s="2" t="s">
        <v>291</v>
      </c>
      <c r="B1500" s="2" t="s">
        <v>296</v>
      </c>
      <c r="C1500" s="2" t="str">
        <f>VLOOKUP(D1500,Info!$A$24:$B$57,2,FALSE)</f>
        <v>Grunts</v>
      </c>
      <c r="D1500" s="3" t="s">
        <v>26</v>
      </c>
      <c r="E1500" s="3">
        <v>1997.0</v>
      </c>
      <c r="F1500" s="3">
        <v>12.0</v>
      </c>
    </row>
    <row r="1501" ht="15.75" customHeight="1">
      <c r="A1501" s="2" t="s">
        <v>291</v>
      </c>
      <c r="B1501" s="2" t="s">
        <v>296</v>
      </c>
      <c r="C1501" s="2" t="str">
        <f>VLOOKUP(D1501,Info!$A$24:$B$57,2,FALSE)</f>
        <v>Grunts</v>
      </c>
      <c r="D1501" s="3" t="s">
        <v>26</v>
      </c>
      <c r="E1501" s="3">
        <v>1998.0</v>
      </c>
      <c r="F1501" s="3">
        <v>19.0</v>
      </c>
    </row>
    <row r="1502" ht="15.75" customHeight="1">
      <c r="A1502" s="2" t="s">
        <v>291</v>
      </c>
      <c r="B1502" s="2" t="s">
        <v>296</v>
      </c>
      <c r="C1502" s="2" t="str">
        <f>VLOOKUP(D1502,Info!$A$24:$B$57,2,FALSE)</f>
        <v>Grunts</v>
      </c>
      <c r="D1502" s="3" t="s">
        <v>26</v>
      </c>
      <c r="E1502" s="3">
        <v>1999.0</v>
      </c>
      <c r="F1502" s="3">
        <v>12.0</v>
      </c>
    </row>
    <row r="1503" ht="15.75" customHeight="1">
      <c r="A1503" s="2" t="s">
        <v>291</v>
      </c>
      <c r="B1503" s="2" t="s">
        <v>296</v>
      </c>
      <c r="C1503" s="2" t="str">
        <f>VLOOKUP(D1503,Info!$A$24:$B$57,2,FALSE)</f>
        <v>Grunts</v>
      </c>
      <c r="D1503" s="3" t="s">
        <v>26</v>
      </c>
      <c r="E1503" s="3">
        <v>2000.0</v>
      </c>
      <c r="F1503" s="3">
        <v>6.0</v>
      </c>
    </row>
    <row r="1504" ht="15.75" customHeight="1">
      <c r="A1504" s="2" t="s">
        <v>291</v>
      </c>
      <c r="B1504" s="2" t="s">
        <v>296</v>
      </c>
      <c r="C1504" s="2" t="str">
        <f>VLOOKUP(D1504,Info!$A$24:$B$57,2,FALSE)</f>
        <v>Grunts</v>
      </c>
      <c r="D1504" s="3" t="s">
        <v>26</v>
      </c>
      <c r="E1504" s="3">
        <v>2001.0</v>
      </c>
      <c r="F1504" s="3">
        <v>19.0</v>
      </c>
    </row>
    <row r="1505" ht="15.75" customHeight="1">
      <c r="A1505" s="2" t="s">
        <v>291</v>
      </c>
      <c r="B1505" s="2" t="s">
        <v>296</v>
      </c>
      <c r="C1505" s="2" t="str">
        <f>VLOOKUP(D1505,Info!$A$24:$B$57,2,FALSE)</f>
        <v>Grunts</v>
      </c>
      <c r="D1505" s="3" t="s">
        <v>26</v>
      </c>
      <c r="E1505" s="3">
        <v>2002.0</v>
      </c>
      <c r="F1505" s="3">
        <v>1.0</v>
      </c>
    </row>
    <row r="1506" ht="15.75" customHeight="1">
      <c r="A1506" s="2" t="s">
        <v>291</v>
      </c>
      <c r="B1506" s="2" t="s">
        <v>296</v>
      </c>
      <c r="C1506" s="2" t="str">
        <f>VLOOKUP(D1506,Info!$A$24:$B$57,2,FALSE)</f>
        <v>Grunts</v>
      </c>
      <c r="D1506" s="3" t="s">
        <v>26</v>
      </c>
      <c r="E1506" s="3">
        <v>2003.0</v>
      </c>
      <c r="F1506" s="3">
        <v>12.0</v>
      </c>
    </row>
    <row r="1507" ht="15.75" customHeight="1">
      <c r="A1507" s="2" t="s">
        <v>291</v>
      </c>
      <c r="B1507" s="2" t="s">
        <v>296</v>
      </c>
      <c r="C1507" s="2" t="str">
        <f>VLOOKUP(D1507,Info!$A$24:$B$57,2,FALSE)</f>
        <v>Grunts</v>
      </c>
      <c r="D1507" s="3" t="s">
        <v>26</v>
      </c>
      <c r="E1507" s="3">
        <v>2004.0</v>
      </c>
      <c r="F1507" s="3">
        <v>7.0</v>
      </c>
    </row>
    <row r="1508" ht="15.75" customHeight="1">
      <c r="A1508" s="2" t="s">
        <v>291</v>
      </c>
      <c r="B1508" s="2" t="s">
        <v>296</v>
      </c>
      <c r="C1508" s="2" t="str">
        <f>VLOOKUP(D1508,Info!$A$24:$B$57,2,FALSE)</f>
        <v>Grunts</v>
      </c>
      <c r="D1508" s="3" t="s">
        <v>26</v>
      </c>
      <c r="E1508" s="3">
        <v>2005.0</v>
      </c>
      <c r="F1508" s="3">
        <v>4.0</v>
      </c>
    </row>
    <row r="1509" ht="15.75" customHeight="1">
      <c r="A1509" s="2" t="s">
        <v>291</v>
      </c>
      <c r="B1509" s="2" t="s">
        <v>296</v>
      </c>
      <c r="C1509" s="2" t="str">
        <f>VLOOKUP(D1509,Info!$A$24:$B$57,2,FALSE)</f>
        <v>Grunts</v>
      </c>
      <c r="D1509" s="3" t="s">
        <v>26</v>
      </c>
      <c r="E1509" s="3">
        <v>2006.0</v>
      </c>
      <c r="F1509" s="3">
        <v>5.0</v>
      </c>
    </row>
    <row r="1510" ht="15.75" customHeight="1">
      <c r="A1510" s="2" t="s">
        <v>291</v>
      </c>
      <c r="B1510" s="2" t="s">
        <v>296</v>
      </c>
      <c r="C1510" s="2" t="str">
        <f>VLOOKUP(D1510,Info!$A$24:$B$57,2,FALSE)</f>
        <v>Grunts</v>
      </c>
      <c r="D1510" s="3" t="s">
        <v>26</v>
      </c>
      <c r="E1510" s="3">
        <v>2007.0</v>
      </c>
      <c r="F1510" s="3">
        <v>2.0</v>
      </c>
    </row>
    <row r="1511" ht="15.75" customHeight="1">
      <c r="A1511" s="2" t="s">
        <v>291</v>
      </c>
      <c r="B1511" s="2" t="s">
        <v>296</v>
      </c>
      <c r="C1511" s="2" t="str">
        <f>VLOOKUP(D1511,Info!$A$24:$B$57,2,FALSE)</f>
        <v>Grunts</v>
      </c>
      <c r="D1511" s="3" t="s">
        <v>26</v>
      </c>
      <c r="E1511" s="3">
        <v>2008.0</v>
      </c>
      <c r="F1511" s="3">
        <v>6.0</v>
      </c>
    </row>
    <row r="1512" ht="15.75" customHeight="1">
      <c r="A1512" s="2" t="s">
        <v>291</v>
      </c>
      <c r="B1512" s="2" t="s">
        <v>296</v>
      </c>
      <c r="C1512" s="2" t="str">
        <f>VLOOKUP(D1512,Info!$A$24:$B$57,2,FALSE)</f>
        <v>Grunts</v>
      </c>
      <c r="D1512" s="3" t="s">
        <v>26</v>
      </c>
      <c r="E1512" s="3">
        <v>2010.0</v>
      </c>
      <c r="F1512" s="3">
        <v>3.0</v>
      </c>
    </row>
    <row r="1513" ht="15.75" customHeight="1">
      <c r="A1513" s="2" t="s">
        <v>291</v>
      </c>
      <c r="B1513" s="2" t="s">
        <v>296</v>
      </c>
      <c r="C1513" s="2" t="str">
        <f>VLOOKUP(D1513,Info!$A$24:$B$57,2,FALSE)</f>
        <v>Grunts</v>
      </c>
      <c r="D1513" s="3" t="s">
        <v>26</v>
      </c>
      <c r="E1513" s="3">
        <v>2011.0</v>
      </c>
      <c r="F1513" s="3">
        <v>2.0</v>
      </c>
    </row>
    <row r="1514" ht="15.75" customHeight="1">
      <c r="A1514" s="2" t="s">
        <v>291</v>
      </c>
      <c r="B1514" s="2" t="s">
        <v>296</v>
      </c>
      <c r="C1514" s="2" t="str">
        <f>VLOOKUP(D1514,Info!$A$24:$B$57,2,FALSE)</f>
        <v>Grunts</v>
      </c>
      <c r="D1514" s="3" t="s">
        <v>26</v>
      </c>
      <c r="E1514" s="3">
        <v>2012.0</v>
      </c>
      <c r="F1514" s="3">
        <v>33.0</v>
      </c>
    </row>
    <row r="1515" ht="15.75" customHeight="1">
      <c r="A1515" s="2" t="s">
        <v>291</v>
      </c>
      <c r="B1515" s="2" t="s">
        <v>296</v>
      </c>
      <c r="C1515" s="2" t="str">
        <f>VLOOKUP(D1515,Info!$A$24:$B$57,2,FALSE)</f>
        <v>Grunts</v>
      </c>
      <c r="D1515" s="3" t="s">
        <v>26</v>
      </c>
      <c r="E1515" s="3">
        <v>2013.0</v>
      </c>
      <c r="F1515" s="3">
        <v>6.0</v>
      </c>
    </row>
    <row r="1516" ht="15.75" customHeight="1">
      <c r="A1516" s="2" t="s">
        <v>291</v>
      </c>
      <c r="B1516" s="2" t="s">
        <v>296</v>
      </c>
      <c r="C1516" s="2" t="str">
        <f>VLOOKUP(D1516,Info!$A$24:$B$57,2,FALSE)</f>
        <v>Grunts</v>
      </c>
      <c r="D1516" s="3" t="s">
        <v>26</v>
      </c>
      <c r="E1516" s="3">
        <v>2014.0</v>
      </c>
      <c r="F1516" s="3">
        <v>21.0</v>
      </c>
    </row>
    <row r="1517" ht="15.75" customHeight="1">
      <c r="A1517" s="2" t="s">
        <v>291</v>
      </c>
      <c r="B1517" s="2" t="s">
        <v>296</v>
      </c>
      <c r="C1517" s="2" t="str">
        <f>VLOOKUP(D1517,Info!$A$24:$B$57,2,FALSE)</f>
        <v>Grunts</v>
      </c>
      <c r="D1517" s="3" t="s">
        <v>26</v>
      </c>
      <c r="E1517" s="3">
        <v>2015.0</v>
      </c>
      <c r="F1517" s="3">
        <v>29.0</v>
      </c>
    </row>
    <row r="1518" ht="15.75" customHeight="1">
      <c r="A1518" s="2" t="s">
        <v>291</v>
      </c>
      <c r="B1518" s="2" t="s">
        <v>296</v>
      </c>
      <c r="C1518" s="2" t="str">
        <f>VLOOKUP(D1518,Info!$A$24:$B$57,2,FALSE)</f>
        <v>Grunts</v>
      </c>
      <c r="D1518" s="3" t="s">
        <v>26</v>
      </c>
      <c r="E1518" s="3">
        <v>2016.0</v>
      </c>
      <c r="F1518" s="3">
        <v>6.0</v>
      </c>
    </row>
    <row r="1519" ht="15.75" customHeight="1">
      <c r="A1519" s="2" t="s">
        <v>291</v>
      </c>
      <c r="B1519" s="2" t="s">
        <v>296</v>
      </c>
      <c r="C1519" s="2" t="str">
        <f>VLOOKUP(D1519,Info!$A$24:$B$57,2,FALSE)</f>
        <v>Grunts</v>
      </c>
      <c r="D1519" s="3" t="s">
        <v>26</v>
      </c>
      <c r="E1519" s="3">
        <v>2017.0</v>
      </c>
      <c r="F1519" s="3">
        <v>24.0</v>
      </c>
    </row>
    <row r="1520" ht="15.75" customHeight="1">
      <c r="A1520" s="2" t="s">
        <v>291</v>
      </c>
      <c r="B1520" s="2" t="s">
        <v>296</v>
      </c>
      <c r="C1520" s="2" t="str">
        <f>VLOOKUP(D1520,Info!$A$24:$B$57,2,FALSE)</f>
        <v>Grunts</v>
      </c>
      <c r="D1520" s="3" t="s">
        <v>26</v>
      </c>
      <c r="E1520" s="3">
        <v>2018.0</v>
      </c>
      <c r="F1520" s="3">
        <v>12.0</v>
      </c>
    </row>
    <row r="1521" ht="15.75" customHeight="1">
      <c r="A1521" s="2" t="s">
        <v>291</v>
      </c>
      <c r="B1521" s="2" t="s">
        <v>296</v>
      </c>
      <c r="C1521" s="2" t="str">
        <f>VLOOKUP(D1521,Info!$A$24:$B$57,2,FALSE)</f>
        <v>Deepwater</v>
      </c>
      <c r="D1521" s="3" t="s">
        <v>28</v>
      </c>
      <c r="E1521" s="3">
        <v>1987.0</v>
      </c>
      <c r="F1521" s="3">
        <v>1.0</v>
      </c>
    </row>
    <row r="1522" ht="15.75" customHeight="1">
      <c r="A1522" s="2" t="s">
        <v>291</v>
      </c>
      <c r="B1522" s="2" t="s">
        <v>296</v>
      </c>
      <c r="C1522" s="2" t="str">
        <f>VLOOKUP(D1522,Info!$A$24:$B$57,2,FALSE)</f>
        <v>Deepwater</v>
      </c>
      <c r="D1522" s="3" t="s">
        <v>28</v>
      </c>
      <c r="E1522" s="3">
        <v>1988.0</v>
      </c>
      <c r="F1522" s="3">
        <v>3.0</v>
      </c>
    </row>
    <row r="1523" ht="15.75" customHeight="1">
      <c r="A1523" s="2" t="s">
        <v>291</v>
      </c>
      <c r="B1523" s="2" t="s">
        <v>296</v>
      </c>
      <c r="C1523" s="2" t="str">
        <f>VLOOKUP(D1523,Info!$A$24:$B$57,2,FALSE)</f>
        <v>Deepwater</v>
      </c>
      <c r="D1523" s="3" t="s">
        <v>28</v>
      </c>
      <c r="E1523" s="3">
        <v>1989.0</v>
      </c>
      <c r="F1523" s="3">
        <v>7.0</v>
      </c>
    </row>
    <row r="1524" ht="15.75" customHeight="1">
      <c r="A1524" s="2" t="s">
        <v>291</v>
      </c>
      <c r="B1524" s="2" t="s">
        <v>296</v>
      </c>
      <c r="C1524" s="2" t="str">
        <f>VLOOKUP(D1524,Info!$A$24:$B$57,2,FALSE)</f>
        <v>Deepwater</v>
      </c>
      <c r="D1524" s="3" t="s">
        <v>28</v>
      </c>
      <c r="E1524" s="3">
        <v>1991.0</v>
      </c>
      <c r="F1524" s="3">
        <v>1.0</v>
      </c>
    </row>
    <row r="1525" ht="15.75" customHeight="1">
      <c r="A1525" s="2" t="s">
        <v>291</v>
      </c>
      <c r="B1525" s="2" t="s">
        <v>296</v>
      </c>
      <c r="C1525" s="2" t="str">
        <f>VLOOKUP(D1525,Info!$A$24:$B$57,2,FALSE)</f>
        <v>Deepwater</v>
      </c>
      <c r="D1525" s="3" t="s">
        <v>28</v>
      </c>
      <c r="E1525" s="3">
        <v>1992.0</v>
      </c>
      <c r="F1525" s="3">
        <v>1.0</v>
      </c>
    </row>
    <row r="1526" ht="15.75" customHeight="1">
      <c r="A1526" s="2" t="s">
        <v>291</v>
      </c>
      <c r="B1526" s="2" t="s">
        <v>296</v>
      </c>
      <c r="C1526" s="2" t="str">
        <f>VLOOKUP(D1526,Info!$A$24:$B$57,2,FALSE)</f>
        <v>Deepwater</v>
      </c>
      <c r="D1526" s="3" t="s">
        <v>28</v>
      </c>
      <c r="E1526" s="3">
        <v>1993.0</v>
      </c>
      <c r="F1526" s="3">
        <v>15.0</v>
      </c>
    </row>
    <row r="1527" ht="15.75" customHeight="1">
      <c r="A1527" s="2" t="s">
        <v>291</v>
      </c>
      <c r="B1527" s="2" t="s">
        <v>296</v>
      </c>
      <c r="C1527" s="2" t="str">
        <f>VLOOKUP(D1527,Info!$A$24:$B$57,2,FALSE)</f>
        <v>Deepwater</v>
      </c>
      <c r="D1527" s="3" t="s">
        <v>28</v>
      </c>
      <c r="E1527" s="3">
        <v>1994.0</v>
      </c>
      <c r="F1527" s="3">
        <v>2.0</v>
      </c>
    </row>
    <row r="1528" ht="15.75" customHeight="1">
      <c r="A1528" s="2" t="s">
        <v>291</v>
      </c>
      <c r="B1528" s="2" t="s">
        <v>296</v>
      </c>
      <c r="C1528" s="2" t="str">
        <f>VLOOKUP(D1528,Info!$A$24:$B$57,2,FALSE)</f>
        <v>Deepwater</v>
      </c>
      <c r="D1528" s="3" t="s">
        <v>28</v>
      </c>
      <c r="E1528" s="3">
        <v>1995.0</v>
      </c>
      <c r="F1528" s="3">
        <v>1.0</v>
      </c>
    </row>
    <row r="1529" ht="15.75" customHeight="1">
      <c r="A1529" s="2" t="s">
        <v>291</v>
      </c>
      <c r="B1529" s="2" t="s">
        <v>296</v>
      </c>
      <c r="C1529" s="2" t="str">
        <f>VLOOKUP(D1529,Info!$A$24:$B$57,2,FALSE)</f>
        <v>Deepwater</v>
      </c>
      <c r="D1529" s="3" t="s">
        <v>28</v>
      </c>
      <c r="E1529" s="3">
        <v>1996.0</v>
      </c>
      <c r="F1529" s="3">
        <v>4.0</v>
      </c>
    </row>
    <row r="1530" ht="15.75" customHeight="1">
      <c r="A1530" s="2" t="s">
        <v>291</v>
      </c>
      <c r="B1530" s="2" t="s">
        <v>296</v>
      </c>
      <c r="C1530" s="2" t="str">
        <f>VLOOKUP(D1530,Info!$A$24:$B$57,2,FALSE)</f>
        <v>Deepwater</v>
      </c>
      <c r="D1530" s="3" t="s">
        <v>28</v>
      </c>
      <c r="E1530" s="3">
        <v>1997.0</v>
      </c>
      <c r="F1530" s="3">
        <v>4.0</v>
      </c>
    </row>
    <row r="1531" ht="15.75" customHeight="1">
      <c r="A1531" s="2" t="s">
        <v>291</v>
      </c>
      <c r="B1531" s="2" t="s">
        <v>296</v>
      </c>
      <c r="C1531" s="2" t="str">
        <f>VLOOKUP(D1531,Info!$A$24:$B$57,2,FALSE)</f>
        <v>Deepwater</v>
      </c>
      <c r="D1531" s="3" t="s">
        <v>28</v>
      </c>
      <c r="E1531" s="3">
        <v>1998.0</v>
      </c>
      <c r="F1531" s="3">
        <v>1.0</v>
      </c>
    </row>
    <row r="1532" ht="15.75" customHeight="1">
      <c r="A1532" s="2" t="s">
        <v>291</v>
      </c>
      <c r="B1532" s="2" t="s">
        <v>296</v>
      </c>
      <c r="C1532" s="2" t="str">
        <f>VLOOKUP(D1532,Info!$A$24:$B$57,2,FALSE)</f>
        <v>Deepwater</v>
      </c>
      <c r="D1532" s="3" t="s">
        <v>28</v>
      </c>
      <c r="E1532" s="3">
        <v>1999.0</v>
      </c>
      <c r="F1532" s="3">
        <v>16.0</v>
      </c>
    </row>
    <row r="1533" ht="15.75" customHeight="1">
      <c r="A1533" s="2" t="s">
        <v>291</v>
      </c>
      <c r="B1533" s="2" t="s">
        <v>296</v>
      </c>
      <c r="C1533" s="2" t="str">
        <f>VLOOKUP(D1533,Info!$A$24:$B$57,2,FALSE)</f>
        <v>Deepwater</v>
      </c>
      <c r="D1533" s="3" t="s">
        <v>28</v>
      </c>
      <c r="E1533" s="3">
        <v>2000.0</v>
      </c>
      <c r="F1533" s="3">
        <v>3.0</v>
      </c>
    </row>
    <row r="1534" ht="15.75" customHeight="1">
      <c r="A1534" s="2" t="s">
        <v>291</v>
      </c>
      <c r="B1534" s="2" t="s">
        <v>296</v>
      </c>
      <c r="C1534" s="2" t="str">
        <f>VLOOKUP(D1534,Info!$A$24:$B$57,2,FALSE)</f>
        <v>Deepwater</v>
      </c>
      <c r="D1534" s="3" t="s">
        <v>28</v>
      </c>
      <c r="E1534" s="3">
        <v>2001.0</v>
      </c>
      <c r="F1534" s="3">
        <v>1.0</v>
      </c>
    </row>
    <row r="1535" ht="15.75" customHeight="1">
      <c r="A1535" s="2" t="s">
        <v>291</v>
      </c>
      <c r="B1535" s="2" t="s">
        <v>296</v>
      </c>
      <c r="C1535" s="2" t="str">
        <f>VLOOKUP(D1535,Info!$A$24:$B$57,2,FALSE)</f>
        <v>Deepwater</v>
      </c>
      <c r="D1535" s="3" t="s">
        <v>28</v>
      </c>
      <c r="E1535" s="3">
        <v>2002.0</v>
      </c>
      <c r="F1535" s="3">
        <v>1.0</v>
      </c>
    </row>
    <row r="1536" ht="15.75" customHeight="1">
      <c r="A1536" s="2" t="s">
        <v>291</v>
      </c>
      <c r="B1536" s="2" t="s">
        <v>296</v>
      </c>
      <c r="C1536" s="2" t="str">
        <f>VLOOKUP(D1536,Info!$A$24:$B$57,2,FALSE)</f>
        <v>Deepwater</v>
      </c>
      <c r="D1536" s="3" t="s">
        <v>28</v>
      </c>
      <c r="E1536" s="3">
        <v>2003.0</v>
      </c>
      <c r="F1536" s="3">
        <v>2.0</v>
      </c>
    </row>
    <row r="1537" ht="15.75" customHeight="1">
      <c r="A1537" s="2" t="s">
        <v>291</v>
      </c>
      <c r="B1537" s="2" t="s">
        <v>296</v>
      </c>
      <c r="C1537" s="2" t="str">
        <f>VLOOKUP(D1537,Info!$A$24:$B$57,2,FALSE)</f>
        <v>Deepwater</v>
      </c>
      <c r="D1537" s="3" t="s">
        <v>28</v>
      </c>
      <c r="E1537" s="3">
        <v>2004.0</v>
      </c>
      <c r="F1537" s="3">
        <v>3.0</v>
      </c>
    </row>
    <row r="1538" ht="15.75" customHeight="1">
      <c r="A1538" s="2" t="s">
        <v>291</v>
      </c>
      <c r="B1538" s="2" t="s">
        <v>296</v>
      </c>
      <c r="C1538" s="2" t="str">
        <f>VLOOKUP(D1538,Info!$A$24:$B$57,2,FALSE)</f>
        <v>Deepwater</v>
      </c>
      <c r="D1538" s="3" t="s">
        <v>28</v>
      </c>
      <c r="E1538" s="3">
        <v>2005.0</v>
      </c>
      <c r="F1538" s="3">
        <v>3.0</v>
      </c>
    </row>
    <row r="1539" ht="15.75" customHeight="1">
      <c r="A1539" s="2" t="s">
        <v>291</v>
      </c>
      <c r="B1539" s="2" t="s">
        <v>296</v>
      </c>
      <c r="C1539" s="2" t="str">
        <f>VLOOKUP(D1539,Info!$A$24:$B$57,2,FALSE)</f>
        <v>Deepwater</v>
      </c>
      <c r="D1539" s="3" t="s">
        <v>28</v>
      </c>
      <c r="E1539" s="3">
        <v>2006.0</v>
      </c>
      <c r="F1539" s="3">
        <v>4.0</v>
      </c>
    </row>
    <row r="1540" ht="15.75" customHeight="1">
      <c r="A1540" s="2" t="s">
        <v>291</v>
      </c>
      <c r="B1540" s="2" t="s">
        <v>296</v>
      </c>
      <c r="C1540" s="2" t="str">
        <f>VLOOKUP(D1540,Info!$A$24:$B$57,2,FALSE)</f>
        <v>Deepwater</v>
      </c>
      <c r="D1540" s="3" t="s">
        <v>28</v>
      </c>
      <c r="E1540" s="3">
        <v>2007.0</v>
      </c>
      <c r="F1540" s="3">
        <v>2.0</v>
      </c>
    </row>
    <row r="1541" ht="15.75" customHeight="1">
      <c r="A1541" s="2" t="s">
        <v>291</v>
      </c>
      <c r="B1541" s="2" t="s">
        <v>296</v>
      </c>
      <c r="C1541" s="2" t="str">
        <f>VLOOKUP(D1541,Info!$A$24:$B$57,2,FALSE)</f>
        <v>Deepwater</v>
      </c>
      <c r="D1541" s="3" t="s">
        <v>28</v>
      </c>
      <c r="E1541" s="3">
        <v>2008.0</v>
      </c>
      <c r="F1541" s="3">
        <v>3.0</v>
      </c>
    </row>
    <row r="1542" ht="15.75" customHeight="1">
      <c r="A1542" s="2" t="s">
        <v>291</v>
      </c>
      <c r="B1542" s="2" t="s">
        <v>296</v>
      </c>
      <c r="C1542" s="2" t="str">
        <f>VLOOKUP(D1542,Info!$A$24:$B$57,2,FALSE)</f>
        <v>Deepwater</v>
      </c>
      <c r="D1542" s="3" t="s">
        <v>28</v>
      </c>
      <c r="E1542" s="3">
        <v>2009.0</v>
      </c>
      <c r="F1542" s="3">
        <v>16.0</v>
      </c>
    </row>
    <row r="1543" ht="15.75" customHeight="1">
      <c r="A1543" s="2" t="s">
        <v>291</v>
      </c>
      <c r="B1543" s="2" t="s">
        <v>296</v>
      </c>
      <c r="C1543" s="2" t="str">
        <f>VLOOKUP(D1543,Info!$A$24:$B$57,2,FALSE)</f>
        <v>Deepwater</v>
      </c>
      <c r="D1543" s="3" t="s">
        <v>28</v>
      </c>
      <c r="E1543" s="3">
        <v>2010.0</v>
      </c>
      <c r="F1543" s="3">
        <v>2.0</v>
      </c>
    </row>
    <row r="1544" ht="15.75" customHeight="1">
      <c r="A1544" s="2" t="s">
        <v>291</v>
      </c>
      <c r="B1544" s="2" t="s">
        <v>296</v>
      </c>
      <c r="C1544" s="2" t="str">
        <f>VLOOKUP(D1544,Info!$A$24:$B$57,2,FALSE)</f>
        <v>Deepwater</v>
      </c>
      <c r="D1544" s="3" t="s">
        <v>28</v>
      </c>
      <c r="E1544" s="3">
        <v>2012.0</v>
      </c>
      <c r="F1544" s="3">
        <v>1.0</v>
      </c>
    </row>
    <row r="1545" ht="15.75" customHeight="1">
      <c r="A1545" s="2" t="s">
        <v>291</v>
      </c>
      <c r="B1545" s="2" t="s">
        <v>296</v>
      </c>
      <c r="C1545" s="2" t="str">
        <f>VLOOKUP(D1545,Info!$A$24:$B$57,2,FALSE)</f>
        <v>Deepwater</v>
      </c>
      <c r="D1545" s="3" t="s">
        <v>28</v>
      </c>
      <c r="E1545" s="3">
        <v>2014.0</v>
      </c>
      <c r="F1545" s="3">
        <v>1.0</v>
      </c>
    </row>
    <row r="1546" ht="15.75" customHeight="1">
      <c r="A1546" s="2" t="s">
        <v>291</v>
      </c>
      <c r="B1546" s="2" t="s">
        <v>296</v>
      </c>
      <c r="C1546" s="2" t="str">
        <f>VLOOKUP(D1546,Info!$A$24:$B$57,2,FALSE)</f>
        <v>Deepwater</v>
      </c>
      <c r="D1546" s="3" t="s">
        <v>28</v>
      </c>
      <c r="E1546" s="3">
        <v>2015.0</v>
      </c>
      <c r="F1546" s="3">
        <v>2.0</v>
      </c>
    </row>
    <row r="1547" ht="15.75" customHeight="1">
      <c r="A1547" s="2" t="s">
        <v>291</v>
      </c>
      <c r="B1547" s="2" t="s">
        <v>296</v>
      </c>
      <c r="C1547" s="2" t="str">
        <f>VLOOKUP(D1547,Info!$A$24:$B$57,2,FALSE)</f>
        <v>Deepwater</v>
      </c>
      <c r="D1547" s="3" t="s">
        <v>28</v>
      </c>
      <c r="E1547" s="3">
        <v>2018.0</v>
      </c>
      <c r="F1547" s="3">
        <v>1.0</v>
      </c>
    </row>
    <row r="1548" ht="15.75" customHeight="1">
      <c r="A1548" s="2" t="s">
        <v>291</v>
      </c>
      <c r="B1548" s="2" t="s">
        <v>296</v>
      </c>
      <c r="C1548" s="2" t="str">
        <f>VLOOKUP(D1548,Info!$A$24:$B$57,2,FALSE)</f>
        <v>Deepwater</v>
      </c>
      <c r="D1548" s="3" t="s">
        <v>29</v>
      </c>
      <c r="E1548" s="3">
        <v>1989.0</v>
      </c>
      <c r="F1548" s="3">
        <v>1.0</v>
      </c>
    </row>
    <row r="1549" ht="15.75" customHeight="1">
      <c r="A1549" s="2" t="s">
        <v>291</v>
      </c>
      <c r="B1549" s="2" t="s">
        <v>296</v>
      </c>
      <c r="C1549" s="2" t="str">
        <f>VLOOKUP(D1549,Info!$A$24:$B$57,2,FALSE)</f>
        <v>Deepwater</v>
      </c>
      <c r="D1549" s="3" t="s">
        <v>29</v>
      </c>
      <c r="E1549" s="3">
        <v>1993.0</v>
      </c>
      <c r="F1549" s="3">
        <v>4.0</v>
      </c>
    </row>
    <row r="1550" ht="15.75" customHeight="1">
      <c r="A1550" s="2" t="s">
        <v>291</v>
      </c>
      <c r="B1550" s="2" t="s">
        <v>296</v>
      </c>
      <c r="C1550" s="2" t="str">
        <f>VLOOKUP(D1550,Info!$A$24:$B$57,2,FALSE)</f>
        <v>Deepwater</v>
      </c>
      <c r="D1550" s="3" t="s">
        <v>29</v>
      </c>
      <c r="E1550" s="3">
        <v>1995.0</v>
      </c>
      <c r="F1550" s="3">
        <v>9.0</v>
      </c>
    </row>
    <row r="1551" ht="15.75" customHeight="1">
      <c r="A1551" s="2" t="s">
        <v>291</v>
      </c>
      <c r="B1551" s="2" t="s">
        <v>296</v>
      </c>
      <c r="C1551" s="2" t="str">
        <f>VLOOKUP(D1551,Info!$A$24:$B$57,2,FALSE)</f>
        <v>Deepwater</v>
      </c>
      <c r="D1551" s="3" t="s">
        <v>29</v>
      </c>
      <c r="E1551" s="3">
        <v>1997.0</v>
      </c>
      <c r="F1551" s="3">
        <v>6.0</v>
      </c>
    </row>
    <row r="1552" ht="15.75" customHeight="1">
      <c r="A1552" s="2" t="s">
        <v>291</v>
      </c>
      <c r="B1552" s="2" t="s">
        <v>296</v>
      </c>
      <c r="C1552" s="2" t="str">
        <f>VLOOKUP(D1552,Info!$A$24:$B$57,2,FALSE)</f>
        <v>Deepwater</v>
      </c>
      <c r="D1552" s="3" t="s">
        <v>29</v>
      </c>
      <c r="E1552" s="3">
        <v>1998.0</v>
      </c>
      <c r="F1552" s="3">
        <v>2.0</v>
      </c>
    </row>
    <row r="1553" ht="15.75" customHeight="1">
      <c r="A1553" s="2" t="s">
        <v>291</v>
      </c>
      <c r="B1553" s="2" t="s">
        <v>296</v>
      </c>
      <c r="C1553" s="2" t="str">
        <f>VLOOKUP(D1553,Info!$A$24:$B$57,2,FALSE)</f>
        <v>Deepwater</v>
      </c>
      <c r="D1553" s="3" t="s">
        <v>29</v>
      </c>
      <c r="E1553" s="3">
        <v>1999.0</v>
      </c>
      <c r="F1553" s="3">
        <v>22.0</v>
      </c>
    </row>
    <row r="1554" ht="15.75" customHeight="1">
      <c r="A1554" s="2" t="s">
        <v>291</v>
      </c>
      <c r="B1554" s="2" t="s">
        <v>296</v>
      </c>
      <c r="C1554" s="2" t="str">
        <f>VLOOKUP(D1554,Info!$A$24:$B$57,2,FALSE)</f>
        <v>Deepwater</v>
      </c>
      <c r="D1554" s="3" t="s">
        <v>29</v>
      </c>
      <c r="E1554" s="3">
        <v>2000.0</v>
      </c>
      <c r="F1554" s="3">
        <v>33.0</v>
      </c>
    </row>
    <row r="1555" ht="15.75" customHeight="1">
      <c r="A1555" s="2" t="s">
        <v>291</v>
      </c>
      <c r="B1555" s="2" t="s">
        <v>296</v>
      </c>
      <c r="C1555" s="2" t="str">
        <f>VLOOKUP(D1555,Info!$A$24:$B$57,2,FALSE)</f>
        <v>Deepwater</v>
      </c>
      <c r="D1555" s="3" t="s">
        <v>29</v>
      </c>
      <c r="E1555" s="3">
        <v>2001.0</v>
      </c>
      <c r="F1555" s="3">
        <v>1.0</v>
      </c>
    </row>
    <row r="1556" ht="15.75" customHeight="1">
      <c r="A1556" s="2" t="s">
        <v>291</v>
      </c>
      <c r="B1556" s="2" t="s">
        <v>296</v>
      </c>
      <c r="C1556" s="2" t="str">
        <f>VLOOKUP(D1556,Info!$A$24:$B$57,2,FALSE)</f>
        <v>Deepwater</v>
      </c>
      <c r="D1556" s="3" t="s">
        <v>29</v>
      </c>
      <c r="E1556" s="3">
        <v>2002.0</v>
      </c>
      <c r="F1556" s="3">
        <v>7.0</v>
      </c>
    </row>
    <row r="1557" ht="15.75" customHeight="1">
      <c r="A1557" s="2" t="s">
        <v>291</v>
      </c>
      <c r="B1557" s="2" t="s">
        <v>296</v>
      </c>
      <c r="C1557" s="2" t="str">
        <f>VLOOKUP(D1557,Info!$A$24:$B$57,2,FALSE)</f>
        <v>Deepwater</v>
      </c>
      <c r="D1557" s="3" t="s">
        <v>29</v>
      </c>
      <c r="E1557" s="3">
        <v>2004.0</v>
      </c>
      <c r="F1557" s="3">
        <v>19.0</v>
      </c>
    </row>
    <row r="1558" ht="15.75" customHeight="1">
      <c r="A1558" s="2" t="s">
        <v>291</v>
      </c>
      <c r="B1558" s="2" t="s">
        <v>296</v>
      </c>
      <c r="C1558" s="2" t="str">
        <f>VLOOKUP(D1558,Info!$A$24:$B$57,2,FALSE)</f>
        <v>Deepwater</v>
      </c>
      <c r="D1558" s="3" t="s">
        <v>29</v>
      </c>
      <c r="E1558" s="3">
        <v>2005.0</v>
      </c>
      <c r="F1558" s="3">
        <v>2.0</v>
      </c>
    </row>
    <row r="1559" ht="15.75" customHeight="1">
      <c r="A1559" s="2" t="s">
        <v>291</v>
      </c>
      <c r="B1559" s="2" t="s">
        <v>296</v>
      </c>
      <c r="C1559" s="2" t="str">
        <f>VLOOKUP(D1559,Info!$A$24:$B$57,2,FALSE)</f>
        <v>Deepwater</v>
      </c>
      <c r="D1559" s="3" t="s">
        <v>29</v>
      </c>
      <c r="E1559" s="3">
        <v>2006.0</v>
      </c>
      <c r="F1559" s="3">
        <v>1.0</v>
      </c>
    </row>
    <row r="1560" ht="15.75" customHeight="1">
      <c r="A1560" s="2" t="s">
        <v>291</v>
      </c>
      <c r="B1560" s="2" t="s">
        <v>296</v>
      </c>
      <c r="C1560" s="2" t="str">
        <f>VLOOKUP(D1560,Info!$A$24:$B$57,2,FALSE)</f>
        <v>Deepwater</v>
      </c>
      <c r="D1560" s="3" t="s">
        <v>29</v>
      </c>
      <c r="E1560" s="3">
        <v>2007.0</v>
      </c>
      <c r="F1560" s="3">
        <v>5.0</v>
      </c>
    </row>
    <row r="1561" ht="15.75" customHeight="1">
      <c r="A1561" s="2" t="s">
        <v>291</v>
      </c>
      <c r="B1561" s="2" t="s">
        <v>296</v>
      </c>
      <c r="C1561" s="2" t="str">
        <f>VLOOKUP(D1561,Info!$A$24:$B$57,2,FALSE)</f>
        <v>Deepwater</v>
      </c>
      <c r="D1561" s="3" t="s">
        <v>29</v>
      </c>
      <c r="E1561" s="3">
        <v>2008.0</v>
      </c>
      <c r="F1561" s="3">
        <v>5.0</v>
      </c>
    </row>
    <row r="1562" ht="15.75" customHeight="1">
      <c r="A1562" s="2" t="s">
        <v>291</v>
      </c>
      <c r="B1562" s="2" t="s">
        <v>296</v>
      </c>
      <c r="C1562" s="2" t="str">
        <f>VLOOKUP(D1562,Info!$A$24:$B$57,2,FALSE)</f>
        <v>Deepwater</v>
      </c>
      <c r="D1562" s="3" t="s">
        <v>29</v>
      </c>
      <c r="E1562" s="3">
        <v>2009.0</v>
      </c>
      <c r="F1562" s="3">
        <v>13.0</v>
      </c>
    </row>
    <row r="1563" ht="15.75" customHeight="1">
      <c r="A1563" s="2" t="s">
        <v>291</v>
      </c>
      <c r="B1563" s="2" t="s">
        <v>296</v>
      </c>
      <c r="C1563" s="2" t="str">
        <f>VLOOKUP(D1563,Info!$A$24:$B$57,2,FALSE)</f>
        <v>Deepwater</v>
      </c>
      <c r="D1563" s="3" t="s">
        <v>29</v>
      </c>
      <c r="E1563" s="3">
        <v>2010.0</v>
      </c>
      <c r="F1563" s="3">
        <v>12.0</v>
      </c>
    </row>
    <row r="1564" ht="15.75" customHeight="1">
      <c r="A1564" s="2" t="s">
        <v>291</v>
      </c>
      <c r="B1564" s="2" t="s">
        <v>296</v>
      </c>
      <c r="C1564" s="2" t="str">
        <f>VLOOKUP(D1564,Info!$A$24:$B$57,2,FALSE)</f>
        <v>Deepwater</v>
      </c>
      <c r="D1564" s="3" t="s">
        <v>29</v>
      </c>
      <c r="E1564" s="3">
        <v>2012.0</v>
      </c>
      <c r="F1564" s="3">
        <v>7.0</v>
      </c>
    </row>
    <row r="1565" ht="15.75" customHeight="1">
      <c r="A1565" s="2" t="s">
        <v>291</v>
      </c>
      <c r="B1565" s="2" t="s">
        <v>296</v>
      </c>
      <c r="C1565" s="2" t="str">
        <f>VLOOKUP(D1565,Info!$A$24:$B$57,2,FALSE)</f>
        <v>Deepwater</v>
      </c>
      <c r="D1565" s="3" t="s">
        <v>29</v>
      </c>
      <c r="E1565" s="3">
        <v>2013.0</v>
      </c>
      <c r="F1565" s="3">
        <v>48.0</v>
      </c>
    </row>
    <row r="1566" ht="15.75" customHeight="1">
      <c r="A1566" s="2" t="s">
        <v>291</v>
      </c>
      <c r="B1566" s="2" t="s">
        <v>296</v>
      </c>
      <c r="C1566" s="2" t="str">
        <f>VLOOKUP(D1566,Info!$A$24:$B$57,2,FALSE)</f>
        <v>Deepwater</v>
      </c>
      <c r="D1566" s="3" t="s">
        <v>29</v>
      </c>
      <c r="E1566" s="3">
        <v>2014.0</v>
      </c>
      <c r="F1566" s="3">
        <v>3.0</v>
      </c>
    </row>
    <row r="1567" ht="15.75" customHeight="1">
      <c r="A1567" s="2" t="s">
        <v>291</v>
      </c>
      <c r="B1567" s="2" t="s">
        <v>296</v>
      </c>
      <c r="C1567" s="2" t="str">
        <f>VLOOKUP(D1567,Info!$A$24:$B$57,2,FALSE)</f>
        <v>Deepwater</v>
      </c>
      <c r="D1567" s="3" t="s">
        <v>29</v>
      </c>
      <c r="E1567" s="3">
        <v>2015.0</v>
      </c>
      <c r="F1567" s="3">
        <v>4.0</v>
      </c>
    </row>
    <row r="1568" ht="15.75" customHeight="1">
      <c r="A1568" s="2" t="s">
        <v>291</v>
      </c>
      <c r="B1568" s="2" t="s">
        <v>296</v>
      </c>
      <c r="C1568" s="2" t="str">
        <f>VLOOKUP(D1568,Info!$A$24:$B$57,2,FALSE)</f>
        <v>Deepwater</v>
      </c>
      <c r="D1568" s="3" t="s">
        <v>29</v>
      </c>
      <c r="E1568" s="3">
        <v>2016.0</v>
      </c>
      <c r="F1568" s="3">
        <v>8.0</v>
      </c>
    </row>
    <row r="1569" ht="15.75" customHeight="1">
      <c r="A1569" s="2" t="s">
        <v>291</v>
      </c>
      <c r="B1569" s="2" t="s">
        <v>296</v>
      </c>
      <c r="C1569" s="2" t="str">
        <f>VLOOKUP(D1569,Info!$A$24:$B$57,2,FALSE)</f>
        <v>Deepwater</v>
      </c>
      <c r="D1569" s="3" t="s">
        <v>29</v>
      </c>
      <c r="E1569" s="3">
        <v>2018.0</v>
      </c>
      <c r="F1569" s="3">
        <v>5.0</v>
      </c>
    </row>
    <row r="1570" ht="15.75" customHeight="1">
      <c r="A1570" s="2" t="s">
        <v>291</v>
      </c>
      <c r="B1570" s="2" t="s">
        <v>296</v>
      </c>
      <c r="C1570" s="2" t="str">
        <f>VLOOKUP(D1570,Info!$A$24:$B$57,2,FALSE)</f>
        <v>Shallow-water</v>
      </c>
      <c r="D1570" s="3" t="s">
        <v>30</v>
      </c>
      <c r="E1570" s="3">
        <v>1986.0</v>
      </c>
      <c r="F1570" s="3">
        <v>93.0</v>
      </c>
    </row>
    <row r="1571" ht="15.75" customHeight="1">
      <c r="A1571" s="2" t="s">
        <v>291</v>
      </c>
      <c r="B1571" s="2" t="s">
        <v>296</v>
      </c>
      <c r="C1571" s="2" t="str">
        <f>VLOOKUP(D1571,Info!$A$24:$B$57,2,FALSE)</f>
        <v>Shallow-water</v>
      </c>
      <c r="D1571" s="3" t="s">
        <v>30</v>
      </c>
      <c r="E1571" s="3">
        <v>1987.0</v>
      </c>
      <c r="F1571" s="3">
        <v>264.0</v>
      </c>
    </row>
    <row r="1572" ht="15.75" customHeight="1">
      <c r="A1572" s="2" t="s">
        <v>291</v>
      </c>
      <c r="B1572" s="2" t="s">
        <v>296</v>
      </c>
      <c r="C1572" s="2" t="str">
        <f>VLOOKUP(D1572,Info!$A$24:$B$57,2,FALSE)</f>
        <v>Shallow-water</v>
      </c>
      <c r="D1572" s="3" t="s">
        <v>30</v>
      </c>
      <c r="E1572" s="3">
        <v>1988.0</v>
      </c>
      <c r="F1572" s="3">
        <v>288.0</v>
      </c>
    </row>
    <row r="1573" ht="15.75" customHeight="1">
      <c r="A1573" s="2" t="s">
        <v>291</v>
      </c>
      <c r="B1573" s="2" t="s">
        <v>296</v>
      </c>
      <c r="C1573" s="2" t="str">
        <f>VLOOKUP(D1573,Info!$A$24:$B$57,2,FALSE)</f>
        <v>Shallow-water</v>
      </c>
      <c r="D1573" s="3" t="s">
        <v>30</v>
      </c>
      <c r="E1573" s="3">
        <v>1989.0</v>
      </c>
      <c r="F1573" s="3">
        <v>187.0</v>
      </c>
    </row>
    <row r="1574" ht="15.75" customHeight="1">
      <c r="A1574" s="2" t="s">
        <v>291</v>
      </c>
      <c r="B1574" s="2" t="s">
        <v>296</v>
      </c>
      <c r="C1574" s="2" t="str">
        <f>VLOOKUP(D1574,Info!$A$24:$B$57,2,FALSE)</f>
        <v>Shallow-water</v>
      </c>
      <c r="D1574" s="3" t="s">
        <v>30</v>
      </c>
      <c r="E1574" s="3">
        <v>1990.0</v>
      </c>
      <c r="F1574" s="3">
        <v>480.0</v>
      </c>
    </row>
    <row r="1575" ht="15.75" customHeight="1">
      <c r="A1575" s="2" t="s">
        <v>291</v>
      </c>
      <c r="B1575" s="2" t="s">
        <v>296</v>
      </c>
      <c r="C1575" s="2" t="str">
        <f>VLOOKUP(D1575,Info!$A$24:$B$57,2,FALSE)</f>
        <v>Shallow-water</v>
      </c>
      <c r="D1575" s="3" t="s">
        <v>30</v>
      </c>
      <c r="E1575" s="3">
        <v>1991.0</v>
      </c>
      <c r="F1575" s="3">
        <v>287.0</v>
      </c>
    </row>
    <row r="1576" ht="15.75" customHeight="1">
      <c r="A1576" s="2" t="s">
        <v>291</v>
      </c>
      <c r="B1576" s="2" t="s">
        <v>296</v>
      </c>
      <c r="C1576" s="2" t="str">
        <f>VLOOKUP(D1576,Info!$A$24:$B$57,2,FALSE)</f>
        <v>Shallow-water</v>
      </c>
      <c r="D1576" s="3" t="s">
        <v>30</v>
      </c>
      <c r="E1576" s="3">
        <v>1992.0</v>
      </c>
      <c r="F1576" s="3">
        <v>94.0</v>
      </c>
    </row>
    <row r="1577" ht="15.75" customHeight="1">
      <c r="A1577" s="2" t="s">
        <v>291</v>
      </c>
      <c r="B1577" s="2" t="s">
        <v>296</v>
      </c>
      <c r="C1577" s="2" t="str">
        <f>VLOOKUP(D1577,Info!$A$24:$B$57,2,FALSE)</f>
        <v>Shallow-water</v>
      </c>
      <c r="D1577" s="3" t="s">
        <v>30</v>
      </c>
      <c r="E1577" s="3">
        <v>1993.0</v>
      </c>
      <c r="F1577" s="3">
        <v>386.0</v>
      </c>
    </row>
    <row r="1578" ht="15.75" customHeight="1">
      <c r="A1578" s="2" t="s">
        <v>291</v>
      </c>
      <c r="B1578" s="2" t="s">
        <v>296</v>
      </c>
      <c r="C1578" s="2" t="str">
        <f>VLOOKUP(D1578,Info!$A$24:$B$57,2,FALSE)</f>
        <v>Shallow-water</v>
      </c>
      <c r="D1578" s="3" t="s">
        <v>30</v>
      </c>
      <c r="E1578" s="3">
        <v>1994.0</v>
      </c>
      <c r="F1578" s="3">
        <v>143.0</v>
      </c>
    </row>
    <row r="1579" ht="15.75" customHeight="1">
      <c r="A1579" s="2" t="s">
        <v>291</v>
      </c>
      <c r="B1579" s="2" t="s">
        <v>296</v>
      </c>
      <c r="C1579" s="2" t="str">
        <f>VLOOKUP(D1579,Info!$A$24:$B$57,2,FALSE)</f>
        <v>Shallow-water</v>
      </c>
      <c r="D1579" s="3" t="s">
        <v>30</v>
      </c>
      <c r="E1579" s="3">
        <v>1995.0</v>
      </c>
      <c r="F1579" s="3">
        <v>237.0</v>
      </c>
    </row>
    <row r="1580" ht="15.75" customHeight="1">
      <c r="A1580" s="2" t="s">
        <v>291</v>
      </c>
      <c r="B1580" s="2" t="s">
        <v>296</v>
      </c>
      <c r="C1580" s="2" t="str">
        <f>VLOOKUP(D1580,Info!$A$24:$B$57,2,FALSE)</f>
        <v>Shallow-water</v>
      </c>
      <c r="D1580" s="3" t="s">
        <v>30</v>
      </c>
      <c r="E1580" s="3">
        <v>1996.0</v>
      </c>
      <c r="F1580" s="3">
        <v>45.0</v>
      </c>
    </row>
    <row r="1581" ht="15.75" customHeight="1">
      <c r="A1581" s="2" t="s">
        <v>291</v>
      </c>
      <c r="B1581" s="2" t="s">
        <v>296</v>
      </c>
      <c r="C1581" s="2" t="str">
        <f>VLOOKUP(D1581,Info!$A$24:$B$57,2,FALSE)</f>
        <v>Shallow-water</v>
      </c>
      <c r="D1581" s="3" t="s">
        <v>30</v>
      </c>
      <c r="E1581" s="3">
        <v>1997.0</v>
      </c>
      <c r="F1581" s="3">
        <v>46.0</v>
      </c>
    </row>
    <row r="1582" ht="15.75" customHeight="1">
      <c r="A1582" s="2" t="s">
        <v>291</v>
      </c>
      <c r="B1582" s="2" t="s">
        <v>296</v>
      </c>
      <c r="C1582" s="2" t="str">
        <f>VLOOKUP(D1582,Info!$A$24:$B$57,2,FALSE)</f>
        <v>Shallow-water</v>
      </c>
      <c r="D1582" s="3" t="s">
        <v>30</v>
      </c>
      <c r="E1582" s="3">
        <v>1998.0</v>
      </c>
      <c r="F1582" s="3">
        <v>103.0</v>
      </c>
    </row>
    <row r="1583" ht="15.75" customHeight="1">
      <c r="A1583" s="2" t="s">
        <v>291</v>
      </c>
      <c r="B1583" s="2" t="s">
        <v>296</v>
      </c>
      <c r="C1583" s="2" t="str">
        <f>VLOOKUP(D1583,Info!$A$24:$B$57,2,FALSE)</f>
        <v>Shallow-water</v>
      </c>
      <c r="D1583" s="3" t="s">
        <v>30</v>
      </c>
      <c r="E1583" s="3">
        <v>1999.0</v>
      </c>
      <c r="F1583" s="3">
        <v>95.0</v>
      </c>
    </row>
    <row r="1584" ht="15.75" customHeight="1">
      <c r="A1584" s="2" t="s">
        <v>291</v>
      </c>
      <c r="B1584" s="2" t="s">
        <v>296</v>
      </c>
      <c r="C1584" s="2" t="str">
        <f>VLOOKUP(D1584,Info!$A$24:$B$57,2,FALSE)</f>
        <v>Shallow-water</v>
      </c>
      <c r="D1584" s="3" t="s">
        <v>30</v>
      </c>
      <c r="E1584" s="3">
        <v>2000.0</v>
      </c>
      <c r="F1584" s="3">
        <v>137.0</v>
      </c>
    </row>
    <row r="1585" ht="15.75" customHeight="1">
      <c r="A1585" s="2" t="s">
        <v>291</v>
      </c>
      <c r="B1585" s="2" t="s">
        <v>296</v>
      </c>
      <c r="C1585" s="2" t="str">
        <f>VLOOKUP(D1585,Info!$A$24:$B$57,2,FALSE)</f>
        <v>Shallow-water</v>
      </c>
      <c r="D1585" s="3" t="s">
        <v>30</v>
      </c>
      <c r="E1585" s="3">
        <v>2001.0</v>
      </c>
      <c r="F1585" s="3">
        <v>48.0</v>
      </c>
    </row>
    <row r="1586" ht="15.75" customHeight="1">
      <c r="A1586" s="2" t="s">
        <v>291</v>
      </c>
      <c r="B1586" s="2" t="s">
        <v>296</v>
      </c>
      <c r="C1586" s="2" t="str">
        <f>VLOOKUP(D1586,Info!$A$24:$B$57,2,FALSE)</f>
        <v>Shallow-water</v>
      </c>
      <c r="D1586" s="3" t="s">
        <v>30</v>
      </c>
      <c r="E1586" s="3">
        <v>2002.0</v>
      </c>
      <c r="F1586" s="3">
        <v>43.0</v>
      </c>
    </row>
    <row r="1587" ht="15.75" customHeight="1">
      <c r="A1587" s="2" t="s">
        <v>291</v>
      </c>
      <c r="B1587" s="2" t="s">
        <v>296</v>
      </c>
      <c r="C1587" s="2" t="str">
        <f>VLOOKUP(D1587,Info!$A$24:$B$57,2,FALSE)</f>
        <v>Shallow-water</v>
      </c>
      <c r="D1587" s="3" t="s">
        <v>30</v>
      </c>
      <c r="E1587" s="3">
        <v>2003.0</v>
      </c>
      <c r="F1587" s="3">
        <v>152.0</v>
      </c>
    </row>
    <row r="1588" ht="15.75" customHeight="1">
      <c r="A1588" s="2" t="s">
        <v>291</v>
      </c>
      <c r="B1588" s="2" t="s">
        <v>296</v>
      </c>
      <c r="C1588" s="2" t="str">
        <f>VLOOKUP(D1588,Info!$A$24:$B$57,2,FALSE)</f>
        <v>Shallow-water</v>
      </c>
      <c r="D1588" s="3" t="s">
        <v>30</v>
      </c>
      <c r="E1588" s="3">
        <v>2004.0</v>
      </c>
      <c r="F1588" s="3">
        <v>220.0</v>
      </c>
    </row>
    <row r="1589" ht="15.75" customHeight="1">
      <c r="A1589" s="2" t="s">
        <v>291</v>
      </c>
      <c r="B1589" s="2" t="s">
        <v>296</v>
      </c>
      <c r="C1589" s="2" t="str">
        <f>VLOOKUP(D1589,Info!$A$24:$B$57,2,FALSE)</f>
        <v>Shallow-water</v>
      </c>
      <c r="D1589" s="3" t="s">
        <v>30</v>
      </c>
      <c r="E1589" s="3">
        <v>2005.0</v>
      </c>
      <c r="F1589" s="3">
        <v>174.0</v>
      </c>
    </row>
    <row r="1590" ht="15.75" customHeight="1">
      <c r="A1590" s="2" t="s">
        <v>291</v>
      </c>
      <c r="B1590" s="2" t="s">
        <v>296</v>
      </c>
      <c r="C1590" s="2" t="str">
        <f>VLOOKUP(D1590,Info!$A$24:$B$57,2,FALSE)</f>
        <v>Shallow-water</v>
      </c>
      <c r="D1590" s="3" t="s">
        <v>30</v>
      </c>
      <c r="E1590" s="3">
        <v>2006.0</v>
      </c>
      <c r="F1590" s="3">
        <v>148.0</v>
      </c>
    </row>
    <row r="1591" ht="15.75" customHeight="1">
      <c r="A1591" s="2" t="s">
        <v>291</v>
      </c>
      <c r="B1591" s="2" t="s">
        <v>296</v>
      </c>
      <c r="C1591" s="2" t="str">
        <f>VLOOKUP(D1591,Info!$A$24:$B$57,2,FALSE)</f>
        <v>Shallow-water</v>
      </c>
      <c r="D1591" s="3" t="s">
        <v>30</v>
      </c>
      <c r="E1591" s="3">
        <v>2007.0</v>
      </c>
      <c r="F1591" s="3">
        <v>122.0</v>
      </c>
    </row>
    <row r="1592" ht="15.75" customHeight="1">
      <c r="A1592" s="2" t="s">
        <v>291</v>
      </c>
      <c r="B1592" s="2" t="s">
        <v>296</v>
      </c>
      <c r="C1592" s="2" t="str">
        <f>VLOOKUP(D1592,Info!$A$24:$B$57,2,FALSE)</f>
        <v>Shallow-water</v>
      </c>
      <c r="D1592" s="3" t="s">
        <v>30</v>
      </c>
      <c r="E1592" s="3">
        <v>2008.0</v>
      </c>
      <c r="F1592" s="3">
        <v>122.0</v>
      </c>
    </row>
    <row r="1593" ht="15.75" customHeight="1">
      <c r="A1593" s="2" t="s">
        <v>291</v>
      </c>
      <c r="B1593" s="2" t="s">
        <v>296</v>
      </c>
      <c r="C1593" s="2" t="str">
        <f>VLOOKUP(D1593,Info!$A$24:$B$57,2,FALSE)</f>
        <v>Shallow-water</v>
      </c>
      <c r="D1593" s="3" t="s">
        <v>30</v>
      </c>
      <c r="E1593" s="3">
        <v>2009.0</v>
      </c>
      <c r="F1593" s="3">
        <v>83.0</v>
      </c>
    </row>
    <row r="1594" ht="15.75" customHeight="1">
      <c r="A1594" s="2" t="s">
        <v>291</v>
      </c>
      <c r="B1594" s="2" t="s">
        <v>296</v>
      </c>
      <c r="C1594" s="2" t="str">
        <f>VLOOKUP(D1594,Info!$A$24:$B$57,2,FALSE)</f>
        <v>Shallow-water</v>
      </c>
      <c r="D1594" s="3" t="s">
        <v>30</v>
      </c>
      <c r="E1594" s="3">
        <v>2010.0</v>
      </c>
      <c r="F1594" s="3">
        <v>49.0</v>
      </c>
    </row>
    <row r="1595" ht="15.75" customHeight="1">
      <c r="A1595" s="2" t="s">
        <v>291</v>
      </c>
      <c r="B1595" s="2" t="s">
        <v>296</v>
      </c>
      <c r="C1595" s="2" t="str">
        <f>VLOOKUP(D1595,Info!$A$24:$B$57,2,FALSE)</f>
        <v>Shallow-water</v>
      </c>
      <c r="D1595" s="3" t="s">
        <v>30</v>
      </c>
      <c r="E1595" s="3">
        <v>2011.0</v>
      </c>
      <c r="F1595" s="3">
        <v>43.0</v>
      </c>
    </row>
    <row r="1596" ht="15.75" customHeight="1">
      <c r="A1596" s="2" t="s">
        <v>291</v>
      </c>
      <c r="B1596" s="2" t="s">
        <v>296</v>
      </c>
      <c r="C1596" s="2" t="str">
        <f>VLOOKUP(D1596,Info!$A$24:$B$57,2,FALSE)</f>
        <v>Shallow-water</v>
      </c>
      <c r="D1596" s="3" t="s">
        <v>30</v>
      </c>
      <c r="E1596" s="3">
        <v>2012.0</v>
      </c>
      <c r="F1596" s="3">
        <v>74.0</v>
      </c>
    </row>
    <row r="1597" ht="15.75" customHeight="1">
      <c r="A1597" s="2" t="s">
        <v>291</v>
      </c>
      <c r="B1597" s="2" t="s">
        <v>296</v>
      </c>
      <c r="C1597" s="2" t="str">
        <f>VLOOKUP(D1597,Info!$A$24:$B$57,2,FALSE)</f>
        <v>Shallow-water</v>
      </c>
      <c r="D1597" s="3" t="s">
        <v>30</v>
      </c>
      <c r="E1597" s="3">
        <v>2013.0</v>
      </c>
      <c r="F1597" s="3">
        <v>27.0</v>
      </c>
    </row>
    <row r="1598" ht="15.75" customHeight="1">
      <c r="A1598" s="2" t="s">
        <v>291</v>
      </c>
      <c r="B1598" s="2" t="s">
        <v>296</v>
      </c>
      <c r="C1598" s="2" t="str">
        <f>VLOOKUP(D1598,Info!$A$24:$B$57,2,FALSE)</f>
        <v>Shallow-water</v>
      </c>
      <c r="D1598" s="3" t="s">
        <v>30</v>
      </c>
      <c r="E1598" s="3">
        <v>2014.0</v>
      </c>
      <c r="F1598" s="3">
        <v>33.0</v>
      </c>
    </row>
    <row r="1599" ht="15.75" customHeight="1">
      <c r="A1599" s="2" t="s">
        <v>291</v>
      </c>
      <c r="B1599" s="2" t="s">
        <v>296</v>
      </c>
      <c r="C1599" s="2" t="str">
        <f>VLOOKUP(D1599,Info!$A$24:$B$57,2,FALSE)</f>
        <v>Shallow-water</v>
      </c>
      <c r="D1599" s="3" t="s">
        <v>30</v>
      </c>
      <c r="E1599" s="3">
        <v>2015.0</v>
      </c>
      <c r="F1599" s="3">
        <v>20.0</v>
      </c>
    </row>
    <row r="1600" ht="15.75" customHeight="1">
      <c r="A1600" s="2" t="s">
        <v>291</v>
      </c>
      <c r="B1600" s="2" t="s">
        <v>296</v>
      </c>
      <c r="C1600" s="2" t="str">
        <f>VLOOKUP(D1600,Info!$A$24:$B$57,2,FALSE)</f>
        <v>Shallow-water</v>
      </c>
      <c r="D1600" s="3" t="s">
        <v>30</v>
      </c>
      <c r="E1600" s="3">
        <v>2016.0</v>
      </c>
      <c r="F1600" s="3">
        <v>20.0</v>
      </c>
    </row>
    <row r="1601" ht="15.75" customHeight="1">
      <c r="A1601" s="2" t="s">
        <v>291</v>
      </c>
      <c r="B1601" s="2" t="s">
        <v>296</v>
      </c>
      <c r="C1601" s="2" t="str">
        <f>VLOOKUP(D1601,Info!$A$24:$B$57,2,FALSE)</f>
        <v>Shallow-water</v>
      </c>
      <c r="D1601" s="3" t="s">
        <v>30</v>
      </c>
      <c r="E1601" s="3">
        <v>2017.0</v>
      </c>
      <c r="F1601" s="3">
        <v>9.0</v>
      </c>
    </row>
    <row r="1602" ht="15.75" customHeight="1">
      <c r="A1602" s="2" t="s">
        <v>291</v>
      </c>
      <c r="B1602" s="2" t="s">
        <v>296</v>
      </c>
      <c r="C1602" s="2" t="str">
        <f>VLOOKUP(D1602,Info!$A$24:$B$57,2,FALSE)</f>
        <v>Shallow-water</v>
      </c>
      <c r="D1602" s="3" t="s">
        <v>30</v>
      </c>
      <c r="E1602" s="3">
        <v>2018.0</v>
      </c>
      <c r="F1602" s="3">
        <v>26.0</v>
      </c>
    </row>
    <row r="1603" ht="15.75" customHeight="1">
      <c r="A1603" s="2" t="s">
        <v>291</v>
      </c>
      <c r="B1603" s="2" t="s">
        <v>296</v>
      </c>
      <c r="C1603" s="2" t="str">
        <f>VLOOKUP(D1603,Info!$A$24:$B$57,2,FALSE)</f>
        <v>Shallow-water</v>
      </c>
      <c r="D1603" s="3" t="s">
        <v>31</v>
      </c>
      <c r="E1603" s="3">
        <v>1986.0</v>
      </c>
      <c r="F1603" s="3">
        <v>110.0</v>
      </c>
    </row>
    <row r="1604" ht="15.75" customHeight="1">
      <c r="A1604" s="2" t="s">
        <v>291</v>
      </c>
      <c r="B1604" s="2" t="s">
        <v>296</v>
      </c>
      <c r="C1604" s="2" t="str">
        <f>VLOOKUP(D1604,Info!$A$24:$B$57,2,FALSE)</f>
        <v>Shallow-water</v>
      </c>
      <c r="D1604" s="3" t="s">
        <v>31</v>
      </c>
      <c r="E1604" s="3">
        <v>1987.0</v>
      </c>
      <c r="F1604" s="3">
        <v>286.0</v>
      </c>
    </row>
    <row r="1605" ht="15.75" customHeight="1">
      <c r="A1605" s="2" t="s">
        <v>291</v>
      </c>
      <c r="B1605" s="2" t="s">
        <v>296</v>
      </c>
      <c r="C1605" s="2" t="str">
        <f>VLOOKUP(D1605,Info!$A$24:$B$57,2,FALSE)</f>
        <v>Shallow-water</v>
      </c>
      <c r="D1605" s="3" t="s">
        <v>31</v>
      </c>
      <c r="E1605" s="3">
        <v>1988.0</v>
      </c>
      <c r="F1605" s="3">
        <v>374.0</v>
      </c>
    </row>
    <row r="1606" ht="15.75" customHeight="1">
      <c r="A1606" s="2" t="s">
        <v>291</v>
      </c>
      <c r="B1606" s="2" t="s">
        <v>296</v>
      </c>
      <c r="C1606" s="2" t="str">
        <f>VLOOKUP(D1606,Info!$A$24:$B$57,2,FALSE)</f>
        <v>Shallow-water</v>
      </c>
      <c r="D1606" s="3" t="s">
        <v>31</v>
      </c>
      <c r="E1606" s="3">
        <v>1989.0</v>
      </c>
      <c r="F1606" s="3">
        <v>429.0</v>
      </c>
    </row>
    <row r="1607" ht="15.75" customHeight="1">
      <c r="A1607" s="2" t="s">
        <v>291</v>
      </c>
      <c r="B1607" s="2" t="s">
        <v>296</v>
      </c>
      <c r="C1607" s="2" t="str">
        <f>VLOOKUP(D1607,Info!$A$24:$B$57,2,FALSE)</f>
        <v>Shallow-water</v>
      </c>
      <c r="D1607" s="3" t="s">
        <v>31</v>
      </c>
      <c r="E1607" s="3">
        <v>1990.0</v>
      </c>
      <c r="F1607" s="3">
        <v>667.0</v>
      </c>
    </row>
    <row r="1608" ht="15.75" customHeight="1">
      <c r="A1608" s="2" t="s">
        <v>291</v>
      </c>
      <c r="B1608" s="2" t="s">
        <v>296</v>
      </c>
      <c r="C1608" s="2" t="str">
        <f>VLOOKUP(D1608,Info!$A$24:$B$57,2,FALSE)</f>
        <v>Shallow-water</v>
      </c>
      <c r="D1608" s="3" t="s">
        <v>31</v>
      </c>
      <c r="E1608" s="3">
        <v>1991.0</v>
      </c>
      <c r="F1608" s="3">
        <v>356.0</v>
      </c>
    </row>
    <row r="1609" ht="15.75" customHeight="1">
      <c r="A1609" s="2" t="s">
        <v>291</v>
      </c>
      <c r="B1609" s="2" t="s">
        <v>296</v>
      </c>
      <c r="C1609" s="2" t="str">
        <f>VLOOKUP(D1609,Info!$A$24:$B$57,2,FALSE)</f>
        <v>Shallow-water</v>
      </c>
      <c r="D1609" s="3" t="s">
        <v>31</v>
      </c>
      <c r="E1609" s="3">
        <v>1992.0</v>
      </c>
      <c r="F1609" s="3">
        <v>175.0</v>
      </c>
    </row>
    <row r="1610" ht="15.75" customHeight="1">
      <c r="A1610" s="2" t="s">
        <v>291</v>
      </c>
      <c r="B1610" s="2" t="s">
        <v>296</v>
      </c>
      <c r="C1610" s="2" t="str">
        <f>VLOOKUP(D1610,Info!$A$24:$B$57,2,FALSE)</f>
        <v>Shallow-water</v>
      </c>
      <c r="D1610" s="3" t="s">
        <v>31</v>
      </c>
      <c r="E1610" s="3">
        <v>1993.0</v>
      </c>
      <c r="F1610" s="3">
        <v>570.0</v>
      </c>
    </row>
    <row r="1611" ht="15.75" customHeight="1">
      <c r="A1611" s="2" t="s">
        <v>291</v>
      </c>
      <c r="B1611" s="2" t="s">
        <v>296</v>
      </c>
      <c r="C1611" s="2" t="str">
        <f>VLOOKUP(D1611,Info!$A$24:$B$57,2,FALSE)</f>
        <v>Shallow-water</v>
      </c>
      <c r="D1611" s="3" t="s">
        <v>31</v>
      </c>
      <c r="E1611" s="3">
        <v>1994.0</v>
      </c>
      <c r="F1611" s="3">
        <v>323.0</v>
      </c>
    </row>
    <row r="1612" ht="15.75" customHeight="1">
      <c r="A1612" s="2" t="s">
        <v>291</v>
      </c>
      <c r="B1612" s="2" t="s">
        <v>296</v>
      </c>
      <c r="C1612" s="2" t="str">
        <f>VLOOKUP(D1612,Info!$A$24:$B$57,2,FALSE)</f>
        <v>Shallow-water</v>
      </c>
      <c r="D1612" s="3" t="s">
        <v>31</v>
      </c>
      <c r="E1612" s="3">
        <v>1995.0</v>
      </c>
      <c r="F1612" s="3">
        <v>528.0</v>
      </c>
    </row>
    <row r="1613" ht="15.75" customHeight="1">
      <c r="A1613" s="2" t="s">
        <v>291</v>
      </c>
      <c r="B1613" s="2" t="s">
        <v>296</v>
      </c>
      <c r="C1613" s="2" t="str">
        <f>VLOOKUP(D1613,Info!$A$24:$B$57,2,FALSE)</f>
        <v>Shallow-water</v>
      </c>
      <c r="D1613" s="3" t="s">
        <v>31</v>
      </c>
      <c r="E1613" s="3">
        <v>1996.0</v>
      </c>
      <c r="F1613" s="3">
        <v>237.0</v>
      </c>
    </row>
    <row r="1614" ht="15.75" customHeight="1">
      <c r="A1614" s="2" t="s">
        <v>291</v>
      </c>
      <c r="B1614" s="2" t="s">
        <v>296</v>
      </c>
      <c r="C1614" s="2" t="str">
        <f>VLOOKUP(D1614,Info!$A$24:$B$57,2,FALSE)</f>
        <v>Shallow-water</v>
      </c>
      <c r="D1614" s="3" t="s">
        <v>31</v>
      </c>
      <c r="E1614" s="3">
        <v>1997.0</v>
      </c>
      <c r="F1614" s="3">
        <v>171.0</v>
      </c>
    </row>
    <row r="1615" ht="15.75" customHeight="1">
      <c r="A1615" s="2" t="s">
        <v>291</v>
      </c>
      <c r="B1615" s="2" t="s">
        <v>296</v>
      </c>
      <c r="C1615" s="2" t="str">
        <f>VLOOKUP(D1615,Info!$A$24:$B$57,2,FALSE)</f>
        <v>Shallow-water</v>
      </c>
      <c r="D1615" s="3" t="s">
        <v>31</v>
      </c>
      <c r="E1615" s="3">
        <v>1998.0</v>
      </c>
      <c r="F1615" s="3">
        <v>377.0</v>
      </c>
    </row>
    <row r="1616" ht="15.75" customHeight="1">
      <c r="A1616" s="2" t="s">
        <v>291</v>
      </c>
      <c r="B1616" s="2" t="s">
        <v>296</v>
      </c>
      <c r="C1616" s="2" t="str">
        <f>VLOOKUP(D1616,Info!$A$24:$B$57,2,FALSE)</f>
        <v>Shallow-water</v>
      </c>
      <c r="D1616" s="3" t="s">
        <v>31</v>
      </c>
      <c r="E1616" s="3">
        <v>1999.0</v>
      </c>
      <c r="F1616" s="3">
        <v>320.0</v>
      </c>
    </row>
    <row r="1617" ht="15.75" customHeight="1">
      <c r="A1617" s="2" t="s">
        <v>291</v>
      </c>
      <c r="B1617" s="2" t="s">
        <v>296</v>
      </c>
      <c r="C1617" s="2" t="str">
        <f>VLOOKUP(D1617,Info!$A$24:$B$57,2,FALSE)</f>
        <v>Shallow-water</v>
      </c>
      <c r="D1617" s="3" t="s">
        <v>31</v>
      </c>
      <c r="E1617" s="3">
        <v>2000.0</v>
      </c>
      <c r="F1617" s="3">
        <v>328.0</v>
      </c>
    </row>
    <row r="1618" ht="15.75" customHeight="1">
      <c r="A1618" s="2" t="s">
        <v>291</v>
      </c>
      <c r="B1618" s="2" t="s">
        <v>296</v>
      </c>
      <c r="C1618" s="2" t="str">
        <f>VLOOKUP(D1618,Info!$A$24:$B$57,2,FALSE)</f>
        <v>Shallow-water</v>
      </c>
      <c r="D1618" s="3" t="s">
        <v>31</v>
      </c>
      <c r="E1618" s="3">
        <v>2001.0</v>
      </c>
      <c r="F1618" s="3">
        <v>1018.0</v>
      </c>
    </row>
    <row r="1619" ht="15.75" customHeight="1">
      <c r="A1619" s="2" t="s">
        <v>291</v>
      </c>
      <c r="B1619" s="2" t="s">
        <v>296</v>
      </c>
      <c r="C1619" s="2" t="str">
        <f>VLOOKUP(D1619,Info!$A$24:$B$57,2,FALSE)</f>
        <v>Shallow-water</v>
      </c>
      <c r="D1619" s="3" t="s">
        <v>31</v>
      </c>
      <c r="E1619" s="3">
        <v>2002.0</v>
      </c>
      <c r="F1619" s="3">
        <v>547.0</v>
      </c>
    </row>
    <row r="1620" ht="15.75" customHeight="1">
      <c r="A1620" s="2" t="s">
        <v>291</v>
      </c>
      <c r="B1620" s="2" t="s">
        <v>296</v>
      </c>
      <c r="C1620" s="2" t="str">
        <f>VLOOKUP(D1620,Info!$A$24:$B$57,2,FALSE)</f>
        <v>Shallow-water</v>
      </c>
      <c r="D1620" s="3" t="s">
        <v>31</v>
      </c>
      <c r="E1620" s="3">
        <v>2003.0</v>
      </c>
      <c r="F1620" s="3">
        <v>528.0</v>
      </c>
    </row>
    <row r="1621" ht="15.75" customHeight="1">
      <c r="A1621" s="2" t="s">
        <v>291</v>
      </c>
      <c r="B1621" s="2" t="s">
        <v>296</v>
      </c>
      <c r="C1621" s="2" t="str">
        <f>VLOOKUP(D1621,Info!$A$24:$B$57,2,FALSE)</f>
        <v>Shallow-water</v>
      </c>
      <c r="D1621" s="3" t="s">
        <v>31</v>
      </c>
      <c r="E1621" s="3">
        <v>2004.0</v>
      </c>
      <c r="F1621" s="3">
        <v>734.0</v>
      </c>
    </row>
    <row r="1622" ht="15.75" customHeight="1">
      <c r="A1622" s="2" t="s">
        <v>291</v>
      </c>
      <c r="B1622" s="2" t="s">
        <v>296</v>
      </c>
      <c r="C1622" s="2" t="str">
        <f>VLOOKUP(D1622,Info!$A$24:$B$57,2,FALSE)</f>
        <v>Shallow-water</v>
      </c>
      <c r="D1622" s="3" t="s">
        <v>31</v>
      </c>
      <c r="E1622" s="3">
        <v>2005.0</v>
      </c>
      <c r="F1622" s="3">
        <v>641.0</v>
      </c>
    </row>
    <row r="1623" ht="15.75" customHeight="1">
      <c r="A1623" s="2" t="s">
        <v>291</v>
      </c>
      <c r="B1623" s="2" t="s">
        <v>296</v>
      </c>
      <c r="C1623" s="2" t="str">
        <f>VLOOKUP(D1623,Info!$A$24:$B$57,2,FALSE)</f>
        <v>Shallow-water</v>
      </c>
      <c r="D1623" s="3" t="s">
        <v>31</v>
      </c>
      <c r="E1623" s="3">
        <v>2006.0</v>
      </c>
      <c r="F1623" s="3">
        <v>284.0</v>
      </c>
    </row>
    <row r="1624" ht="15.75" customHeight="1">
      <c r="A1624" s="2" t="s">
        <v>291</v>
      </c>
      <c r="B1624" s="2" t="s">
        <v>296</v>
      </c>
      <c r="C1624" s="2" t="str">
        <f>VLOOKUP(D1624,Info!$A$24:$B$57,2,FALSE)</f>
        <v>Shallow-water</v>
      </c>
      <c r="D1624" s="3" t="s">
        <v>31</v>
      </c>
      <c r="E1624" s="3">
        <v>2007.0</v>
      </c>
      <c r="F1624" s="3">
        <v>308.0</v>
      </c>
    </row>
    <row r="1625" ht="15.75" customHeight="1">
      <c r="A1625" s="2" t="s">
        <v>291</v>
      </c>
      <c r="B1625" s="2" t="s">
        <v>296</v>
      </c>
      <c r="C1625" s="2" t="str">
        <f>VLOOKUP(D1625,Info!$A$24:$B$57,2,FALSE)</f>
        <v>Shallow-water</v>
      </c>
      <c r="D1625" s="3" t="s">
        <v>31</v>
      </c>
      <c r="E1625" s="3">
        <v>2008.0</v>
      </c>
      <c r="F1625" s="3">
        <v>144.0</v>
      </c>
    </row>
    <row r="1626" ht="15.75" customHeight="1">
      <c r="A1626" s="2" t="s">
        <v>291</v>
      </c>
      <c r="B1626" s="2" t="s">
        <v>296</v>
      </c>
      <c r="C1626" s="2" t="str">
        <f>VLOOKUP(D1626,Info!$A$24:$B$57,2,FALSE)</f>
        <v>Shallow-water</v>
      </c>
      <c r="D1626" s="3" t="s">
        <v>31</v>
      </c>
      <c r="E1626" s="3">
        <v>2009.0</v>
      </c>
      <c r="F1626" s="3">
        <v>156.0</v>
      </c>
    </row>
    <row r="1627" ht="15.75" customHeight="1">
      <c r="A1627" s="2" t="s">
        <v>291</v>
      </c>
      <c r="B1627" s="2" t="s">
        <v>296</v>
      </c>
      <c r="C1627" s="2" t="str">
        <f>VLOOKUP(D1627,Info!$A$24:$B$57,2,FALSE)</f>
        <v>Shallow-water</v>
      </c>
      <c r="D1627" s="3" t="s">
        <v>31</v>
      </c>
      <c r="E1627" s="3">
        <v>2010.0</v>
      </c>
      <c r="F1627" s="3">
        <v>101.0</v>
      </c>
    </row>
    <row r="1628" ht="15.75" customHeight="1">
      <c r="A1628" s="2" t="s">
        <v>291</v>
      </c>
      <c r="B1628" s="2" t="s">
        <v>296</v>
      </c>
      <c r="C1628" s="2" t="str">
        <f>VLOOKUP(D1628,Info!$A$24:$B$57,2,FALSE)</f>
        <v>Shallow-water</v>
      </c>
      <c r="D1628" s="3" t="s">
        <v>31</v>
      </c>
      <c r="E1628" s="3">
        <v>2011.0</v>
      </c>
      <c r="F1628" s="3">
        <v>112.0</v>
      </c>
    </row>
    <row r="1629" ht="15.75" customHeight="1">
      <c r="A1629" s="2" t="s">
        <v>291</v>
      </c>
      <c r="B1629" s="2" t="s">
        <v>296</v>
      </c>
      <c r="C1629" s="2" t="str">
        <f>VLOOKUP(D1629,Info!$A$24:$B$57,2,FALSE)</f>
        <v>Shallow-water</v>
      </c>
      <c r="D1629" s="3" t="s">
        <v>31</v>
      </c>
      <c r="E1629" s="3">
        <v>2012.0</v>
      </c>
      <c r="F1629" s="3">
        <v>158.0</v>
      </c>
    </row>
    <row r="1630" ht="15.75" customHeight="1">
      <c r="A1630" s="2" t="s">
        <v>291</v>
      </c>
      <c r="B1630" s="2" t="s">
        <v>296</v>
      </c>
      <c r="C1630" s="2" t="str">
        <f>VLOOKUP(D1630,Info!$A$24:$B$57,2,FALSE)</f>
        <v>Shallow-water</v>
      </c>
      <c r="D1630" s="3" t="s">
        <v>31</v>
      </c>
      <c r="E1630" s="3">
        <v>2013.0</v>
      </c>
      <c r="F1630" s="3">
        <v>109.0</v>
      </c>
    </row>
    <row r="1631" ht="15.75" customHeight="1">
      <c r="A1631" s="2" t="s">
        <v>291</v>
      </c>
      <c r="B1631" s="2" t="s">
        <v>296</v>
      </c>
      <c r="C1631" s="2" t="str">
        <f>VLOOKUP(D1631,Info!$A$24:$B$57,2,FALSE)</f>
        <v>Shallow-water</v>
      </c>
      <c r="D1631" s="3" t="s">
        <v>31</v>
      </c>
      <c r="E1631" s="3">
        <v>2014.0</v>
      </c>
      <c r="F1631" s="3">
        <v>122.0</v>
      </c>
    </row>
    <row r="1632" ht="15.75" customHeight="1">
      <c r="A1632" s="2" t="s">
        <v>291</v>
      </c>
      <c r="B1632" s="2" t="s">
        <v>296</v>
      </c>
      <c r="C1632" s="2" t="str">
        <f>VLOOKUP(D1632,Info!$A$24:$B$57,2,FALSE)</f>
        <v>Shallow-water</v>
      </c>
      <c r="D1632" s="3" t="s">
        <v>31</v>
      </c>
      <c r="E1632" s="3">
        <v>2015.0</v>
      </c>
      <c r="F1632" s="3">
        <v>105.0</v>
      </c>
    </row>
    <row r="1633" ht="15.75" customHeight="1">
      <c r="A1633" s="2" t="s">
        <v>291</v>
      </c>
      <c r="B1633" s="2" t="s">
        <v>296</v>
      </c>
      <c r="C1633" s="2" t="str">
        <f>VLOOKUP(D1633,Info!$A$24:$B$57,2,FALSE)</f>
        <v>Shallow-water</v>
      </c>
      <c r="D1633" s="3" t="s">
        <v>31</v>
      </c>
      <c r="E1633" s="3">
        <v>2016.0</v>
      </c>
      <c r="F1633" s="3">
        <v>115.0</v>
      </c>
    </row>
    <row r="1634" ht="15.75" customHeight="1">
      <c r="A1634" s="2" t="s">
        <v>291</v>
      </c>
      <c r="B1634" s="2" t="s">
        <v>296</v>
      </c>
      <c r="C1634" s="2" t="str">
        <f>VLOOKUP(D1634,Info!$A$24:$B$57,2,FALSE)</f>
        <v>Shallow-water</v>
      </c>
      <c r="D1634" s="3" t="s">
        <v>31</v>
      </c>
      <c r="E1634" s="3">
        <v>2017.0</v>
      </c>
      <c r="F1634" s="3">
        <v>90.0</v>
      </c>
    </row>
    <row r="1635" ht="15.75" customHeight="1">
      <c r="A1635" s="2" t="s">
        <v>291</v>
      </c>
      <c r="B1635" s="2" t="s">
        <v>296</v>
      </c>
      <c r="C1635" s="2" t="str">
        <f>VLOOKUP(D1635,Info!$A$24:$B$57,2,FALSE)</f>
        <v>Shallow-water</v>
      </c>
      <c r="D1635" s="3" t="s">
        <v>31</v>
      </c>
      <c r="E1635" s="3">
        <v>2018.0</v>
      </c>
      <c r="F1635" s="3">
        <v>106.0</v>
      </c>
    </row>
    <row r="1636" ht="15.75" customHeight="1">
      <c r="A1636" s="2" t="s">
        <v>291</v>
      </c>
      <c r="B1636" s="2" t="s">
        <v>296</v>
      </c>
      <c r="C1636" s="2" t="str">
        <f>VLOOKUP(D1636,Info!$A$24:$B$57,2,FALSE)</f>
        <v>Grunts</v>
      </c>
      <c r="D1636" s="3" t="s">
        <v>32</v>
      </c>
      <c r="E1636" s="3">
        <v>1996.0</v>
      </c>
      <c r="F1636" s="3">
        <v>1.0</v>
      </c>
    </row>
    <row r="1637" ht="15.75" customHeight="1">
      <c r="A1637" s="2" t="s">
        <v>291</v>
      </c>
      <c r="B1637" s="2" t="s">
        <v>296</v>
      </c>
      <c r="C1637" s="2" t="str">
        <f>VLOOKUP(D1637,Info!$A$24:$B$57,2,FALSE)</f>
        <v>Grunts</v>
      </c>
      <c r="D1637" s="3" t="s">
        <v>32</v>
      </c>
      <c r="E1637" s="3">
        <v>1997.0</v>
      </c>
      <c r="F1637" s="3">
        <v>6.0</v>
      </c>
    </row>
    <row r="1638" ht="15.75" customHeight="1">
      <c r="A1638" s="2" t="s">
        <v>291</v>
      </c>
      <c r="B1638" s="2" t="s">
        <v>296</v>
      </c>
      <c r="C1638" s="2" t="str">
        <f>VLOOKUP(D1638,Info!$A$24:$B$57,2,FALSE)</f>
        <v>Grunts</v>
      </c>
      <c r="D1638" s="3" t="s">
        <v>32</v>
      </c>
      <c r="E1638" s="3">
        <v>1998.0</v>
      </c>
      <c r="F1638" s="3">
        <v>37.0</v>
      </c>
    </row>
    <row r="1639" ht="15.75" customHeight="1">
      <c r="A1639" s="2" t="s">
        <v>291</v>
      </c>
      <c r="B1639" s="2" t="s">
        <v>296</v>
      </c>
      <c r="C1639" s="2" t="str">
        <f>VLOOKUP(D1639,Info!$A$24:$B$57,2,FALSE)</f>
        <v>Grunts</v>
      </c>
      <c r="D1639" s="3" t="s">
        <v>32</v>
      </c>
      <c r="E1639" s="3">
        <v>1999.0</v>
      </c>
      <c r="F1639" s="3">
        <v>18.0</v>
      </c>
    </row>
    <row r="1640" ht="15.75" customHeight="1">
      <c r="A1640" s="2" t="s">
        <v>291</v>
      </c>
      <c r="B1640" s="2" t="s">
        <v>296</v>
      </c>
      <c r="C1640" s="2" t="str">
        <f>VLOOKUP(D1640,Info!$A$24:$B$57,2,FALSE)</f>
        <v>Grunts</v>
      </c>
      <c r="D1640" s="3" t="s">
        <v>32</v>
      </c>
      <c r="E1640" s="3">
        <v>2000.0</v>
      </c>
      <c r="F1640" s="3">
        <v>80.0</v>
      </c>
    </row>
    <row r="1641" ht="15.75" customHeight="1">
      <c r="A1641" s="2" t="s">
        <v>291</v>
      </c>
      <c r="B1641" s="2" t="s">
        <v>296</v>
      </c>
      <c r="C1641" s="2" t="str">
        <f>VLOOKUP(D1641,Info!$A$24:$B$57,2,FALSE)</f>
        <v>Grunts</v>
      </c>
      <c r="D1641" s="3" t="s">
        <v>32</v>
      </c>
      <c r="E1641" s="3">
        <v>2001.0</v>
      </c>
      <c r="F1641" s="3">
        <v>161.0</v>
      </c>
    </row>
    <row r="1642" ht="15.75" customHeight="1">
      <c r="A1642" s="2" t="s">
        <v>291</v>
      </c>
      <c r="B1642" s="2" t="s">
        <v>296</v>
      </c>
      <c r="C1642" s="2" t="str">
        <f>VLOOKUP(D1642,Info!$A$24:$B$57,2,FALSE)</f>
        <v>Grunts</v>
      </c>
      <c r="D1642" s="3" t="s">
        <v>32</v>
      </c>
      <c r="E1642" s="3">
        <v>2002.0</v>
      </c>
      <c r="F1642" s="3">
        <v>58.0</v>
      </c>
    </row>
    <row r="1643" ht="15.75" customHeight="1">
      <c r="A1643" s="2" t="s">
        <v>291</v>
      </c>
      <c r="B1643" s="2" t="s">
        <v>296</v>
      </c>
      <c r="C1643" s="2" t="str">
        <f>VLOOKUP(D1643,Info!$A$24:$B$57,2,FALSE)</f>
        <v>Grunts</v>
      </c>
      <c r="D1643" s="3" t="s">
        <v>32</v>
      </c>
      <c r="E1643" s="3">
        <v>2003.0</v>
      </c>
      <c r="F1643" s="3">
        <v>13.0</v>
      </c>
    </row>
    <row r="1644" ht="15.75" customHeight="1">
      <c r="A1644" s="2" t="s">
        <v>291</v>
      </c>
      <c r="B1644" s="2" t="s">
        <v>296</v>
      </c>
      <c r="C1644" s="2" t="str">
        <f>VLOOKUP(D1644,Info!$A$24:$B$57,2,FALSE)</f>
        <v>Grunts</v>
      </c>
      <c r="D1644" s="3" t="s">
        <v>32</v>
      </c>
      <c r="E1644" s="3">
        <v>2004.0</v>
      </c>
      <c r="F1644" s="3">
        <v>10.0</v>
      </c>
    </row>
    <row r="1645" ht="15.75" customHeight="1">
      <c r="A1645" s="2" t="s">
        <v>291</v>
      </c>
      <c r="B1645" s="2" t="s">
        <v>296</v>
      </c>
      <c r="C1645" s="2" t="str">
        <f>VLOOKUP(D1645,Info!$A$24:$B$57,2,FALSE)</f>
        <v>Grunts</v>
      </c>
      <c r="D1645" s="3" t="s">
        <v>32</v>
      </c>
      <c r="E1645" s="3">
        <v>2005.0</v>
      </c>
      <c r="F1645" s="3">
        <v>13.0</v>
      </c>
    </row>
    <row r="1646" ht="15.75" customHeight="1">
      <c r="A1646" s="2" t="s">
        <v>291</v>
      </c>
      <c r="B1646" s="2" t="s">
        <v>296</v>
      </c>
      <c r="C1646" s="2" t="str">
        <f>VLOOKUP(D1646,Info!$A$24:$B$57,2,FALSE)</f>
        <v>Grunts</v>
      </c>
      <c r="D1646" s="3" t="s">
        <v>32</v>
      </c>
      <c r="E1646" s="3">
        <v>2006.0</v>
      </c>
      <c r="F1646" s="3">
        <v>13.0</v>
      </c>
    </row>
    <row r="1647" ht="15.75" customHeight="1">
      <c r="A1647" s="2" t="s">
        <v>291</v>
      </c>
      <c r="B1647" s="2" t="s">
        <v>296</v>
      </c>
      <c r="C1647" s="2" t="str">
        <f>VLOOKUP(D1647,Info!$A$24:$B$57,2,FALSE)</f>
        <v>Grunts</v>
      </c>
      <c r="D1647" s="3" t="s">
        <v>32</v>
      </c>
      <c r="E1647" s="3">
        <v>2007.0</v>
      </c>
      <c r="F1647" s="3">
        <v>3.0</v>
      </c>
    </row>
    <row r="1648" ht="15.75" customHeight="1">
      <c r="A1648" s="2" t="s">
        <v>291</v>
      </c>
      <c r="B1648" s="2" t="s">
        <v>296</v>
      </c>
      <c r="C1648" s="2" t="str">
        <f>VLOOKUP(D1648,Info!$A$24:$B$57,2,FALSE)</f>
        <v>Grunts</v>
      </c>
      <c r="D1648" s="3" t="s">
        <v>32</v>
      </c>
      <c r="E1648" s="3">
        <v>2010.0</v>
      </c>
      <c r="F1648" s="3">
        <v>2.0</v>
      </c>
    </row>
    <row r="1649" ht="15.75" customHeight="1">
      <c r="A1649" s="2" t="s">
        <v>291</v>
      </c>
      <c r="B1649" s="2" t="s">
        <v>296</v>
      </c>
      <c r="C1649" s="2" t="str">
        <f>VLOOKUP(D1649,Info!$A$24:$B$57,2,FALSE)</f>
        <v>Grunts</v>
      </c>
      <c r="D1649" s="3" t="s">
        <v>32</v>
      </c>
      <c r="E1649" s="3">
        <v>2011.0</v>
      </c>
      <c r="F1649" s="3">
        <v>1.0</v>
      </c>
    </row>
    <row r="1650" ht="15.75" customHeight="1">
      <c r="A1650" s="2" t="s">
        <v>291</v>
      </c>
      <c r="B1650" s="2" t="s">
        <v>296</v>
      </c>
      <c r="C1650" s="2" t="str">
        <f>VLOOKUP(D1650,Info!$A$24:$B$57,2,FALSE)</f>
        <v>Grunts</v>
      </c>
      <c r="D1650" s="3" t="s">
        <v>32</v>
      </c>
      <c r="E1650" s="3">
        <v>2012.0</v>
      </c>
      <c r="F1650" s="3">
        <v>5.0</v>
      </c>
    </row>
    <row r="1651" ht="15.75" customHeight="1">
      <c r="A1651" s="2" t="s">
        <v>291</v>
      </c>
      <c r="B1651" s="2" t="s">
        <v>296</v>
      </c>
      <c r="C1651" s="2" t="str">
        <f>VLOOKUP(D1651,Info!$A$24:$B$57,2,FALSE)</f>
        <v>Grunts</v>
      </c>
      <c r="D1651" s="3" t="s">
        <v>32</v>
      </c>
      <c r="E1651" s="3">
        <v>2013.0</v>
      </c>
      <c r="F1651" s="3">
        <v>8.0</v>
      </c>
    </row>
    <row r="1652" ht="15.75" customHeight="1">
      <c r="A1652" s="2" t="s">
        <v>291</v>
      </c>
      <c r="B1652" s="2" t="s">
        <v>296</v>
      </c>
      <c r="C1652" s="2" t="str">
        <f>VLOOKUP(D1652,Info!$A$24:$B$57,2,FALSE)</f>
        <v>Grunts</v>
      </c>
      <c r="D1652" s="3" t="s">
        <v>32</v>
      </c>
      <c r="E1652" s="3">
        <v>2014.0</v>
      </c>
      <c r="F1652" s="3">
        <v>47.0</v>
      </c>
    </row>
    <row r="1653" ht="15.75" customHeight="1">
      <c r="A1653" s="2" t="s">
        <v>291</v>
      </c>
      <c r="B1653" s="2" t="s">
        <v>296</v>
      </c>
      <c r="C1653" s="2" t="str">
        <f>VLOOKUP(D1653,Info!$A$24:$B$57,2,FALSE)</f>
        <v>Grunts</v>
      </c>
      <c r="D1653" s="3" t="s">
        <v>32</v>
      </c>
      <c r="E1653" s="3">
        <v>2015.0</v>
      </c>
      <c r="F1653" s="3">
        <v>56.0</v>
      </c>
    </row>
    <row r="1654" ht="15.75" customHeight="1">
      <c r="A1654" s="2" t="s">
        <v>291</v>
      </c>
      <c r="B1654" s="2" t="s">
        <v>296</v>
      </c>
      <c r="C1654" s="2" t="str">
        <f>VLOOKUP(D1654,Info!$A$24:$B$57,2,FALSE)</f>
        <v>Grunts</v>
      </c>
      <c r="D1654" s="3" t="s">
        <v>32</v>
      </c>
      <c r="E1654" s="3">
        <v>2016.0</v>
      </c>
      <c r="F1654" s="3">
        <v>15.0</v>
      </c>
    </row>
    <row r="1655" ht="15.75" customHeight="1">
      <c r="A1655" s="2" t="s">
        <v>291</v>
      </c>
      <c r="B1655" s="2" t="s">
        <v>296</v>
      </c>
      <c r="C1655" s="2" t="str">
        <f>VLOOKUP(D1655,Info!$A$24:$B$57,2,FALSE)</f>
        <v>Grunts</v>
      </c>
      <c r="D1655" s="3" t="s">
        <v>32</v>
      </c>
      <c r="E1655" s="3">
        <v>2017.0</v>
      </c>
      <c r="F1655" s="3">
        <v>26.0</v>
      </c>
    </row>
    <row r="1656" ht="15.75" customHeight="1">
      <c r="A1656" s="2" t="s">
        <v>291</v>
      </c>
      <c r="B1656" s="2" t="s">
        <v>296</v>
      </c>
      <c r="C1656" s="2" t="str">
        <f>VLOOKUP(D1656,Info!$A$24:$B$57,2,FALSE)</f>
        <v>Grunts</v>
      </c>
      <c r="D1656" s="3" t="s">
        <v>32</v>
      </c>
      <c r="E1656" s="3">
        <v>2018.0</v>
      </c>
      <c r="F1656" s="3">
        <v>13.0</v>
      </c>
    </row>
    <row r="1657" ht="15.75" customHeight="1">
      <c r="A1657" s="2" t="s">
        <v>291</v>
      </c>
      <c r="B1657" s="2" t="s">
        <v>296</v>
      </c>
      <c r="C1657" s="2" t="str">
        <f>VLOOKUP(D1657,Info!$A$24:$B$57,2,FALSE)</f>
        <v>Deepwater</v>
      </c>
      <c r="D1657" s="3" t="s">
        <v>33</v>
      </c>
      <c r="E1657" s="3">
        <v>1986.0</v>
      </c>
      <c r="F1657" s="3">
        <v>1.0</v>
      </c>
    </row>
    <row r="1658" ht="15.75" customHeight="1">
      <c r="A1658" s="2" t="s">
        <v>291</v>
      </c>
      <c r="B1658" s="2" t="s">
        <v>296</v>
      </c>
      <c r="C1658" s="2" t="str">
        <f>VLOOKUP(D1658,Info!$A$24:$B$57,2,FALSE)</f>
        <v>Deepwater</v>
      </c>
      <c r="D1658" s="3" t="s">
        <v>33</v>
      </c>
      <c r="E1658" s="3">
        <v>1987.0</v>
      </c>
      <c r="F1658" s="3">
        <v>3.0</v>
      </c>
    </row>
    <row r="1659" ht="15.75" customHeight="1">
      <c r="A1659" s="2" t="s">
        <v>291</v>
      </c>
      <c r="B1659" s="2" t="s">
        <v>296</v>
      </c>
      <c r="C1659" s="2" t="str">
        <f>VLOOKUP(D1659,Info!$A$24:$B$57,2,FALSE)</f>
        <v>Deepwater</v>
      </c>
      <c r="D1659" s="3" t="s">
        <v>33</v>
      </c>
      <c r="E1659" s="3">
        <v>1989.0</v>
      </c>
      <c r="F1659" s="3">
        <v>1.0</v>
      </c>
    </row>
    <row r="1660" ht="15.75" customHeight="1">
      <c r="A1660" s="2" t="s">
        <v>291</v>
      </c>
      <c r="B1660" s="2" t="s">
        <v>296</v>
      </c>
      <c r="C1660" s="2" t="str">
        <f>VLOOKUP(D1660,Info!$A$24:$B$57,2,FALSE)</f>
        <v>Deepwater</v>
      </c>
      <c r="D1660" s="3" t="s">
        <v>33</v>
      </c>
      <c r="E1660" s="3">
        <v>1990.0</v>
      </c>
      <c r="F1660" s="3">
        <v>12.0</v>
      </c>
    </row>
    <row r="1661" ht="15.75" customHeight="1">
      <c r="A1661" s="2" t="s">
        <v>291</v>
      </c>
      <c r="B1661" s="2" t="s">
        <v>296</v>
      </c>
      <c r="C1661" s="2" t="str">
        <f>VLOOKUP(D1661,Info!$A$24:$B$57,2,FALSE)</f>
        <v>Deepwater</v>
      </c>
      <c r="D1661" s="3" t="s">
        <v>33</v>
      </c>
      <c r="E1661" s="3">
        <v>1991.0</v>
      </c>
      <c r="F1661" s="3">
        <v>50.0</v>
      </c>
    </row>
    <row r="1662" ht="15.75" customHeight="1">
      <c r="A1662" s="2" t="s">
        <v>291</v>
      </c>
      <c r="B1662" s="2" t="s">
        <v>296</v>
      </c>
      <c r="C1662" s="2" t="str">
        <f>VLOOKUP(D1662,Info!$A$24:$B$57,2,FALSE)</f>
        <v>Deepwater</v>
      </c>
      <c r="D1662" s="3" t="s">
        <v>33</v>
      </c>
      <c r="E1662" s="3">
        <v>1992.0</v>
      </c>
      <c r="F1662" s="3">
        <v>2.0</v>
      </c>
    </row>
    <row r="1663" ht="15.75" customHeight="1">
      <c r="A1663" s="2" t="s">
        <v>291</v>
      </c>
      <c r="B1663" s="2" t="s">
        <v>296</v>
      </c>
      <c r="C1663" s="2" t="str">
        <f>VLOOKUP(D1663,Info!$A$24:$B$57,2,FALSE)</f>
        <v>Deepwater</v>
      </c>
      <c r="D1663" s="3" t="s">
        <v>33</v>
      </c>
      <c r="E1663" s="3">
        <v>1995.0</v>
      </c>
      <c r="F1663" s="3">
        <v>3.0</v>
      </c>
    </row>
    <row r="1664" ht="15.75" customHeight="1">
      <c r="A1664" s="2" t="s">
        <v>291</v>
      </c>
      <c r="B1664" s="2" t="s">
        <v>296</v>
      </c>
      <c r="C1664" s="2" t="str">
        <f>VLOOKUP(D1664,Info!$A$24:$B$57,2,FALSE)</f>
        <v>Deepwater</v>
      </c>
      <c r="D1664" s="3" t="s">
        <v>33</v>
      </c>
      <c r="E1664" s="3">
        <v>1996.0</v>
      </c>
      <c r="F1664" s="3">
        <v>7.0</v>
      </c>
    </row>
    <row r="1665" ht="15.75" customHeight="1">
      <c r="A1665" s="2" t="s">
        <v>291</v>
      </c>
      <c r="B1665" s="2" t="s">
        <v>296</v>
      </c>
      <c r="C1665" s="2" t="str">
        <f>VLOOKUP(D1665,Info!$A$24:$B$57,2,FALSE)</f>
        <v>Deepwater</v>
      </c>
      <c r="D1665" s="3" t="s">
        <v>33</v>
      </c>
      <c r="E1665" s="3">
        <v>1997.0</v>
      </c>
      <c r="F1665" s="3">
        <v>6.0</v>
      </c>
    </row>
    <row r="1666" ht="15.75" customHeight="1">
      <c r="A1666" s="2" t="s">
        <v>291</v>
      </c>
      <c r="B1666" s="2" t="s">
        <v>296</v>
      </c>
      <c r="C1666" s="2" t="str">
        <f>VLOOKUP(D1666,Info!$A$24:$B$57,2,FALSE)</f>
        <v>Deepwater</v>
      </c>
      <c r="D1666" s="3" t="s">
        <v>33</v>
      </c>
      <c r="E1666" s="3">
        <v>1998.0</v>
      </c>
      <c r="F1666" s="3">
        <v>5.0</v>
      </c>
    </row>
    <row r="1667" ht="15.75" customHeight="1">
      <c r="A1667" s="2" t="s">
        <v>291</v>
      </c>
      <c r="B1667" s="2" t="s">
        <v>296</v>
      </c>
      <c r="C1667" s="2" t="str">
        <f>VLOOKUP(D1667,Info!$A$24:$B$57,2,FALSE)</f>
        <v>Deepwater</v>
      </c>
      <c r="D1667" s="3" t="s">
        <v>33</v>
      </c>
      <c r="E1667" s="3">
        <v>1999.0</v>
      </c>
      <c r="F1667" s="3">
        <v>32.0</v>
      </c>
    </row>
    <row r="1668" ht="15.75" customHeight="1">
      <c r="A1668" s="2" t="s">
        <v>291</v>
      </c>
      <c r="B1668" s="2" t="s">
        <v>296</v>
      </c>
      <c r="C1668" s="2" t="str">
        <f>VLOOKUP(D1668,Info!$A$24:$B$57,2,FALSE)</f>
        <v>Deepwater</v>
      </c>
      <c r="D1668" s="3" t="s">
        <v>33</v>
      </c>
      <c r="E1668" s="3">
        <v>2000.0</v>
      </c>
      <c r="F1668" s="3">
        <v>24.0</v>
      </c>
    </row>
    <row r="1669" ht="15.75" customHeight="1">
      <c r="A1669" s="2" t="s">
        <v>291</v>
      </c>
      <c r="B1669" s="2" t="s">
        <v>296</v>
      </c>
      <c r="C1669" s="2" t="str">
        <f>VLOOKUP(D1669,Info!$A$24:$B$57,2,FALSE)</f>
        <v>Deepwater</v>
      </c>
      <c r="D1669" s="3" t="s">
        <v>33</v>
      </c>
      <c r="E1669" s="3">
        <v>2001.0</v>
      </c>
      <c r="F1669" s="3">
        <v>30.0</v>
      </c>
    </row>
    <row r="1670" ht="15.75" customHeight="1">
      <c r="A1670" s="2" t="s">
        <v>291</v>
      </c>
      <c r="B1670" s="2" t="s">
        <v>296</v>
      </c>
      <c r="C1670" s="2" t="str">
        <f>VLOOKUP(D1670,Info!$A$24:$B$57,2,FALSE)</f>
        <v>Deepwater</v>
      </c>
      <c r="D1670" s="3" t="s">
        <v>33</v>
      </c>
      <c r="E1670" s="3">
        <v>2002.0</v>
      </c>
      <c r="F1670" s="3">
        <v>75.0</v>
      </c>
    </row>
    <row r="1671" ht="15.75" customHeight="1">
      <c r="A1671" s="2" t="s">
        <v>291</v>
      </c>
      <c r="B1671" s="2" t="s">
        <v>296</v>
      </c>
      <c r="C1671" s="2" t="str">
        <f>VLOOKUP(D1671,Info!$A$24:$B$57,2,FALSE)</f>
        <v>Deepwater</v>
      </c>
      <c r="D1671" s="3" t="s">
        <v>33</v>
      </c>
      <c r="E1671" s="3">
        <v>2003.0</v>
      </c>
      <c r="F1671" s="3">
        <v>77.0</v>
      </c>
    </row>
    <row r="1672" ht="15.75" customHeight="1">
      <c r="A1672" s="2" t="s">
        <v>291</v>
      </c>
      <c r="B1672" s="2" t="s">
        <v>296</v>
      </c>
      <c r="C1672" s="2" t="str">
        <f>VLOOKUP(D1672,Info!$A$24:$B$57,2,FALSE)</f>
        <v>Deepwater</v>
      </c>
      <c r="D1672" s="3" t="s">
        <v>33</v>
      </c>
      <c r="E1672" s="3">
        <v>2004.0</v>
      </c>
      <c r="F1672" s="3">
        <v>107.0</v>
      </c>
    </row>
    <row r="1673" ht="15.75" customHeight="1">
      <c r="A1673" s="2" t="s">
        <v>291</v>
      </c>
      <c r="B1673" s="2" t="s">
        <v>296</v>
      </c>
      <c r="C1673" s="2" t="str">
        <f>VLOOKUP(D1673,Info!$A$24:$B$57,2,FALSE)</f>
        <v>Deepwater</v>
      </c>
      <c r="D1673" s="3" t="s">
        <v>33</v>
      </c>
      <c r="E1673" s="3">
        <v>2005.0</v>
      </c>
      <c r="F1673" s="3">
        <v>165.0</v>
      </c>
    </row>
    <row r="1674" ht="15.75" customHeight="1">
      <c r="A1674" s="2" t="s">
        <v>291</v>
      </c>
      <c r="B1674" s="2" t="s">
        <v>296</v>
      </c>
      <c r="C1674" s="2" t="str">
        <f>VLOOKUP(D1674,Info!$A$24:$B$57,2,FALSE)</f>
        <v>Deepwater</v>
      </c>
      <c r="D1674" s="3" t="s">
        <v>33</v>
      </c>
      <c r="E1674" s="3">
        <v>2006.0</v>
      </c>
      <c r="F1674" s="3">
        <v>80.0</v>
      </c>
    </row>
    <row r="1675" ht="15.75" customHeight="1">
      <c r="A1675" s="2" t="s">
        <v>291</v>
      </c>
      <c r="B1675" s="2" t="s">
        <v>296</v>
      </c>
      <c r="C1675" s="2" t="str">
        <f>VLOOKUP(D1675,Info!$A$24:$B$57,2,FALSE)</f>
        <v>Deepwater</v>
      </c>
      <c r="D1675" s="3" t="s">
        <v>33</v>
      </c>
      <c r="E1675" s="3">
        <v>2007.0</v>
      </c>
      <c r="F1675" s="3">
        <v>210.0</v>
      </c>
    </row>
    <row r="1676" ht="15.75" customHeight="1">
      <c r="A1676" s="2" t="s">
        <v>291</v>
      </c>
      <c r="B1676" s="2" t="s">
        <v>296</v>
      </c>
      <c r="C1676" s="2" t="str">
        <f>VLOOKUP(D1676,Info!$A$24:$B$57,2,FALSE)</f>
        <v>Deepwater</v>
      </c>
      <c r="D1676" s="3" t="s">
        <v>33</v>
      </c>
      <c r="E1676" s="3">
        <v>2008.0</v>
      </c>
      <c r="F1676" s="3">
        <v>156.0</v>
      </c>
    </row>
    <row r="1677" ht="15.75" customHeight="1">
      <c r="A1677" s="2" t="s">
        <v>291</v>
      </c>
      <c r="B1677" s="2" t="s">
        <v>296</v>
      </c>
      <c r="C1677" s="2" t="str">
        <f>VLOOKUP(D1677,Info!$A$24:$B$57,2,FALSE)</f>
        <v>Deepwater</v>
      </c>
      <c r="D1677" s="3" t="s">
        <v>33</v>
      </c>
      <c r="E1677" s="3">
        <v>2009.0</v>
      </c>
      <c r="F1677" s="3">
        <v>9.0</v>
      </c>
    </row>
    <row r="1678" ht="15.75" customHeight="1">
      <c r="A1678" s="2" t="s">
        <v>291</v>
      </c>
      <c r="B1678" s="2" t="s">
        <v>296</v>
      </c>
      <c r="C1678" s="2" t="str">
        <f>VLOOKUP(D1678,Info!$A$24:$B$57,2,FALSE)</f>
        <v>Deepwater</v>
      </c>
      <c r="D1678" s="3" t="s">
        <v>33</v>
      </c>
      <c r="E1678" s="3">
        <v>2010.0</v>
      </c>
      <c r="F1678" s="3">
        <v>38.0</v>
      </c>
    </row>
    <row r="1679" ht="15.75" customHeight="1">
      <c r="A1679" s="2" t="s">
        <v>291</v>
      </c>
      <c r="B1679" s="2" t="s">
        <v>296</v>
      </c>
      <c r="C1679" s="2" t="str">
        <f>VLOOKUP(D1679,Info!$A$24:$B$57,2,FALSE)</f>
        <v>Deepwater</v>
      </c>
      <c r="D1679" s="3" t="s">
        <v>33</v>
      </c>
      <c r="E1679" s="3">
        <v>2011.0</v>
      </c>
      <c r="F1679" s="3">
        <v>79.0</v>
      </c>
    </row>
    <row r="1680" ht="15.75" customHeight="1">
      <c r="A1680" s="2" t="s">
        <v>291</v>
      </c>
      <c r="B1680" s="2" t="s">
        <v>296</v>
      </c>
      <c r="C1680" s="2" t="str">
        <f>VLOOKUP(D1680,Info!$A$24:$B$57,2,FALSE)</f>
        <v>Deepwater</v>
      </c>
      <c r="D1680" s="3" t="s">
        <v>33</v>
      </c>
      <c r="E1680" s="3">
        <v>2012.0</v>
      </c>
      <c r="F1680" s="3">
        <v>139.0</v>
      </c>
    </row>
    <row r="1681" ht="15.75" customHeight="1">
      <c r="A1681" s="2" t="s">
        <v>291</v>
      </c>
      <c r="B1681" s="2" t="s">
        <v>296</v>
      </c>
      <c r="C1681" s="2" t="str">
        <f>VLOOKUP(D1681,Info!$A$24:$B$57,2,FALSE)</f>
        <v>Deepwater</v>
      </c>
      <c r="D1681" s="3" t="s">
        <v>33</v>
      </c>
      <c r="E1681" s="3">
        <v>2013.0</v>
      </c>
      <c r="F1681" s="3">
        <v>75.0</v>
      </c>
    </row>
    <row r="1682" ht="15.75" customHeight="1">
      <c r="A1682" s="2" t="s">
        <v>291</v>
      </c>
      <c r="B1682" s="2" t="s">
        <v>296</v>
      </c>
      <c r="C1682" s="2" t="str">
        <f>VLOOKUP(D1682,Info!$A$24:$B$57,2,FALSE)</f>
        <v>Deepwater</v>
      </c>
      <c r="D1682" s="3" t="s">
        <v>33</v>
      </c>
      <c r="E1682" s="3">
        <v>2014.0</v>
      </c>
      <c r="F1682" s="3">
        <v>108.0</v>
      </c>
    </row>
    <row r="1683" ht="15.75" customHeight="1">
      <c r="A1683" s="2" t="s">
        <v>291</v>
      </c>
      <c r="B1683" s="2" t="s">
        <v>296</v>
      </c>
      <c r="C1683" s="2" t="str">
        <f>VLOOKUP(D1683,Info!$A$24:$B$57,2,FALSE)</f>
        <v>Deepwater</v>
      </c>
      <c r="D1683" s="3" t="s">
        <v>33</v>
      </c>
      <c r="E1683" s="3">
        <v>2015.0</v>
      </c>
      <c r="F1683" s="3">
        <v>15.0</v>
      </c>
    </row>
    <row r="1684" ht="15.75" customHeight="1">
      <c r="A1684" s="2" t="s">
        <v>291</v>
      </c>
      <c r="B1684" s="2" t="s">
        <v>296</v>
      </c>
      <c r="C1684" s="2" t="str">
        <f>VLOOKUP(D1684,Info!$A$24:$B$57,2,FALSE)</f>
        <v>Deepwater</v>
      </c>
      <c r="D1684" s="3" t="s">
        <v>33</v>
      </c>
      <c r="E1684" s="3">
        <v>2016.0</v>
      </c>
      <c r="F1684" s="3">
        <v>26.0</v>
      </c>
    </row>
    <row r="1685" ht="15.75" customHeight="1">
      <c r="A1685" s="2" t="s">
        <v>291</v>
      </c>
      <c r="B1685" s="2" t="s">
        <v>296</v>
      </c>
      <c r="C1685" s="2" t="str">
        <f>VLOOKUP(D1685,Info!$A$24:$B$57,2,FALSE)</f>
        <v>Deepwater</v>
      </c>
      <c r="D1685" s="3" t="s">
        <v>33</v>
      </c>
      <c r="E1685" s="3">
        <v>2017.0</v>
      </c>
      <c r="F1685" s="3">
        <v>93.0</v>
      </c>
    </row>
    <row r="1686" ht="15.75" customHeight="1">
      <c r="A1686" s="2" t="s">
        <v>291</v>
      </c>
      <c r="B1686" s="2" t="s">
        <v>296</v>
      </c>
      <c r="C1686" s="2" t="str">
        <f>VLOOKUP(D1686,Info!$A$24:$B$57,2,FALSE)</f>
        <v>Deepwater</v>
      </c>
      <c r="D1686" s="3" t="s">
        <v>33</v>
      </c>
      <c r="E1686" s="3">
        <v>2018.0</v>
      </c>
      <c r="F1686" s="3">
        <v>195.0</v>
      </c>
    </row>
    <row r="1687" ht="15.75" customHeight="1">
      <c r="A1687" s="2" t="s">
        <v>291</v>
      </c>
      <c r="B1687" s="2" t="s">
        <v>296</v>
      </c>
      <c r="C1687" s="2" t="str">
        <f>VLOOKUP(D1687,Info!$A$24:$B$57,2,FALSE)</f>
        <v>Porgies</v>
      </c>
      <c r="D1687" s="3" t="s">
        <v>34</v>
      </c>
      <c r="E1687" s="3">
        <v>2000.0</v>
      </c>
      <c r="F1687" s="3">
        <v>32.0</v>
      </c>
    </row>
    <row r="1688" ht="15.75" customHeight="1">
      <c r="A1688" s="2" t="s">
        <v>291</v>
      </c>
      <c r="B1688" s="2" t="s">
        <v>296</v>
      </c>
      <c r="C1688" s="2" t="str">
        <f>VLOOKUP(D1688,Info!$A$24:$B$57,2,FALSE)</f>
        <v>Porgies</v>
      </c>
      <c r="D1688" s="3" t="s">
        <v>34</v>
      </c>
      <c r="E1688" s="3">
        <v>2001.0</v>
      </c>
      <c r="F1688" s="3">
        <v>13.0</v>
      </c>
    </row>
    <row r="1689" ht="15.75" customHeight="1">
      <c r="A1689" s="2" t="s">
        <v>291</v>
      </c>
      <c r="B1689" s="2" t="s">
        <v>296</v>
      </c>
      <c r="C1689" s="2" t="str">
        <f>VLOOKUP(D1689,Info!$A$24:$B$57,2,FALSE)</f>
        <v>Porgies</v>
      </c>
      <c r="D1689" s="3" t="s">
        <v>34</v>
      </c>
      <c r="E1689" s="3">
        <v>2002.0</v>
      </c>
      <c r="F1689" s="3">
        <v>8.0</v>
      </c>
    </row>
    <row r="1690" ht="15.75" customHeight="1">
      <c r="A1690" s="2" t="s">
        <v>291</v>
      </c>
      <c r="B1690" s="2" t="s">
        <v>296</v>
      </c>
      <c r="C1690" s="2" t="str">
        <f>VLOOKUP(D1690,Info!$A$24:$B$57,2,FALSE)</f>
        <v>Porgies</v>
      </c>
      <c r="D1690" s="3" t="s">
        <v>34</v>
      </c>
      <c r="E1690" s="3">
        <v>2003.0</v>
      </c>
      <c r="F1690" s="3">
        <v>6.0</v>
      </c>
    </row>
    <row r="1691" ht="15.75" customHeight="1">
      <c r="A1691" s="2" t="s">
        <v>291</v>
      </c>
      <c r="B1691" s="2" t="s">
        <v>296</v>
      </c>
      <c r="C1691" s="2" t="str">
        <f>VLOOKUP(D1691,Info!$A$24:$B$57,2,FALSE)</f>
        <v>Porgies</v>
      </c>
      <c r="D1691" s="3" t="s">
        <v>34</v>
      </c>
      <c r="E1691" s="3">
        <v>2004.0</v>
      </c>
      <c r="F1691" s="3">
        <v>3.0</v>
      </c>
    </row>
    <row r="1692" ht="15.75" customHeight="1">
      <c r="A1692" s="2" t="s">
        <v>291</v>
      </c>
      <c r="B1692" s="2" t="s">
        <v>296</v>
      </c>
      <c r="C1692" s="2" t="str">
        <f>VLOOKUP(D1692,Info!$A$24:$B$57,2,FALSE)</f>
        <v>Porgies</v>
      </c>
      <c r="D1692" s="3" t="s">
        <v>34</v>
      </c>
      <c r="E1692" s="3">
        <v>2005.0</v>
      </c>
      <c r="F1692" s="3">
        <v>2.0</v>
      </c>
    </row>
    <row r="1693" ht="15.75" customHeight="1">
      <c r="A1693" s="2" t="s">
        <v>291</v>
      </c>
      <c r="B1693" s="2" t="s">
        <v>296</v>
      </c>
      <c r="C1693" s="2" t="str">
        <f>VLOOKUP(D1693,Info!$A$24:$B$57,2,FALSE)</f>
        <v>Porgies</v>
      </c>
      <c r="D1693" s="3" t="s">
        <v>34</v>
      </c>
      <c r="E1693" s="3">
        <v>2009.0</v>
      </c>
      <c r="F1693" s="3">
        <v>1.0</v>
      </c>
    </row>
    <row r="1694" ht="15.75" customHeight="1">
      <c r="A1694" s="2" t="s">
        <v>291</v>
      </c>
      <c r="B1694" s="2" t="s">
        <v>296</v>
      </c>
      <c r="C1694" s="2" t="str">
        <f>VLOOKUP(D1694,Info!$A$24:$B$57,2,FALSE)</f>
        <v>Porgies</v>
      </c>
      <c r="D1694" s="3" t="s">
        <v>34</v>
      </c>
      <c r="E1694" s="3">
        <v>2012.0</v>
      </c>
      <c r="F1694" s="3">
        <v>1.0</v>
      </c>
    </row>
    <row r="1695" ht="15.75" customHeight="1">
      <c r="A1695" s="2" t="s">
        <v>291</v>
      </c>
      <c r="B1695" s="2" t="s">
        <v>296</v>
      </c>
      <c r="C1695" s="2" t="str">
        <f>VLOOKUP(D1695,Info!$A$24:$B$57,2,FALSE)</f>
        <v>Porgies</v>
      </c>
      <c r="D1695" s="3" t="s">
        <v>35</v>
      </c>
      <c r="E1695" s="3">
        <v>1987.0</v>
      </c>
      <c r="F1695" s="3">
        <v>1.0</v>
      </c>
    </row>
    <row r="1696" ht="15.75" customHeight="1">
      <c r="A1696" s="2" t="s">
        <v>291</v>
      </c>
      <c r="B1696" s="2" t="s">
        <v>296</v>
      </c>
      <c r="C1696" s="2" t="str">
        <f>VLOOKUP(D1696,Info!$A$24:$B$57,2,FALSE)</f>
        <v>Porgies</v>
      </c>
      <c r="D1696" s="3" t="s">
        <v>35</v>
      </c>
      <c r="E1696" s="3">
        <v>1988.0</v>
      </c>
      <c r="F1696" s="3">
        <v>1.0</v>
      </c>
    </row>
    <row r="1697" ht="15.75" customHeight="1">
      <c r="A1697" s="2" t="s">
        <v>291</v>
      </c>
      <c r="B1697" s="2" t="s">
        <v>296</v>
      </c>
      <c r="C1697" s="2" t="str">
        <f>VLOOKUP(D1697,Info!$A$24:$B$57,2,FALSE)</f>
        <v>Porgies</v>
      </c>
      <c r="D1697" s="3" t="s">
        <v>35</v>
      </c>
      <c r="E1697" s="3">
        <v>1990.0</v>
      </c>
      <c r="F1697" s="3">
        <v>1.0</v>
      </c>
    </row>
    <row r="1698" ht="15.75" customHeight="1">
      <c r="A1698" s="2" t="s">
        <v>291</v>
      </c>
      <c r="B1698" s="2" t="s">
        <v>296</v>
      </c>
      <c r="C1698" s="2" t="str">
        <f>VLOOKUP(D1698,Info!$A$24:$B$57,2,FALSE)</f>
        <v>Porgies</v>
      </c>
      <c r="D1698" s="3" t="s">
        <v>35</v>
      </c>
      <c r="E1698" s="3">
        <v>1992.0</v>
      </c>
      <c r="F1698" s="3">
        <v>48.0</v>
      </c>
    </row>
    <row r="1699" ht="15.75" customHeight="1">
      <c r="A1699" s="2" t="s">
        <v>291</v>
      </c>
      <c r="B1699" s="2" t="s">
        <v>296</v>
      </c>
      <c r="C1699" s="2" t="str">
        <f>VLOOKUP(D1699,Info!$A$24:$B$57,2,FALSE)</f>
        <v>Porgies</v>
      </c>
      <c r="D1699" s="3" t="s">
        <v>35</v>
      </c>
      <c r="E1699" s="3">
        <v>1994.0</v>
      </c>
      <c r="F1699" s="3">
        <v>1.0</v>
      </c>
    </row>
    <row r="1700" ht="15.75" customHeight="1">
      <c r="A1700" s="2" t="s">
        <v>291</v>
      </c>
      <c r="B1700" s="2" t="s">
        <v>296</v>
      </c>
      <c r="C1700" s="2" t="str">
        <f>VLOOKUP(D1700,Info!$A$24:$B$57,2,FALSE)</f>
        <v>Porgies</v>
      </c>
      <c r="D1700" s="3" t="s">
        <v>35</v>
      </c>
      <c r="E1700" s="3">
        <v>1999.0</v>
      </c>
      <c r="F1700" s="3">
        <v>4.0</v>
      </c>
    </row>
    <row r="1701" ht="15.75" customHeight="1">
      <c r="A1701" s="2" t="s">
        <v>291</v>
      </c>
      <c r="B1701" s="2" t="s">
        <v>296</v>
      </c>
      <c r="C1701" s="2" t="str">
        <f>VLOOKUP(D1701,Info!$A$24:$B$57,2,FALSE)</f>
        <v>Porgies</v>
      </c>
      <c r="D1701" s="3" t="s">
        <v>35</v>
      </c>
      <c r="E1701" s="3">
        <v>2001.0</v>
      </c>
      <c r="F1701" s="3">
        <v>11.0</v>
      </c>
    </row>
    <row r="1702" ht="15.75" customHeight="1">
      <c r="A1702" s="2" t="s">
        <v>291</v>
      </c>
      <c r="B1702" s="2" t="s">
        <v>296</v>
      </c>
      <c r="C1702" s="2" t="str">
        <f>VLOOKUP(D1702,Info!$A$24:$B$57,2,FALSE)</f>
        <v>Porgies</v>
      </c>
      <c r="D1702" s="3" t="s">
        <v>35</v>
      </c>
      <c r="E1702" s="3">
        <v>2002.0</v>
      </c>
      <c r="F1702" s="3">
        <v>185.0</v>
      </c>
    </row>
    <row r="1703" ht="15.75" customHeight="1">
      <c r="A1703" s="2" t="s">
        <v>291</v>
      </c>
      <c r="B1703" s="2" t="s">
        <v>296</v>
      </c>
      <c r="C1703" s="2" t="str">
        <f>VLOOKUP(D1703,Info!$A$24:$B$57,2,FALSE)</f>
        <v>Porgies</v>
      </c>
      <c r="D1703" s="3" t="s">
        <v>35</v>
      </c>
      <c r="E1703" s="3">
        <v>2003.0</v>
      </c>
      <c r="F1703" s="3">
        <v>122.0</v>
      </c>
    </row>
    <row r="1704" ht="15.75" customHeight="1">
      <c r="A1704" s="2" t="s">
        <v>291</v>
      </c>
      <c r="B1704" s="2" t="s">
        <v>296</v>
      </c>
      <c r="C1704" s="2" t="str">
        <f>VLOOKUP(D1704,Info!$A$24:$B$57,2,FALSE)</f>
        <v>Porgies</v>
      </c>
      <c r="D1704" s="3" t="s">
        <v>35</v>
      </c>
      <c r="E1704" s="3">
        <v>2004.0</v>
      </c>
      <c r="F1704" s="3">
        <v>16.0</v>
      </c>
    </row>
    <row r="1705" ht="15.75" customHeight="1">
      <c r="A1705" s="2" t="s">
        <v>291</v>
      </c>
      <c r="B1705" s="2" t="s">
        <v>296</v>
      </c>
      <c r="C1705" s="2" t="str">
        <f>VLOOKUP(D1705,Info!$A$24:$B$57,2,FALSE)</f>
        <v>Porgies</v>
      </c>
      <c r="D1705" s="3" t="s">
        <v>35</v>
      </c>
      <c r="E1705" s="3">
        <v>2005.0</v>
      </c>
      <c r="F1705" s="3">
        <v>38.0</v>
      </c>
    </row>
    <row r="1706" ht="15.75" customHeight="1">
      <c r="A1706" s="2" t="s">
        <v>291</v>
      </c>
      <c r="B1706" s="2" t="s">
        <v>296</v>
      </c>
      <c r="C1706" s="2" t="str">
        <f>VLOOKUP(D1706,Info!$A$24:$B$57,2,FALSE)</f>
        <v>Porgies</v>
      </c>
      <c r="D1706" s="3" t="s">
        <v>35</v>
      </c>
      <c r="E1706" s="3">
        <v>2006.0</v>
      </c>
      <c r="F1706" s="3">
        <v>65.0</v>
      </c>
    </row>
    <row r="1707" ht="15.75" customHeight="1">
      <c r="A1707" s="2" t="s">
        <v>291</v>
      </c>
      <c r="B1707" s="2" t="s">
        <v>296</v>
      </c>
      <c r="C1707" s="2" t="str">
        <f>VLOOKUP(D1707,Info!$A$24:$B$57,2,FALSE)</f>
        <v>Porgies</v>
      </c>
      <c r="D1707" s="3" t="s">
        <v>35</v>
      </c>
      <c r="E1707" s="3">
        <v>2007.0</v>
      </c>
      <c r="F1707" s="3">
        <v>6.0</v>
      </c>
    </row>
    <row r="1708" ht="15.75" customHeight="1">
      <c r="A1708" s="2" t="s">
        <v>291</v>
      </c>
      <c r="B1708" s="2" t="s">
        <v>296</v>
      </c>
      <c r="C1708" s="2" t="str">
        <f>VLOOKUP(D1708,Info!$A$24:$B$57,2,FALSE)</f>
        <v>Porgies</v>
      </c>
      <c r="D1708" s="3" t="s">
        <v>35</v>
      </c>
      <c r="E1708" s="3">
        <v>2008.0</v>
      </c>
      <c r="F1708" s="3">
        <v>30.0</v>
      </c>
    </row>
    <row r="1709" ht="15.75" customHeight="1">
      <c r="A1709" s="2" t="s">
        <v>291</v>
      </c>
      <c r="B1709" s="2" t="s">
        <v>296</v>
      </c>
      <c r="C1709" s="2" t="str">
        <f>VLOOKUP(D1709,Info!$A$24:$B$57,2,FALSE)</f>
        <v>Porgies</v>
      </c>
      <c r="D1709" s="3" t="s">
        <v>35</v>
      </c>
      <c r="E1709" s="3">
        <v>2009.0</v>
      </c>
      <c r="F1709" s="3">
        <v>29.0</v>
      </c>
    </row>
    <row r="1710" ht="15.75" customHeight="1">
      <c r="A1710" s="2" t="s">
        <v>291</v>
      </c>
      <c r="B1710" s="2" t="s">
        <v>296</v>
      </c>
      <c r="C1710" s="2" t="str">
        <f>VLOOKUP(D1710,Info!$A$24:$B$57,2,FALSE)</f>
        <v>Porgies</v>
      </c>
      <c r="D1710" s="3" t="s">
        <v>35</v>
      </c>
      <c r="E1710" s="3">
        <v>2010.0</v>
      </c>
      <c r="F1710" s="3">
        <v>76.0</v>
      </c>
    </row>
    <row r="1711" ht="15.75" customHeight="1">
      <c r="A1711" s="2" t="s">
        <v>291</v>
      </c>
      <c r="B1711" s="2" t="s">
        <v>296</v>
      </c>
      <c r="C1711" s="2" t="str">
        <f>VLOOKUP(D1711,Info!$A$24:$B$57,2,FALSE)</f>
        <v>Porgies</v>
      </c>
      <c r="D1711" s="3" t="s">
        <v>35</v>
      </c>
      <c r="E1711" s="3">
        <v>2011.0</v>
      </c>
      <c r="F1711" s="3">
        <v>20.0</v>
      </c>
    </row>
    <row r="1712" ht="15.75" customHeight="1">
      <c r="A1712" s="2" t="s">
        <v>291</v>
      </c>
      <c r="B1712" s="2" t="s">
        <v>296</v>
      </c>
      <c r="C1712" s="2" t="str">
        <f>VLOOKUP(D1712,Info!$A$24:$B$57,2,FALSE)</f>
        <v>Porgies</v>
      </c>
      <c r="D1712" s="3" t="s">
        <v>35</v>
      </c>
      <c r="E1712" s="3">
        <v>2012.0</v>
      </c>
      <c r="F1712" s="3">
        <v>90.0</v>
      </c>
    </row>
    <row r="1713" ht="15.75" customHeight="1">
      <c r="A1713" s="2" t="s">
        <v>291</v>
      </c>
      <c r="B1713" s="2" t="s">
        <v>296</v>
      </c>
      <c r="C1713" s="2" t="str">
        <f>VLOOKUP(D1713,Info!$A$24:$B$57,2,FALSE)</f>
        <v>Porgies</v>
      </c>
      <c r="D1713" s="3" t="s">
        <v>35</v>
      </c>
      <c r="E1713" s="3">
        <v>2013.0</v>
      </c>
      <c r="F1713" s="3">
        <v>7.0</v>
      </c>
    </row>
    <row r="1714" ht="15.75" customHeight="1">
      <c r="A1714" s="2" t="s">
        <v>291</v>
      </c>
      <c r="B1714" s="2" t="s">
        <v>296</v>
      </c>
      <c r="C1714" s="2" t="str">
        <f>VLOOKUP(D1714,Info!$A$24:$B$57,2,FALSE)</f>
        <v>Porgies</v>
      </c>
      <c r="D1714" s="3" t="s">
        <v>35</v>
      </c>
      <c r="E1714" s="3">
        <v>2014.0</v>
      </c>
      <c r="F1714" s="3">
        <v>38.0</v>
      </c>
    </row>
    <row r="1715" ht="15.75" customHeight="1">
      <c r="A1715" s="2" t="s">
        <v>291</v>
      </c>
      <c r="B1715" s="2" t="s">
        <v>296</v>
      </c>
      <c r="C1715" s="2" t="str">
        <f>VLOOKUP(D1715,Info!$A$24:$B$57,2,FALSE)</f>
        <v>Porgies</v>
      </c>
      <c r="D1715" s="3" t="s">
        <v>35</v>
      </c>
      <c r="E1715" s="3">
        <v>2015.0</v>
      </c>
      <c r="F1715" s="3">
        <v>22.0</v>
      </c>
    </row>
    <row r="1716" ht="15.75" customHeight="1">
      <c r="A1716" s="2" t="s">
        <v>291</v>
      </c>
      <c r="B1716" s="2" t="s">
        <v>296</v>
      </c>
      <c r="C1716" s="2" t="str">
        <f>VLOOKUP(D1716,Info!$A$24:$B$57,2,FALSE)</f>
        <v>Porgies</v>
      </c>
      <c r="D1716" s="3" t="s">
        <v>35</v>
      </c>
      <c r="E1716" s="3">
        <v>2016.0</v>
      </c>
      <c r="F1716" s="3">
        <v>8.0</v>
      </c>
    </row>
    <row r="1717" ht="15.75" customHeight="1">
      <c r="A1717" s="2" t="s">
        <v>291</v>
      </c>
      <c r="B1717" s="2" t="s">
        <v>296</v>
      </c>
      <c r="C1717" s="2" t="str">
        <f>VLOOKUP(D1717,Info!$A$24:$B$57,2,FALSE)</f>
        <v>Porgies</v>
      </c>
      <c r="D1717" s="3" t="s">
        <v>35</v>
      </c>
      <c r="E1717" s="3">
        <v>2017.0</v>
      </c>
      <c r="F1717" s="3">
        <v>9.0</v>
      </c>
    </row>
    <row r="1718" ht="15.75" customHeight="1">
      <c r="A1718" s="2" t="s">
        <v>291</v>
      </c>
      <c r="B1718" s="2" t="s">
        <v>296</v>
      </c>
      <c r="C1718" s="2" t="str">
        <f>VLOOKUP(D1718,Info!$A$24:$B$57,2,FALSE)</f>
        <v>Deepwater</v>
      </c>
      <c r="D1718" s="3" t="s">
        <v>36</v>
      </c>
      <c r="E1718" s="3">
        <v>1986.0</v>
      </c>
      <c r="F1718" s="3">
        <v>446.0</v>
      </c>
    </row>
    <row r="1719" ht="15.75" customHeight="1">
      <c r="A1719" s="2" t="s">
        <v>291</v>
      </c>
      <c r="B1719" s="2" t="s">
        <v>296</v>
      </c>
      <c r="C1719" s="2" t="str">
        <f>VLOOKUP(D1719,Info!$A$24:$B$57,2,FALSE)</f>
        <v>Deepwater</v>
      </c>
      <c r="D1719" s="3" t="s">
        <v>36</v>
      </c>
      <c r="E1719" s="3">
        <v>1987.0</v>
      </c>
      <c r="F1719" s="3">
        <v>1050.0</v>
      </c>
    </row>
    <row r="1720" ht="15.75" customHeight="1">
      <c r="A1720" s="2" t="s">
        <v>291</v>
      </c>
      <c r="B1720" s="2" t="s">
        <v>296</v>
      </c>
      <c r="C1720" s="2" t="str">
        <f>VLOOKUP(D1720,Info!$A$24:$B$57,2,FALSE)</f>
        <v>Deepwater</v>
      </c>
      <c r="D1720" s="3" t="s">
        <v>36</v>
      </c>
      <c r="E1720" s="3">
        <v>1988.0</v>
      </c>
      <c r="F1720" s="3">
        <v>678.0</v>
      </c>
    </row>
    <row r="1721" ht="15.75" customHeight="1">
      <c r="A1721" s="2" t="s">
        <v>291</v>
      </c>
      <c r="B1721" s="2" t="s">
        <v>296</v>
      </c>
      <c r="C1721" s="2" t="str">
        <f>VLOOKUP(D1721,Info!$A$24:$B$57,2,FALSE)</f>
        <v>Deepwater</v>
      </c>
      <c r="D1721" s="3" t="s">
        <v>36</v>
      </c>
      <c r="E1721" s="3">
        <v>1989.0</v>
      </c>
      <c r="F1721" s="3">
        <v>758.0</v>
      </c>
    </row>
    <row r="1722" ht="15.75" customHeight="1">
      <c r="A1722" s="2" t="s">
        <v>291</v>
      </c>
      <c r="B1722" s="2" t="s">
        <v>296</v>
      </c>
      <c r="C1722" s="2" t="str">
        <f>VLOOKUP(D1722,Info!$A$24:$B$57,2,FALSE)</f>
        <v>Deepwater</v>
      </c>
      <c r="D1722" s="3" t="s">
        <v>36</v>
      </c>
      <c r="E1722" s="3">
        <v>1990.0</v>
      </c>
      <c r="F1722" s="3">
        <v>310.0</v>
      </c>
    </row>
    <row r="1723" ht="15.75" customHeight="1">
      <c r="A1723" s="2" t="s">
        <v>291</v>
      </c>
      <c r="B1723" s="2" t="s">
        <v>296</v>
      </c>
      <c r="C1723" s="2" t="str">
        <f>VLOOKUP(D1723,Info!$A$24:$B$57,2,FALSE)</f>
        <v>Deepwater</v>
      </c>
      <c r="D1723" s="3" t="s">
        <v>36</v>
      </c>
      <c r="E1723" s="3">
        <v>1991.0</v>
      </c>
      <c r="F1723" s="3">
        <v>118.0</v>
      </c>
    </row>
    <row r="1724" ht="15.75" customHeight="1">
      <c r="A1724" s="2" t="s">
        <v>291</v>
      </c>
      <c r="B1724" s="2" t="s">
        <v>296</v>
      </c>
      <c r="C1724" s="2" t="str">
        <f>VLOOKUP(D1724,Info!$A$24:$B$57,2,FALSE)</f>
        <v>Deepwater</v>
      </c>
      <c r="D1724" s="3" t="s">
        <v>36</v>
      </c>
      <c r="E1724" s="3">
        <v>1992.0</v>
      </c>
      <c r="F1724" s="3">
        <v>136.0</v>
      </c>
    </row>
    <row r="1725" ht="15.75" customHeight="1">
      <c r="A1725" s="2" t="s">
        <v>291</v>
      </c>
      <c r="B1725" s="2" t="s">
        <v>296</v>
      </c>
      <c r="C1725" s="2" t="str">
        <f>VLOOKUP(D1725,Info!$A$24:$B$57,2,FALSE)</f>
        <v>Deepwater</v>
      </c>
      <c r="D1725" s="3" t="s">
        <v>36</v>
      </c>
      <c r="E1725" s="3">
        <v>1993.0</v>
      </c>
      <c r="F1725" s="3">
        <v>221.0</v>
      </c>
    </row>
    <row r="1726" ht="15.75" customHeight="1">
      <c r="A1726" s="2" t="s">
        <v>291</v>
      </c>
      <c r="B1726" s="2" t="s">
        <v>296</v>
      </c>
      <c r="C1726" s="2" t="str">
        <f>VLOOKUP(D1726,Info!$A$24:$B$57,2,FALSE)</f>
        <v>Deepwater</v>
      </c>
      <c r="D1726" s="3" t="s">
        <v>36</v>
      </c>
      <c r="E1726" s="3">
        <v>1994.0</v>
      </c>
      <c r="F1726" s="3">
        <v>591.0</v>
      </c>
    </row>
    <row r="1727" ht="15.75" customHeight="1">
      <c r="A1727" s="2" t="s">
        <v>291</v>
      </c>
      <c r="B1727" s="2" t="s">
        <v>296</v>
      </c>
      <c r="C1727" s="2" t="str">
        <f>VLOOKUP(D1727,Info!$A$24:$B$57,2,FALSE)</f>
        <v>Deepwater</v>
      </c>
      <c r="D1727" s="3" t="s">
        <v>36</v>
      </c>
      <c r="E1727" s="3">
        <v>1995.0</v>
      </c>
      <c r="F1727" s="3">
        <v>823.0</v>
      </c>
    </row>
    <row r="1728" ht="15.75" customHeight="1">
      <c r="A1728" s="2" t="s">
        <v>291</v>
      </c>
      <c r="B1728" s="2" t="s">
        <v>296</v>
      </c>
      <c r="C1728" s="2" t="str">
        <f>VLOOKUP(D1728,Info!$A$24:$B$57,2,FALSE)</f>
        <v>Deepwater</v>
      </c>
      <c r="D1728" s="3" t="s">
        <v>36</v>
      </c>
      <c r="E1728" s="3">
        <v>1996.0</v>
      </c>
      <c r="F1728" s="3">
        <v>331.0</v>
      </c>
    </row>
    <row r="1729" ht="15.75" customHeight="1">
      <c r="A1729" s="2" t="s">
        <v>291</v>
      </c>
      <c r="B1729" s="2" t="s">
        <v>296</v>
      </c>
      <c r="C1729" s="2" t="str">
        <f>VLOOKUP(D1729,Info!$A$24:$B$57,2,FALSE)</f>
        <v>Deepwater</v>
      </c>
      <c r="D1729" s="3" t="s">
        <v>36</v>
      </c>
      <c r="E1729" s="3">
        <v>1997.0</v>
      </c>
      <c r="F1729" s="3">
        <v>496.0</v>
      </c>
    </row>
    <row r="1730" ht="15.75" customHeight="1">
      <c r="A1730" s="2" t="s">
        <v>291</v>
      </c>
      <c r="B1730" s="2" t="s">
        <v>296</v>
      </c>
      <c r="C1730" s="2" t="str">
        <f>VLOOKUP(D1730,Info!$A$24:$B$57,2,FALSE)</f>
        <v>Deepwater</v>
      </c>
      <c r="D1730" s="3" t="s">
        <v>36</v>
      </c>
      <c r="E1730" s="3">
        <v>1998.0</v>
      </c>
      <c r="F1730" s="3">
        <v>269.0</v>
      </c>
    </row>
    <row r="1731" ht="15.75" customHeight="1">
      <c r="A1731" s="2" t="s">
        <v>291</v>
      </c>
      <c r="B1731" s="2" t="s">
        <v>296</v>
      </c>
      <c r="C1731" s="2" t="str">
        <f>VLOOKUP(D1731,Info!$A$24:$B$57,2,FALSE)</f>
        <v>Deepwater</v>
      </c>
      <c r="D1731" s="3" t="s">
        <v>36</v>
      </c>
      <c r="E1731" s="3">
        <v>1999.0</v>
      </c>
      <c r="F1731" s="3">
        <v>1335.0</v>
      </c>
    </row>
    <row r="1732" ht="15.75" customHeight="1">
      <c r="A1732" s="2" t="s">
        <v>291</v>
      </c>
      <c r="B1732" s="2" t="s">
        <v>296</v>
      </c>
      <c r="C1732" s="2" t="str">
        <f>VLOOKUP(D1732,Info!$A$24:$B$57,2,FALSE)</f>
        <v>Deepwater</v>
      </c>
      <c r="D1732" s="3" t="s">
        <v>36</v>
      </c>
      <c r="E1732" s="3">
        <v>2000.0</v>
      </c>
      <c r="F1732" s="3">
        <v>586.0</v>
      </c>
    </row>
    <row r="1733" ht="15.75" customHeight="1">
      <c r="A1733" s="2" t="s">
        <v>291</v>
      </c>
      <c r="B1733" s="2" t="s">
        <v>296</v>
      </c>
      <c r="C1733" s="2" t="str">
        <f>VLOOKUP(D1733,Info!$A$24:$B$57,2,FALSE)</f>
        <v>Deepwater</v>
      </c>
      <c r="D1733" s="3" t="s">
        <v>36</v>
      </c>
      <c r="E1733" s="3">
        <v>2001.0</v>
      </c>
      <c r="F1733" s="3">
        <v>332.0</v>
      </c>
    </row>
    <row r="1734" ht="15.75" customHeight="1">
      <c r="A1734" s="2" t="s">
        <v>291</v>
      </c>
      <c r="B1734" s="2" t="s">
        <v>296</v>
      </c>
      <c r="C1734" s="2" t="str">
        <f>VLOOKUP(D1734,Info!$A$24:$B$57,2,FALSE)</f>
        <v>Deepwater</v>
      </c>
      <c r="D1734" s="3" t="s">
        <v>36</v>
      </c>
      <c r="E1734" s="3">
        <v>2002.0</v>
      </c>
      <c r="F1734" s="3">
        <v>582.0</v>
      </c>
    </row>
    <row r="1735" ht="15.75" customHeight="1">
      <c r="A1735" s="2" t="s">
        <v>291</v>
      </c>
      <c r="B1735" s="2" t="s">
        <v>296</v>
      </c>
      <c r="C1735" s="2" t="str">
        <f>VLOOKUP(D1735,Info!$A$24:$B$57,2,FALSE)</f>
        <v>Deepwater</v>
      </c>
      <c r="D1735" s="3" t="s">
        <v>36</v>
      </c>
      <c r="E1735" s="3">
        <v>2003.0</v>
      </c>
      <c r="F1735" s="3">
        <v>627.0</v>
      </c>
    </row>
    <row r="1736" ht="15.75" customHeight="1">
      <c r="A1736" s="2" t="s">
        <v>291</v>
      </c>
      <c r="B1736" s="2" t="s">
        <v>296</v>
      </c>
      <c r="C1736" s="2" t="str">
        <f>VLOOKUP(D1736,Info!$A$24:$B$57,2,FALSE)</f>
        <v>Deepwater</v>
      </c>
      <c r="D1736" s="3" t="s">
        <v>36</v>
      </c>
      <c r="E1736" s="3">
        <v>2004.0</v>
      </c>
      <c r="F1736" s="3">
        <v>384.0</v>
      </c>
    </row>
    <row r="1737" ht="15.75" customHeight="1">
      <c r="A1737" s="2" t="s">
        <v>291</v>
      </c>
      <c r="B1737" s="2" t="s">
        <v>296</v>
      </c>
      <c r="C1737" s="2" t="str">
        <f>VLOOKUP(D1737,Info!$A$24:$B$57,2,FALSE)</f>
        <v>Deepwater</v>
      </c>
      <c r="D1737" s="3" t="s">
        <v>36</v>
      </c>
      <c r="E1737" s="3">
        <v>2005.0</v>
      </c>
      <c r="F1737" s="3">
        <v>420.0</v>
      </c>
    </row>
    <row r="1738" ht="15.75" customHeight="1">
      <c r="A1738" s="2" t="s">
        <v>291</v>
      </c>
      <c r="B1738" s="2" t="s">
        <v>296</v>
      </c>
      <c r="C1738" s="2" t="str">
        <f>VLOOKUP(D1738,Info!$A$24:$B$57,2,FALSE)</f>
        <v>Deepwater</v>
      </c>
      <c r="D1738" s="3" t="s">
        <v>36</v>
      </c>
      <c r="E1738" s="3">
        <v>2006.0</v>
      </c>
      <c r="F1738" s="3">
        <v>206.0</v>
      </c>
    </row>
    <row r="1739" ht="15.75" customHeight="1">
      <c r="A1739" s="2" t="s">
        <v>291</v>
      </c>
      <c r="B1739" s="2" t="s">
        <v>296</v>
      </c>
      <c r="C1739" s="2" t="str">
        <f>VLOOKUP(D1739,Info!$A$24:$B$57,2,FALSE)</f>
        <v>Deepwater</v>
      </c>
      <c r="D1739" s="3" t="s">
        <v>36</v>
      </c>
      <c r="E1739" s="3">
        <v>2007.0</v>
      </c>
      <c r="F1739" s="3">
        <v>210.0</v>
      </c>
    </row>
    <row r="1740" ht="15.75" customHeight="1">
      <c r="A1740" s="2" t="s">
        <v>291</v>
      </c>
      <c r="B1740" s="2" t="s">
        <v>296</v>
      </c>
      <c r="C1740" s="2" t="str">
        <f>VLOOKUP(D1740,Info!$A$24:$B$57,2,FALSE)</f>
        <v>Deepwater</v>
      </c>
      <c r="D1740" s="3" t="s">
        <v>36</v>
      </c>
      <c r="E1740" s="3">
        <v>2008.0</v>
      </c>
      <c r="F1740" s="3">
        <v>152.0</v>
      </c>
    </row>
    <row r="1741" ht="15.75" customHeight="1">
      <c r="A1741" s="2" t="s">
        <v>291</v>
      </c>
      <c r="B1741" s="2" t="s">
        <v>296</v>
      </c>
      <c r="C1741" s="2" t="str">
        <f>VLOOKUP(D1741,Info!$A$24:$B$57,2,FALSE)</f>
        <v>Deepwater</v>
      </c>
      <c r="D1741" s="3" t="s">
        <v>36</v>
      </c>
      <c r="E1741" s="3">
        <v>2009.0</v>
      </c>
      <c r="F1741" s="3">
        <v>121.0</v>
      </c>
    </row>
    <row r="1742" ht="15.75" customHeight="1">
      <c r="A1742" s="2" t="s">
        <v>291</v>
      </c>
      <c r="B1742" s="2" t="s">
        <v>296</v>
      </c>
      <c r="C1742" s="2" t="str">
        <f>VLOOKUP(D1742,Info!$A$24:$B$57,2,FALSE)</f>
        <v>Deepwater</v>
      </c>
      <c r="D1742" s="3" t="s">
        <v>36</v>
      </c>
      <c r="E1742" s="3">
        <v>2010.0</v>
      </c>
      <c r="F1742" s="3">
        <v>107.0</v>
      </c>
    </row>
    <row r="1743" ht="15.75" customHeight="1">
      <c r="A1743" s="2" t="s">
        <v>291</v>
      </c>
      <c r="B1743" s="2" t="s">
        <v>296</v>
      </c>
      <c r="C1743" s="2" t="str">
        <f>VLOOKUP(D1743,Info!$A$24:$B$57,2,FALSE)</f>
        <v>Deepwater</v>
      </c>
      <c r="D1743" s="3" t="s">
        <v>36</v>
      </c>
      <c r="E1743" s="3">
        <v>2011.0</v>
      </c>
      <c r="F1743" s="3">
        <v>122.0</v>
      </c>
    </row>
    <row r="1744" ht="15.75" customHeight="1">
      <c r="A1744" s="2" t="s">
        <v>291</v>
      </c>
      <c r="B1744" s="2" t="s">
        <v>296</v>
      </c>
      <c r="C1744" s="2" t="str">
        <f>VLOOKUP(D1744,Info!$A$24:$B$57,2,FALSE)</f>
        <v>Deepwater</v>
      </c>
      <c r="D1744" s="3" t="s">
        <v>36</v>
      </c>
      <c r="E1744" s="3">
        <v>2012.0</v>
      </c>
      <c r="F1744" s="3">
        <v>262.0</v>
      </c>
    </row>
    <row r="1745" ht="15.75" customHeight="1">
      <c r="A1745" s="2" t="s">
        <v>291</v>
      </c>
      <c r="B1745" s="2" t="s">
        <v>296</v>
      </c>
      <c r="C1745" s="2" t="str">
        <f>VLOOKUP(D1745,Info!$A$24:$B$57,2,FALSE)</f>
        <v>Deepwater</v>
      </c>
      <c r="D1745" s="3" t="s">
        <v>36</v>
      </c>
      <c r="E1745" s="3">
        <v>2013.0</v>
      </c>
      <c r="F1745" s="3">
        <v>304.0</v>
      </c>
    </row>
    <row r="1746" ht="15.75" customHeight="1">
      <c r="A1746" s="2" t="s">
        <v>291</v>
      </c>
      <c r="B1746" s="2" t="s">
        <v>296</v>
      </c>
      <c r="C1746" s="2" t="str">
        <f>VLOOKUP(D1746,Info!$A$24:$B$57,2,FALSE)</f>
        <v>Deepwater</v>
      </c>
      <c r="D1746" s="3" t="s">
        <v>36</v>
      </c>
      <c r="E1746" s="3">
        <v>2014.0</v>
      </c>
      <c r="F1746" s="3">
        <v>132.0</v>
      </c>
    </row>
    <row r="1747" ht="15.75" customHeight="1">
      <c r="A1747" s="2" t="s">
        <v>291</v>
      </c>
      <c r="B1747" s="2" t="s">
        <v>296</v>
      </c>
      <c r="C1747" s="2" t="str">
        <f>VLOOKUP(D1747,Info!$A$24:$B$57,2,FALSE)</f>
        <v>Deepwater</v>
      </c>
      <c r="D1747" s="3" t="s">
        <v>36</v>
      </c>
      <c r="E1747" s="3">
        <v>2015.0</v>
      </c>
      <c r="F1747" s="3">
        <v>274.0</v>
      </c>
    </row>
    <row r="1748" ht="15.75" customHeight="1">
      <c r="A1748" s="2" t="s">
        <v>291</v>
      </c>
      <c r="B1748" s="2" t="s">
        <v>296</v>
      </c>
      <c r="C1748" s="2" t="str">
        <f>VLOOKUP(D1748,Info!$A$24:$B$57,2,FALSE)</f>
        <v>Deepwater</v>
      </c>
      <c r="D1748" s="3" t="s">
        <v>36</v>
      </c>
      <c r="E1748" s="3">
        <v>2016.0</v>
      </c>
      <c r="F1748" s="3">
        <v>272.0</v>
      </c>
    </row>
    <row r="1749" ht="15.75" customHeight="1">
      <c r="A1749" s="2" t="s">
        <v>291</v>
      </c>
      <c r="B1749" s="2" t="s">
        <v>296</v>
      </c>
      <c r="C1749" s="2" t="str">
        <f>VLOOKUP(D1749,Info!$A$24:$B$57,2,FALSE)</f>
        <v>Deepwater</v>
      </c>
      <c r="D1749" s="3" t="s">
        <v>36</v>
      </c>
      <c r="E1749" s="3">
        <v>2017.0</v>
      </c>
      <c r="F1749" s="3">
        <v>308.0</v>
      </c>
    </row>
    <row r="1750" ht="15.75" customHeight="1">
      <c r="A1750" s="2" t="s">
        <v>291</v>
      </c>
      <c r="B1750" s="2" t="s">
        <v>296</v>
      </c>
      <c r="C1750" s="2" t="str">
        <f>VLOOKUP(D1750,Info!$A$24:$B$57,2,FALSE)</f>
        <v>Deepwater</v>
      </c>
      <c r="D1750" s="3" t="s">
        <v>36</v>
      </c>
      <c r="E1750" s="3">
        <v>2018.0</v>
      </c>
      <c r="F1750" s="3">
        <v>1352.0</v>
      </c>
    </row>
    <row r="1751" ht="15.75" customHeight="1">
      <c r="A1751" s="2" t="s">
        <v>291</v>
      </c>
      <c r="B1751" s="2" t="s">
        <v>296</v>
      </c>
      <c r="C1751" s="2" t="str">
        <f>VLOOKUP(D1751,Info!$A$24:$B$57,2,FALSE)</f>
        <v>Grunts</v>
      </c>
      <c r="D1751" s="2" t="s">
        <v>39</v>
      </c>
      <c r="E1751" s="2">
        <v>1983.0</v>
      </c>
      <c r="F1751" s="2">
        <v>75.0</v>
      </c>
      <c r="G1751" s="2"/>
      <c r="H1751" s="2"/>
      <c r="I1751" s="2"/>
      <c r="J1751" s="2"/>
      <c r="K1751" s="2"/>
      <c r="L1751" s="2"/>
      <c r="M1751" s="2"/>
      <c r="N1751" s="2"/>
      <c r="O1751" s="2"/>
      <c r="P1751" s="2"/>
      <c r="Q1751" s="2"/>
      <c r="R1751" s="2"/>
      <c r="S1751" s="2"/>
      <c r="T1751" s="2"/>
      <c r="U1751" s="2"/>
      <c r="V1751" s="2"/>
      <c r="W1751" s="2"/>
      <c r="X1751" s="2"/>
      <c r="Y1751" s="2"/>
      <c r="Z1751" s="2"/>
      <c r="AA1751" s="2"/>
      <c r="AB1751" s="2"/>
      <c r="AC1751" s="2"/>
      <c r="AD1751" s="2"/>
      <c r="AE1751" s="2"/>
      <c r="AF1751" s="2"/>
      <c r="AG1751" s="2"/>
      <c r="AH1751" s="2"/>
      <c r="AI1751" s="2"/>
      <c r="AJ1751" s="2"/>
      <c r="AK1751" s="2"/>
      <c r="AL1751" s="2"/>
      <c r="AM1751" s="2"/>
      <c r="AN1751" s="2"/>
      <c r="AO1751" s="2"/>
      <c r="AP1751" s="2"/>
      <c r="AQ1751" s="2"/>
      <c r="AR1751" s="2"/>
      <c r="AS1751" s="2"/>
      <c r="AT1751" s="2"/>
      <c r="AU1751" s="2"/>
    </row>
    <row r="1752" ht="15.75" customHeight="1">
      <c r="A1752" s="2" t="s">
        <v>291</v>
      </c>
      <c r="B1752" s="2" t="s">
        <v>296</v>
      </c>
      <c r="C1752" s="2" t="str">
        <f>VLOOKUP(D1752,Info!$A$24:$B$57,2,FALSE)</f>
        <v>Grunts</v>
      </c>
      <c r="D1752" s="2" t="s">
        <v>39</v>
      </c>
      <c r="E1752" s="2">
        <v>1984.0</v>
      </c>
      <c r="F1752" s="2">
        <v>639.0</v>
      </c>
      <c r="G1752" s="2"/>
      <c r="H1752" s="2"/>
      <c r="I1752" s="2"/>
      <c r="J1752" s="2"/>
      <c r="K1752" s="2"/>
      <c r="L1752" s="2"/>
      <c r="M1752" s="2"/>
      <c r="N1752" s="2"/>
      <c r="O1752" s="2"/>
      <c r="P1752" s="2"/>
      <c r="Q1752" s="2"/>
      <c r="R1752" s="2"/>
      <c r="S1752" s="2"/>
      <c r="T1752" s="2"/>
      <c r="U1752" s="2"/>
      <c r="V1752" s="2"/>
      <c r="W1752" s="2"/>
      <c r="X1752" s="2"/>
      <c r="Y1752" s="2"/>
      <c r="Z1752" s="2"/>
      <c r="AA1752" s="2"/>
      <c r="AB1752" s="2"/>
      <c r="AC1752" s="2"/>
      <c r="AD1752" s="2"/>
      <c r="AE1752" s="2"/>
      <c r="AF1752" s="2"/>
      <c r="AG1752" s="2"/>
      <c r="AH1752" s="2"/>
      <c r="AI1752" s="2"/>
      <c r="AJ1752" s="2"/>
      <c r="AK1752" s="2"/>
      <c r="AL1752" s="2"/>
      <c r="AM1752" s="2"/>
      <c r="AN1752" s="2"/>
      <c r="AO1752" s="2"/>
      <c r="AP1752" s="2"/>
      <c r="AQ1752" s="2"/>
      <c r="AR1752" s="2"/>
      <c r="AS1752" s="2"/>
      <c r="AT1752" s="2"/>
      <c r="AU1752" s="2"/>
    </row>
    <row r="1753" ht="15.75" customHeight="1">
      <c r="A1753" s="2" t="s">
        <v>291</v>
      </c>
      <c r="B1753" s="2" t="s">
        <v>296</v>
      </c>
      <c r="C1753" s="2" t="str">
        <f>VLOOKUP(D1753,Info!$A$24:$B$57,2,FALSE)</f>
        <v>Grunts</v>
      </c>
      <c r="D1753" s="2" t="s">
        <v>39</v>
      </c>
      <c r="E1753" s="2">
        <v>1985.0</v>
      </c>
      <c r="F1753" s="2">
        <v>614.0</v>
      </c>
      <c r="G1753" s="2"/>
      <c r="H1753" s="2"/>
      <c r="I1753" s="2"/>
      <c r="J1753" s="2"/>
      <c r="K1753" s="2"/>
      <c r="L1753" s="2"/>
      <c r="M1753" s="2"/>
      <c r="N1753" s="2"/>
      <c r="O1753" s="2"/>
      <c r="P1753" s="2"/>
      <c r="Q1753" s="2"/>
      <c r="R1753" s="2"/>
      <c r="S1753" s="2"/>
      <c r="T1753" s="2"/>
      <c r="U1753" s="2"/>
      <c r="V1753" s="2"/>
      <c r="W1753" s="2"/>
      <c r="X1753" s="2"/>
      <c r="Y1753" s="2"/>
      <c r="Z1753" s="2"/>
      <c r="AA1753" s="2"/>
      <c r="AB1753" s="2"/>
      <c r="AC1753" s="2"/>
      <c r="AD1753" s="2"/>
      <c r="AE1753" s="2"/>
      <c r="AF1753" s="2"/>
      <c r="AG1753" s="2"/>
      <c r="AH1753" s="2"/>
      <c r="AI1753" s="2"/>
      <c r="AJ1753" s="2"/>
      <c r="AK1753" s="2"/>
      <c r="AL1753" s="2"/>
      <c r="AM1753" s="2"/>
      <c r="AN1753" s="2"/>
      <c r="AO1753" s="2"/>
      <c r="AP1753" s="2"/>
      <c r="AQ1753" s="2"/>
      <c r="AR1753" s="2"/>
      <c r="AS1753" s="2"/>
      <c r="AT1753" s="2"/>
      <c r="AU1753" s="2"/>
    </row>
    <row r="1754" ht="15.75" customHeight="1">
      <c r="A1754" s="2" t="s">
        <v>291</v>
      </c>
      <c r="B1754" s="2" t="s">
        <v>296</v>
      </c>
      <c r="C1754" s="2" t="str">
        <f>VLOOKUP(D1754,Info!$A$24:$B$57,2,FALSE)</f>
        <v>Grunts</v>
      </c>
      <c r="D1754" s="2" t="s">
        <v>39</v>
      </c>
      <c r="E1754" s="2">
        <v>1986.0</v>
      </c>
      <c r="F1754" s="2">
        <v>310.0</v>
      </c>
      <c r="G1754" s="2"/>
      <c r="H1754" s="2"/>
      <c r="I1754" s="2"/>
      <c r="J1754" s="2"/>
      <c r="K1754" s="2"/>
      <c r="L1754" s="2"/>
      <c r="M1754" s="2"/>
      <c r="N1754" s="2"/>
      <c r="O1754" s="2"/>
      <c r="P1754" s="2"/>
      <c r="Q1754" s="2"/>
      <c r="R1754" s="2"/>
      <c r="S1754" s="2"/>
      <c r="T1754" s="2"/>
      <c r="U1754" s="2"/>
      <c r="V1754" s="2"/>
      <c r="W1754" s="2"/>
      <c r="X1754" s="2"/>
      <c r="Y1754" s="2"/>
      <c r="Z1754" s="2"/>
      <c r="AA1754" s="2"/>
      <c r="AB1754" s="2"/>
      <c r="AC1754" s="2"/>
      <c r="AD1754" s="2"/>
      <c r="AE1754" s="2"/>
      <c r="AF1754" s="2"/>
      <c r="AG1754" s="2"/>
      <c r="AH1754" s="2"/>
      <c r="AI1754" s="2"/>
      <c r="AJ1754" s="2"/>
      <c r="AK1754" s="2"/>
      <c r="AL1754" s="2"/>
      <c r="AM1754" s="2"/>
      <c r="AN1754" s="2"/>
      <c r="AO1754" s="2"/>
      <c r="AP1754" s="2"/>
      <c r="AQ1754" s="2"/>
      <c r="AR1754" s="2"/>
      <c r="AS1754" s="2"/>
      <c r="AT1754" s="2"/>
      <c r="AU1754" s="2"/>
    </row>
    <row r="1755" ht="15.75" customHeight="1">
      <c r="A1755" s="2" t="s">
        <v>291</v>
      </c>
      <c r="B1755" s="2" t="s">
        <v>296</v>
      </c>
      <c r="C1755" s="2" t="str">
        <f>VLOOKUP(D1755,Info!$A$24:$B$57,2,FALSE)</f>
        <v>Grunts</v>
      </c>
      <c r="D1755" s="2" t="s">
        <v>39</v>
      </c>
      <c r="E1755" s="2">
        <v>1987.0</v>
      </c>
      <c r="F1755" s="2">
        <v>656.0</v>
      </c>
      <c r="G1755" s="2"/>
      <c r="H1755" s="2"/>
      <c r="I1755" s="2"/>
      <c r="J1755" s="2"/>
      <c r="K1755" s="2"/>
      <c r="L1755" s="2"/>
      <c r="M1755" s="2"/>
      <c r="N1755" s="2"/>
      <c r="O1755" s="2"/>
      <c r="P1755" s="2"/>
      <c r="Q1755" s="2"/>
      <c r="R1755" s="2"/>
      <c r="S1755" s="2"/>
      <c r="T1755" s="2"/>
      <c r="U1755" s="2"/>
      <c r="V1755" s="2"/>
      <c r="W1755" s="2"/>
      <c r="X1755" s="2"/>
      <c r="Y1755" s="2"/>
      <c r="Z1755" s="2"/>
      <c r="AA1755" s="2"/>
      <c r="AB1755" s="2"/>
      <c r="AC1755" s="2"/>
      <c r="AD1755" s="2"/>
      <c r="AE1755" s="2"/>
      <c r="AF1755" s="2"/>
      <c r="AG1755" s="2"/>
      <c r="AH1755" s="2"/>
      <c r="AI1755" s="2"/>
      <c r="AJ1755" s="2"/>
      <c r="AK1755" s="2"/>
      <c r="AL1755" s="2"/>
      <c r="AM1755" s="2"/>
      <c r="AN1755" s="2"/>
      <c r="AO1755" s="2"/>
      <c r="AP1755" s="2"/>
      <c r="AQ1755" s="2"/>
      <c r="AR1755" s="2"/>
      <c r="AS1755" s="2"/>
      <c r="AT1755" s="2"/>
      <c r="AU1755" s="2"/>
    </row>
    <row r="1756" ht="15.75" customHeight="1">
      <c r="A1756" s="2" t="s">
        <v>291</v>
      </c>
      <c r="B1756" s="2" t="s">
        <v>296</v>
      </c>
      <c r="C1756" s="2" t="str">
        <f>VLOOKUP(D1756,Info!$A$24:$B$57,2,FALSE)</f>
        <v>Grunts</v>
      </c>
      <c r="D1756" s="2" t="s">
        <v>39</v>
      </c>
      <c r="E1756" s="2">
        <v>1988.0</v>
      </c>
      <c r="F1756" s="2">
        <v>408.0</v>
      </c>
      <c r="G1756" s="2"/>
      <c r="H1756" s="2"/>
      <c r="I1756" s="2"/>
      <c r="J1756" s="2"/>
      <c r="K1756" s="2"/>
      <c r="L1756" s="2"/>
      <c r="M1756" s="2"/>
      <c r="N1756" s="2"/>
      <c r="O1756" s="2"/>
      <c r="P1756" s="2"/>
      <c r="Q1756" s="2"/>
      <c r="R1756" s="2"/>
      <c r="S1756" s="2"/>
      <c r="T1756" s="2"/>
      <c r="U1756" s="2"/>
      <c r="V1756" s="2"/>
      <c r="W1756" s="2"/>
      <c r="X1756" s="2"/>
      <c r="Y1756" s="2"/>
      <c r="Z1756" s="2"/>
      <c r="AA1756" s="2"/>
      <c r="AB1756" s="2"/>
      <c r="AC1756" s="2"/>
      <c r="AD1756" s="2"/>
      <c r="AE1756" s="2"/>
      <c r="AF1756" s="2"/>
      <c r="AG1756" s="2"/>
      <c r="AH1756" s="2"/>
      <c r="AI1756" s="2"/>
      <c r="AJ1756" s="2"/>
      <c r="AK1756" s="2"/>
      <c r="AL1756" s="2"/>
      <c r="AM1756" s="2"/>
      <c r="AN1756" s="2"/>
      <c r="AO1756" s="2"/>
      <c r="AP1756" s="2"/>
      <c r="AQ1756" s="2"/>
      <c r="AR1756" s="2"/>
      <c r="AS1756" s="2"/>
      <c r="AT1756" s="2"/>
      <c r="AU1756" s="2"/>
    </row>
    <row r="1757" ht="15.75" customHeight="1">
      <c r="A1757" s="2" t="s">
        <v>291</v>
      </c>
      <c r="B1757" s="2" t="s">
        <v>296</v>
      </c>
      <c r="C1757" s="2" t="str">
        <f>VLOOKUP(D1757,Info!$A$24:$B$57,2,FALSE)</f>
        <v>Grunts</v>
      </c>
      <c r="D1757" s="2" t="s">
        <v>39</v>
      </c>
      <c r="E1757" s="2">
        <v>1989.0</v>
      </c>
      <c r="F1757" s="2">
        <v>359.0</v>
      </c>
      <c r="G1757" s="2"/>
      <c r="H1757" s="2"/>
      <c r="I1757" s="2"/>
      <c r="J1757" s="2"/>
      <c r="K1757" s="2"/>
      <c r="L1757" s="2"/>
      <c r="M1757" s="2"/>
      <c r="N1757" s="2"/>
      <c r="O1757" s="2"/>
      <c r="P1757" s="2"/>
      <c r="Q1757" s="2"/>
      <c r="R1757" s="2"/>
      <c r="S1757" s="2"/>
      <c r="T1757" s="2"/>
      <c r="U1757" s="2"/>
      <c r="V1757" s="2"/>
      <c r="W1757" s="2"/>
      <c r="X1757" s="2"/>
      <c r="Y1757" s="2"/>
      <c r="Z1757" s="2"/>
      <c r="AA1757" s="2"/>
      <c r="AB1757" s="2"/>
      <c r="AC1757" s="2"/>
      <c r="AD1757" s="2"/>
      <c r="AE1757" s="2"/>
      <c r="AF1757" s="2"/>
      <c r="AG1757" s="2"/>
      <c r="AH1757" s="2"/>
      <c r="AI1757" s="2"/>
      <c r="AJ1757" s="2"/>
      <c r="AK1757" s="2"/>
      <c r="AL1757" s="2"/>
      <c r="AM1757" s="2"/>
      <c r="AN1757" s="2"/>
      <c r="AO1757" s="2"/>
      <c r="AP1757" s="2"/>
      <c r="AQ1757" s="2"/>
      <c r="AR1757" s="2"/>
      <c r="AS1757" s="2"/>
      <c r="AT1757" s="2"/>
      <c r="AU1757" s="2"/>
    </row>
    <row r="1758" ht="15.75" customHeight="1">
      <c r="A1758" s="2" t="s">
        <v>291</v>
      </c>
      <c r="B1758" s="2" t="s">
        <v>296</v>
      </c>
      <c r="C1758" s="2" t="str">
        <f>VLOOKUP(D1758,Info!$A$24:$B$57,2,FALSE)</f>
        <v>Grunts</v>
      </c>
      <c r="D1758" s="2" t="s">
        <v>39</v>
      </c>
      <c r="E1758" s="2">
        <v>1990.0</v>
      </c>
      <c r="F1758" s="2">
        <v>625.0</v>
      </c>
      <c r="G1758" s="2"/>
      <c r="H1758" s="2"/>
      <c r="I1758" s="2"/>
      <c r="J1758" s="2"/>
      <c r="K1758" s="2"/>
      <c r="L1758" s="2"/>
      <c r="M1758" s="2"/>
      <c r="N1758" s="2"/>
      <c r="O1758" s="2"/>
      <c r="P1758" s="2"/>
      <c r="Q1758" s="2"/>
      <c r="R1758" s="2"/>
      <c r="S1758" s="2"/>
      <c r="T1758" s="2"/>
      <c r="U1758" s="2"/>
      <c r="V1758" s="2"/>
      <c r="W1758" s="2"/>
      <c r="X1758" s="2"/>
      <c r="Y1758" s="2"/>
      <c r="Z1758" s="2"/>
      <c r="AA1758" s="2"/>
      <c r="AB1758" s="2"/>
      <c r="AC1758" s="2"/>
      <c r="AD1758" s="2"/>
      <c r="AE1758" s="2"/>
      <c r="AF1758" s="2"/>
      <c r="AG1758" s="2"/>
      <c r="AH1758" s="2"/>
      <c r="AI1758" s="2"/>
      <c r="AJ1758" s="2"/>
      <c r="AK1758" s="2"/>
      <c r="AL1758" s="2"/>
      <c r="AM1758" s="2"/>
      <c r="AN1758" s="2"/>
      <c r="AO1758" s="2"/>
      <c r="AP1758" s="2"/>
      <c r="AQ1758" s="2"/>
      <c r="AR1758" s="2"/>
      <c r="AS1758" s="2"/>
      <c r="AT1758" s="2"/>
      <c r="AU1758" s="2"/>
    </row>
    <row r="1759" ht="15.75" customHeight="1">
      <c r="A1759" s="2" t="s">
        <v>291</v>
      </c>
      <c r="B1759" s="2" t="s">
        <v>296</v>
      </c>
      <c r="C1759" s="2" t="str">
        <f>VLOOKUP(D1759,Info!$A$24:$B$57,2,FALSE)</f>
        <v>Grunts</v>
      </c>
      <c r="D1759" s="2" t="s">
        <v>39</v>
      </c>
      <c r="E1759" s="2">
        <v>1991.0</v>
      </c>
      <c r="F1759" s="2">
        <v>426.0</v>
      </c>
      <c r="G1759" s="2"/>
      <c r="H1759" s="2"/>
      <c r="I1759" s="2"/>
      <c r="J1759" s="2"/>
      <c r="K1759" s="2"/>
      <c r="L1759" s="2"/>
      <c r="M1759" s="2"/>
      <c r="N1759" s="2"/>
      <c r="O1759" s="2"/>
      <c r="P1759" s="2"/>
      <c r="Q1759" s="2"/>
      <c r="R1759" s="2"/>
      <c r="S1759" s="2"/>
      <c r="T1759" s="2"/>
      <c r="U1759" s="2"/>
      <c r="V1759" s="2"/>
      <c r="W1759" s="2"/>
      <c r="X1759" s="2"/>
      <c r="Y1759" s="2"/>
      <c r="Z1759" s="2"/>
      <c r="AA1759" s="2"/>
      <c r="AB1759" s="2"/>
      <c r="AC1759" s="2"/>
      <c r="AD1759" s="2"/>
      <c r="AE1759" s="2"/>
      <c r="AF1759" s="2"/>
      <c r="AG1759" s="2"/>
      <c r="AH1759" s="2"/>
      <c r="AI1759" s="2"/>
      <c r="AJ1759" s="2"/>
      <c r="AK1759" s="2"/>
      <c r="AL1759" s="2"/>
      <c r="AM1759" s="2"/>
      <c r="AN1759" s="2"/>
      <c r="AO1759" s="2"/>
      <c r="AP1759" s="2"/>
      <c r="AQ1759" s="2"/>
      <c r="AR1759" s="2"/>
      <c r="AS1759" s="2"/>
      <c r="AT1759" s="2"/>
      <c r="AU1759" s="2"/>
    </row>
    <row r="1760" ht="15.75" customHeight="1">
      <c r="A1760" s="2" t="s">
        <v>291</v>
      </c>
      <c r="B1760" s="2" t="s">
        <v>296</v>
      </c>
      <c r="C1760" s="2" t="str">
        <f>VLOOKUP(D1760,Info!$A$24:$B$57,2,FALSE)</f>
        <v>Grunts</v>
      </c>
      <c r="D1760" s="2" t="s">
        <v>39</v>
      </c>
      <c r="E1760" s="2">
        <v>1992.0</v>
      </c>
      <c r="F1760" s="2">
        <v>580.0</v>
      </c>
      <c r="G1760" s="2"/>
      <c r="H1760" s="2"/>
      <c r="I1760" s="2"/>
      <c r="J1760" s="2"/>
      <c r="K1760" s="2"/>
      <c r="L1760" s="2"/>
      <c r="M1760" s="2"/>
      <c r="N1760" s="2"/>
      <c r="O1760" s="2"/>
      <c r="P1760" s="2"/>
      <c r="Q1760" s="2"/>
      <c r="R1760" s="2"/>
      <c r="S1760" s="2"/>
      <c r="T1760" s="2"/>
      <c r="U1760" s="2"/>
      <c r="V1760" s="2"/>
      <c r="W1760" s="2"/>
      <c r="X1760" s="2"/>
      <c r="Y1760" s="2"/>
      <c r="Z1760" s="2"/>
      <c r="AA1760" s="2"/>
      <c r="AB1760" s="2"/>
      <c r="AC1760" s="2"/>
      <c r="AD1760" s="2"/>
      <c r="AE1760" s="2"/>
      <c r="AF1760" s="2"/>
      <c r="AG1760" s="2"/>
      <c r="AH1760" s="2"/>
      <c r="AI1760" s="2"/>
      <c r="AJ1760" s="2"/>
      <c r="AK1760" s="2"/>
      <c r="AL1760" s="2"/>
      <c r="AM1760" s="2"/>
      <c r="AN1760" s="2"/>
      <c r="AO1760" s="2"/>
      <c r="AP1760" s="2"/>
      <c r="AQ1760" s="2"/>
      <c r="AR1760" s="2"/>
      <c r="AS1760" s="2"/>
      <c r="AT1760" s="2"/>
      <c r="AU1760" s="2"/>
    </row>
    <row r="1761" ht="15.75" customHeight="1">
      <c r="A1761" s="2" t="s">
        <v>291</v>
      </c>
      <c r="B1761" s="2" t="s">
        <v>296</v>
      </c>
      <c r="C1761" s="2" t="str">
        <f>VLOOKUP(D1761,Info!$A$24:$B$57,2,FALSE)</f>
        <v>Grunts</v>
      </c>
      <c r="D1761" s="2" t="s">
        <v>39</v>
      </c>
      <c r="E1761" s="2">
        <v>1993.0</v>
      </c>
      <c r="F1761" s="2">
        <v>1052.0</v>
      </c>
      <c r="G1761" s="2"/>
      <c r="H1761" s="2"/>
      <c r="I1761" s="2"/>
      <c r="J1761" s="2"/>
      <c r="K1761" s="2"/>
      <c r="L1761" s="2"/>
      <c r="M1761" s="2"/>
      <c r="N1761" s="2"/>
      <c r="O1761" s="2"/>
      <c r="P1761" s="2"/>
      <c r="Q1761" s="2"/>
      <c r="R1761" s="2"/>
      <c r="S1761" s="2"/>
      <c r="T1761" s="2"/>
      <c r="U1761" s="2"/>
      <c r="V1761" s="2"/>
      <c r="W1761" s="2"/>
      <c r="X1761" s="2"/>
      <c r="Y1761" s="2"/>
      <c r="Z1761" s="2"/>
      <c r="AA1761" s="2"/>
      <c r="AB1761" s="2"/>
      <c r="AC1761" s="2"/>
      <c r="AD1761" s="2"/>
      <c r="AE1761" s="2"/>
      <c r="AF1761" s="2"/>
      <c r="AG1761" s="2"/>
      <c r="AH1761" s="2"/>
      <c r="AI1761" s="2"/>
      <c r="AJ1761" s="2"/>
      <c r="AK1761" s="2"/>
      <c r="AL1761" s="2"/>
      <c r="AM1761" s="2"/>
      <c r="AN1761" s="2"/>
      <c r="AO1761" s="2"/>
      <c r="AP1761" s="2"/>
      <c r="AQ1761" s="2"/>
      <c r="AR1761" s="2"/>
      <c r="AS1761" s="2"/>
      <c r="AT1761" s="2"/>
      <c r="AU1761" s="2"/>
    </row>
    <row r="1762" ht="15.75" customHeight="1">
      <c r="A1762" s="2" t="s">
        <v>291</v>
      </c>
      <c r="B1762" s="2" t="s">
        <v>296</v>
      </c>
      <c r="C1762" s="2" t="str">
        <f>VLOOKUP(D1762,Info!$A$24:$B$57,2,FALSE)</f>
        <v>Grunts</v>
      </c>
      <c r="D1762" s="2" t="s">
        <v>39</v>
      </c>
      <c r="E1762" s="2">
        <v>1994.0</v>
      </c>
      <c r="F1762" s="2">
        <v>822.0</v>
      </c>
      <c r="G1762" s="2"/>
      <c r="H1762" s="2"/>
      <c r="I1762" s="2"/>
      <c r="J1762" s="2"/>
      <c r="K1762" s="2"/>
      <c r="L1762" s="2"/>
      <c r="M1762" s="2"/>
      <c r="N1762" s="2"/>
      <c r="O1762" s="2"/>
      <c r="P1762" s="2"/>
      <c r="Q1762" s="2"/>
      <c r="R1762" s="2"/>
      <c r="S1762" s="2"/>
      <c r="T1762" s="2"/>
      <c r="U1762" s="2"/>
      <c r="V1762" s="2"/>
      <c r="W1762" s="2"/>
      <c r="X1762" s="2"/>
      <c r="Y1762" s="2"/>
      <c r="Z1762" s="2"/>
      <c r="AA1762" s="2"/>
      <c r="AB1762" s="2"/>
      <c r="AC1762" s="2"/>
      <c r="AD1762" s="2"/>
      <c r="AE1762" s="2"/>
      <c r="AF1762" s="2"/>
      <c r="AG1762" s="2"/>
      <c r="AH1762" s="2"/>
      <c r="AI1762" s="2"/>
      <c r="AJ1762" s="2"/>
      <c r="AK1762" s="2"/>
      <c r="AL1762" s="2"/>
      <c r="AM1762" s="2"/>
      <c r="AN1762" s="2"/>
      <c r="AO1762" s="2"/>
      <c r="AP1762" s="2"/>
      <c r="AQ1762" s="2"/>
      <c r="AR1762" s="2"/>
      <c r="AS1762" s="2"/>
      <c r="AT1762" s="2"/>
      <c r="AU1762" s="2"/>
    </row>
    <row r="1763" ht="15.75" customHeight="1">
      <c r="A1763" s="2" t="s">
        <v>291</v>
      </c>
      <c r="B1763" s="2" t="s">
        <v>296</v>
      </c>
      <c r="C1763" s="2" t="str">
        <f>VLOOKUP(D1763,Info!$A$24:$B$57,2,FALSE)</f>
        <v>Grunts</v>
      </c>
      <c r="D1763" s="2" t="s">
        <v>39</v>
      </c>
      <c r="E1763" s="2">
        <v>1995.0</v>
      </c>
      <c r="F1763" s="2">
        <v>1380.0</v>
      </c>
      <c r="G1763" s="2"/>
      <c r="H1763" s="2"/>
      <c r="I1763" s="2"/>
      <c r="J1763" s="2"/>
      <c r="K1763" s="2"/>
      <c r="L1763" s="2"/>
      <c r="M1763" s="2"/>
      <c r="N1763" s="2"/>
      <c r="O1763" s="2"/>
      <c r="P1763" s="2"/>
      <c r="Q1763" s="2"/>
      <c r="R1763" s="2"/>
      <c r="S1763" s="2"/>
      <c r="T1763" s="2"/>
      <c r="U1763" s="2"/>
      <c r="V1763" s="2"/>
      <c r="W1763" s="2"/>
      <c r="X1763" s="2"/>
      <c r="Y1763" s="2"/>
      <c r="Z1763" s="2"/>
      <c r="AA1763" s="2"/>
      <c r="AB1763" s="2"/>
      <c r="AC1763" s="2"/>
      <c r="AD1763" s="2"/>
      <c r="AE1763" s="2"/>
      <c r="AF1763" s="2"/>
      <c r="AG1763" s="2"/>
      <c r="AH1763" s="2"/>
      <c r="AI1763" s="2"/>
      <c r="AJ1763" s="2"/>
      <c r="AK1763" s="2"/>
      <c r="AL1763" s="2"/>
      <c r="AM1763" s="2"/>
      <c r="AN1763" s="2"/>
      <c r="AO1763" s="2"/>
      <c r="AP1763" s="2"/>
      <c r="AQ1763" s="2"/>
      <c r="AR1763" s="2"/>
      <c r="AS1763" s="2"/>
      <c r="AT1763" s="2"/>
      <c r="AU1763" s="2"/>
    </row>
    <row r="1764" ht="15.75" customHeight="1">
      <c r="A1764" s="2" t="s">
        <v>291</v>
      </c>
      <c r="B1764" s="2" t="s">
        <v>296</v>
      </c>
      <c r="C1764" s="2" t="str">
        <f>VLOOKUP(D1764,Info!$A$24:$B$57,2,FALSE)</f>
        <v>Grunts</v>
      </c>
      <c r="D1764" s="2" t="s">
        <v>39</v>
      </c>
      <c r="E1764" s="2">
        <v>1996.0</v>
      </c>
      <c r="F1764" s="2">
        <v>718.0</v>
      </c>
      <c r="G1764" s="2"/>
      <c r="H1764" s="2"/>
      <c r="I1764" s="2"/>
      <c r="J1764" s="2"/>
      <c r="K1764" s="2"/>
      <c r="L1764" s="2"/>
      <c r="M1764" s="2"/>
      <c r="N1764" s="2"/>
      <c r="O1764" s="2"/>
      <c r="P1764" s="2"/>
      <c r="Q1764" s="2"/>
      <c r="R1764" s="2"/>
      <c r="S1764" s="2"/>
      <c r="T1764" s="2"/>
      <c r="U1764" s="2"/>
      <c r="V1764" s="2"/>
      <c r="W1764" s="2"/>
      <c r="X1764" s="2"/>
      <c r="Y1764" s="2"/>
      <c r="Z1764" s="2"/>
      <c r="AA1764" s="2"/>
      <c r="AB1764" s="2"/>
      <c r="AC1764" s="2"/>
      <c r="AD1764" s="2"/>
      <c r="AE1764" s="2"/>
      <c r="AF1764" s="2"/>
      <c r="AG1764" s="2"/>
      <c r="AH1764" s="2"/>
      <c r="AI1764" s="2"/>
      <c r="AJ1764" s="2"/>
      <c r="AK1764" s="2"/>
      <c r="AL1764" s="2"/>
      <c r="AM1764" s="2"/>
      <c r="AN1764" s="2"/>
      <c r="AO1764" s="2"/>
      <c r="AP1764" s="2"/>
      <c r="AQ1764" s="2"/>
      <c r="AR1764" s="2"/>
      <c r="AS1764" s="2"/>
      <c r="AT1764" s="2"/>
      <c r="AU1764" s="2"/>
    </row>
    <row r="1765" ht="15.75" customHeight="1">
      <c r="A1765" s="2" t="s">
        <v>291</v>
      </c>
      <c r="B1765" s="2" t="s">
        <v>296</v>
      </c>
      <c r="C1765" s="2" t="str">
        <f>VLOOKUP(D1765,Info!$A$24:$B$57,2,FALSE)</f>
        <v>Grunts</v>
      </c>
      <c r="D1765" s="2" t="s">
        <v>39</v>
      </c>
      <c r="E1765" s="2">
        <v>1997.0</v>
      </c>
      <c r="F1765" s="2">
        <v>1199.0</v>
      </c>
      <c r="G1765" s="2"/>
      <c r="H1765" s="2"/>
      <c r="I1765" s="2"/>
      <c r="J1765" s="2"/>
      <c r="K1765" s="2"/>
      <c r="L1765" s="2"/>
      <c r="M1765" s="2"/>
      <c r="N1765" s="2"/>
      <c r="O1765" s="2"/>
      <c r="P1765" s="2"/>
      <c r="Q1765" s="2"/>
      <c r="R1765" s="2"/>
      <c r="S1765" s="2"/>
      <c r="T1765" s="2"/>
      <c r="U1765" s="2"/>
      <c r="V1765" s="2"/>
      <c r="W1765" s="2"/>
      <c r="X1765" s="2"/>
      <c r="Y1765" s="2"/>
      <c r="Z1765" s="2"/>
      <c r="AA1765" s="2"/>
      <c r="AB1765" s="2"/>
      <c r="AC1765" s="2"/>
      <c r="AD1765" s="2"/>
      <c r="AE1765" s="2"/>
      <c r="AF1765" s="2"/>
      <c r="AG1765" s="2"/>
      <c r="AH1765" s="2"/>
      <c r="AI1765" s="2"/>
      <c r="AJ1765" s="2"/>
      <c r="AK1765" s="2"/>
      <c r="AL1765" s="2"/>
      <c r="AM1765" s="2"/>
      <c r="AN1765" s="2"/>
      <c r="AO1765" s="2"/>
      <c r="AP1765" s="2"/>
      <c r="AQ1765" s="2"/>
      <c r="AR1765" s="2"/>
      <c r="AS1765" s="2"/>
      <c r="AT1765" s="2"/>
      <c r="AU1765" s="2"/>
    </row>
    <row r="1766" ht="15.75" customHeight="1">
      <c r="A1766" s="2" t="s">
        <v>291</v>
      </c>
      <c r="B1766" s="2" t="s">
        <v>296</v>
      </c>
      <c r="C1766" s="2" t="str">
        <f>VLOOKUP(D1766,Info!$A$24:$B$57,2,FALSE)</f>
        <v>Grunts</v>
      </c>
      <c r="D1766" s="2" t="s">
        <v>39</v>
      </c>
      <c r="E1766" s="2">
        <v>1998.0</v>
      </c>
      <c r="F1766" s="2">
        <v>1231.0</v>
      </c>
      <c r="G1766" s="2"/>
      <c r="H1766" s="2"/>
      <c r="I1766" s="2"/>
      <c r="J1766" s="2"/>
      <c r="K1766" s="2"/>
      <c r="L1766" s="2"/>
      <c r="M1766" s="2"/>
      <c r="N1766" s="2"/>
      <c r="O1766" s="2"/>
      <c r="P1766" s="2"/>
      <c r="Q1766" s="2"/>
      <c r="R1766" s="2"/>
      <c r="S1766" s="2"/>
      <c r="T1766" s="2"/>
      <c r="U1766" s="2"/>
      <c r="V1766" s="2"/>
      <c r="W1766" s="2"/>
      <c r="X1766" s="2"/>
      <c r="Y1766" s="2"/>
      <c r="Z1766" s="2"/>
      <c r="AA1766" s="2"/>
      <c r="AB1766" s="2"/>
      <c r="AC1766" s="2"/>
      <c r="AD1766" s="2"/>
      <c r="AE1766" s="2"/>
      <c r="AF1766" s="2"/>
      <c r="AG1766" s="2"/>
      <c r="AH1766" s="2"/>
      <c r="AI1766" s="2"/>
      <c r="AJ1766" s="2"/>
      <c r="AK1766" s="2"/>
      <c r="AL1766" s="2"/>
      <c r="AM1766" s="2"/>
      <c r="AN1766" s="2"/>
      <c r="AO1766" s="2"/>
      <c r="AP1766" s="2"/>
      <c r="AQ1766" s="2"/>
      <c r="AR1766" s="2"/>
      <c r="AS1766" s="2"/>
      <c r="AT1766" s="2"/>
      <c r="AU1766" s="2"/>
    </row>
    <row r="1767" ht="15.75" customHeight="1">
      <c r="A1767" s="2" t="s">
        <v>291</v>
      </c>
      <c r="B1767" s="2" t="s">
        <v>296</v>
      </c>
      <c r="C1767" s="2" t="str">
        <f>VLOOKUP(D1767,Info!$A$24:$B$57,2,FALSE)</f>
        <v>Grunts</v>
      </c>
      <c r="D1767" s="2" t="s">
        <v>39</v>
      </c>
      <c r="E1767" s="2">
        <v>1999.0</v>
      </c>
      <c r="F1767" s="2">
        <v>1562.0</v>
      </c>
      <c r="G1767" s="2"/>
      <c r="H1767" s="2"/>
      <c r="I1767" s="2"/>
      <c r="J1767" s="2"/>
      <c r="K1767" s="2"/>
      <c r="L1767" s="2"/>
      <c r="M1767" s="2"/>
      <c r="N1767" s="2"/>
      <c r="O1767" s="2"/>
      <c r="P1767" s="2"/>
      <c r="Q1767" s="2"/>
      <c r="R1767" s="2"/>
      <c r="S1767" s="2"/>
      <c r="T1767" s="2"/>
      <c r="U1767" s="2"/>
      <c r="V1767" s="2"/>
      <c r="W1767" s="2"/>
      <c r="X1767" s="2"/>
      <c r="Y1767" s="2"/>
      <c r="Z1767" s="2"/>
      <c r="AA1767" s="2"/>
      <c r="AB1767" s="2"/>
      <c r="AC1767" s="2"/>
      <c r="AD1767" s="2"/>
      <c r="AE1767" s="2"/>
      <c r="AF1767" s="2"/>
      <c r="AG1767" s="2"/>
      <c r="AH1767" s="2"/>
      <c r="AI1767" s="2"/>
      <c r="AJ1767" s="2"/>
      <c r="AK1767" s="2"/>
      <c r="AL1767" s="2"/>
      <c r="AM1767" s="2"/>
      <c r="AN1767" s="2"/>
      <c r="AO1767" s="2"/>
      <c r="AP1767" s="2"/>
      <c r="AQ1767" s="2"/>
      <c r="AR1767" s="2"/>
      <c r="AS1767" s="2"/>
      <c r="AT1767" s="2"/>
      <c r="AU1767" s="2"/>
    </row>
    <row r="1768" ht="15.75" customHeight="1">
      <c r="A1768" s="2" t="s">
        <v>291</v>
      </c>
      <c r="B1768" s="2" t="s">
        <v>296</v>
      </c>
      <c r="C1768" s="2" t="str">
        <f>VLOOKUP(D1768,Info!$A$24:$B$57,2,FALSE)</f>
        <v>Grunts</v>
      </c>
      <c r="D1768" s="2" t="s">
        <v>39</v>
      </c>
      <c r="E1768" s="2">
        <v>2000.0</v>
      </c>
      <c r="F1768" s="2">
        <v>2191.0</v>
      </c>
      <c r="G1768" s="2"/>
      <c r="H1768" s="2"/>
      <c r="I1768" s="2"/>
      <c r="J1768" s="2"/>
      <c r="K1768" s="2"/>
      <c r="L1768" s="2"/>
      <c r="M1768" s="2"/>
      <c r="N1768" s="2"/>
      <c r="O1768" s="2"/>
      <c r="P1768" s="2"/>
      <c r="Q1768" s="2"/>
      <c r="R1768" s="2"/>
      <c r="S1768" s="2"/>
      <c r="T1768" s="2"/>
      <c r="U1768" s="2"/>
      <c r="V1768" s="2"/>
      <c r="W1768" s="2"/>
      <c r="X1768" s="2"/>
      <c r="Y1768" s="2"/>
      <c r="Z1768" s="2"/>
      <c r="AA1768" s="2"/>
      <c r="AB1768" s="2"/>
      <c r="AC1768" s="2"/>
      <c r="AD1768" s="2"/>
      <c r="AE1768" s="2"/>
      <c r="AF1768" s="2"/>
      <c r="AG1768" s="2"/>
      <c r="AH1768" s="2"/>
      <c r="AI1768" s="2"/>
      <c r="AJ1768" s="2"/>
      <c r="AK1768" s="2"/>
      <c r="AL1768" s="2"/>
      <c r="AM1768" s="2"/>
      <c r="AN1768" s="2"/>
      <c r="AO1768" s="2"/>
      <c r="AP1768" s="2"/>
      <c r="AQ1768" s="2"/>
      <c r="AR1768" s="2"/>
      <c r="AS1768" s="2"/>
      <c r="AT1768" s="2"/>
      <c r="AU1768" s="2"/>
    </row>
    <row r="1769" ht="15.75" customHeight="1">
      <c r="A1769" s="2" t="s">
        <v>291</v>
      </c>
      <c r="B1769" s="2" t="s">
        <v>296</v>
      </c>
      <c r="C1769" s="2" t="str">
        <f>VLOOKUP(D1769,Info!$A$24:$B$57,2,FALSE)</f>
        <v>Grunts</v>
      </c>
      <c r="D1769" s="2" t="s">
        <v>39</v>
      </c>
      <c r="E1769" s="2">
        <v>2001.0</v>
      </c>
      <c r="F1769" s="2">
        <v>3132.0</v>
      </c>
      <c r="G1769" s="2"/>
      <c r="H1769" s="2"/>
      <c r="I1769" s="2"/>
      <c r="J1769" s="2"/>
      <c r="K1769" s="2"/>
      <c r="L1769" s="2"/>
      <c r="M1769" s="2"/>
      <c r="N1769" s="2"/>
      <c r="O1769" s="2"/>
      <c r="P1769" s="2"/>
      <c r="Q1769" s="2"/>
      <c r="R1769" s="2"/>
      <c r="S1769" s="2"/>
      <c r="T1769" s="2"/>
      <c r="U1769" s="2"/>
      <c r="V1769" s="2"/>
      <c r="W1769" s="2"/>
      <c r="X1769" s="2"/>
      <c r="Y1769" s="2"/>
      <c r="Z1769" s="2"/>
      <c r="AA1769" s="2"/>
      <c r="AB1769" s="2"/>
      <c r="AC1769" s="2"/>
      <c r="AD1769" s="2"/>
      <c r="AE1769" s="2"/>
      <c r="AF1769" s="2"/>
      <c r="AG1769" s="2"/>
      <c r="AH1769" s="2"/>
      <c r="AI1769" s="2"/>
      <c r="AJ1769" s="2"/>
      <c r="AK1769" s="2"/>
      <c r="AL1769" s="2"/>
      <c r="AM1769" s="2"/>
      <c r="AN1769" s="2"/>
      <c r="AO1769" s="2"/>
      <c r="AP1769" s="2"/>
      <c r="AQ1769" s="2"/>
      <c r="AR1769" s="2"/>
      <c r="AS1769" s="2"/>
      <c r="AT1769" s="2"/>
      <c r="AU1769" s="2"/>
    </row>
    <row r="1770" ht="15.75" customHeight="1">
      <c r="A1770" s="2" t="s">
        <v>291</v>
      </c>
      <c r="B1770" s="2" t="s">
        <v>296</v>
      </c>
      <c r="C1770" s="2" t="str">
        <f>VLOOKUP(D1770,Info!$A$24:$B$57,2,FALSE)</f>
        <v>Grunts</v>
      </c>
      <c r="D1770" s="2" t="s">
        <v>39</v>
      </c>
      <c r="E1770" s="2">
        <v>2002.0</v>
      </c>
      <c r="F1770" s="2">
        <v>1704.0</v>
      </c>
      <c r="G1770" s="2"/>
      <c r="H1770" s="2"/>
      <c r="I1770" s="2"/>
      <c r="J1770" s="2"/>
      <c r="K1770" s="2"/>
      <c r="L1770" s="2"/>
      <c r="M1770" s="2"/>
      <c r="N1770" s="2"/>
      <c r="O1770" s="2"/>
      <c r="P1770" s="2"/>
      <c r="Q1770" s="2"/>
      <c r="R1770" s="2"/>
      <c r="S1770" s="2"/>
      <c r="T1770" s="2"/>
      <c r="U1770" s="2"/>
      <c r="V1770" s="2"/>
      <c r="W1770" s="2"/>
      <c r="X1770" s="2"/>
      <c r="Y1770" s="2"/>
      <c r="Z1770" s="2"/>
      <c r="AA1770" s="2"/>
      <c r="AB1770" s="2"/>
      <c r="AC1770" s="2"/>
      <c r="AD1770" s="2"/>
      <c r="AE1770" s="2"/>
      <c r="AF1770" s="2"/>
      <c r="AG1770" s="2"/>
      <c r="AH1770" s="2"/>
      <c r="AI1770" s="2"/>
      <c r="AJ1770" s="2"/>
      <c r="AK1770" s="2"/>
      <c r="AL1770" s="2"/>
      <c r="AM1770" s="2"/>
      <c r="AN1770" s="2"/>
      <c r="AO1770" s="2"/>
      <c r="AP1770" s="2"/>
      <c r="AQ1770" s="2"/>
      <c r="AR1770" s="2"/>
      <c r="AS1770" s="2"/>
      <c r="AT1770" s="2"/>
      <c r="AU1770" s="2"/>
    </row>
    <row r="1771" ht="15.75" customHeight="1">
      <c r="A1771" s="2" t="s">
        <v>291</v>
      </c>
      <c r="B1771" s="2" t="s">
        <v>296</v>
      </c>
      <c r="C1771" s="2" t="str">
        <f>VLOOKUP(D1771,Info!$A$24:$B$57,2,FALSE)</f>
        <v>Grunts</v>
      </c>
      <c r="D1771" s="2" t="s">
        <v>39</v>
      </c>
      <c r="E1771" s="2">
        <v>2003.0</v>
      </c>
      <c r="F1771" s="2">
        <v>1169.0</v>
      </c>
      <c r="G1771" s="2"/>
      <c r="H1771" s="2"/>
      <c r="I1771" s="2"/>
      <c r="J1771" s="2"/>
      <c r="K1771" s="2"/>
      <c r="L1771" s="2"/>
      <c r="M1771" s="2"/>
      <c r="N1771" s="2"/>
      <c r="O1771" s="2"/>
      <c r="P1771" s="2"/>
      <c r="Q1771" s="2"/>
      <c r="R1771" s="2"/>
      <c r="S1771" s="2"/>
      <c r="T1771" s="2"/>
      <c r="U1771" s="2"/>
      <c r="V1771" s="2"/>
      <c r="W1771" s="2"/>
      <c r="X1771" s="2"/>
      <c r="Y1771" s="2"/>
      <c r="Z1771" s="2"/>
      <c r="AA1771" s="2"/>
      <c r="AB1771" s="2"/>
      <c r="AC1771" s="2"/>
      <c r="AD1771" s="2"/>
      <c r="AE1771" s="2"/>
      <c r="AF1771" s="2"/>
      <c r="AG1771" s="2"/>
      <c r="AH1771" s="2"/>
      <c r="AI1771" s="2"/>
      <c r="AJ1771" s="2"/>
      <c r="AK1771" s="2"/>
      <c r="AL1771" s="2"/>
      <c r="AM1771" s="2"/>
      <c r="AN1771" s="2"/>
      <c r="AO1771" s="2"/>
      <c r="AP1771" s="2"/>
      <c r="AQ1771" s="2"/>
      <c r="AR1771" s="2"/>
      <c r="AS1771" s="2"/>
      <c r="AT1771" s="2"/>
      <c r="AU1771" s="2"/>
    </row>
    <row r="1772" ht="15.75" customHeight="1">
      <c r="A1772" s="2" t="s">
        <v>291</v>
      </c>
      <c r="B1772" s="2" t="s">
        <v>296</v>
      </c>
      <c r="C1772" s="2" t="str">
        <f>VLOOKUP(D1772,Info!$A$24:$B$57,2,FALSE)</f>
        <v>Grunts</v>
      </c>
      <c r="D1772" s="2" t="s">
        <v>39</v>
      </c>
      <c r="E1772" s="2">
        <v>2004.0</v>
      </c>
      <c r="F1772" s="2">
        <v>1736.0</v>
      </c>
      <c r="G1772" s="2"/>
      <c r="H1772" s="2"/>
      <c r="I1772" s="2"/>
      <c r="J1772" s="2"/>
      <c r="K1772" s="2"/>
      <c r="L1772" s="2"/>
      <c r="M1772" s="2"/>
      <c r="N1772" s="2"/>
      <c r="O1772" s="2"/>
      <c r="P1772" s="2"/>
      <c r="Q1772" s="2"/>
      <c r="R1772" s="2"/>
      <c r="S1772" s="2"/>
      <c r="T1772" s="2"/>
      <c r="U1772" s="2"/>
      <c r="V1772" s="2"/>
      <c r="W1772" s="2"/>
      <c r="X1772" s="2"/>
      <c r="Y1772" s="2"/>
      <c r="Z1772" s="2"/>
      <c r="AA1772" s="2"/>
      <c r="AB1772" s="2"/>
      <c r="AC1772" s="2"/>
      <c r="AD1772" s="2"/>
      <c r="AE1772" s="2"/>
      <c r="AF1772" s="2"/>
      <c r="AG1772" s="2"/>
      <c r="AH1772" s="2"/>
      <c r="AI1772" s="2"/>
      <c r="AJ1772" s="2"/>
      <c r="AK1772" s="2"/>
      <c r="AL1772" s="2"/>
      <c r="AM1772" s="2"/>
      <c r="AN1772" s="2"/>
      <c r="AO1772" s="2"/>
      <c r="AP1772" s="2"/>
      <c r="AQ1772" s="2"/>
      <c r="AR1772" s="2"/>
      <c r="AS1772" s="2"/>
      <c r="AT1772" s="2"/>
      <c r="AU1772" s="2"/>
    </row>
    <row r="1773" ht="15.75" customHeight="1">
      <c r="A1773" s="2" t="s">
        <v>291</v>
      </c>
      <c r="B1773" s="2" t="s">
        <v>296</v>
      </c>
      <c r="C1773" s="2" t="str">
        <f>VLOOKUP(D1773,Info!$A$24:$B$57,2,FALSE)</f>
        <v>Grunts</v>
      </c>
      <c r="D1773" s="2" t="s">
        <v>39</v>
      </c>
      <c r="E1773" s="2">
        <v>2005.0</v>
      </c>
      <c r="F1773" s="2">
        <v>1343.0</v>
      </c>
      <c r="G1773" s="2"/>
      <c r="H1773" s="2"/>
      <c r="I1773" s="2"/>
      <c r="J1773" s="2"/>
      <c r="K1773" s="2"/>
      <c r="L1773" s="2"/>
      <c r="M1773" s="2"/>
      <c r="N1773" s="2"/>
      <c r="O1773" s="2"/>
      <c r="P1773" s="2"/>
      <c r="Q1773" s="2"/>
      <c r="R1773" s="2"/>
      <c r="S1773" s="2"/>
      <c r="T1773" s="2"/>
      <c r="U1773" s="2"/>
      <c r="V1773" s="2"/>
      <c r="W1773" s="2"/>
      <c r="X1773" s="2"/>
      <c r="Y1773" s="2"/>
      <c r="Z1773" s="2"/>
      <c r="AA1773" s="2"/>
      <c r="AB1773" s="2"/>
      <c r="AC1773" s="2"/>
      <c r="AD1773" s="2"/>
      <c r="AE1773" s="2"/>
      <c r="AF1773" s="2"/>
      <c r="AG1773" s="2"/>
      <c r="AH1773" s="2"/>
      <c r="AI1773" s="2"/>
      <c r="AJ1773" s="2"/>
      <c r="AK1773" s="2"/>
      <c r="AL1773" s="2"/>
      <c r="AM1773" s="2"/>
      <c r="AN1773" s="2"/>
      <c r="AO1773" s="2"/>
      <c r="AP1773" s="2"/>
      <c r="AQ1773" s="2"/>
      <c r="AR1773" s="2"/>
      <c r="AS1773" s="2"/>
      <c r="AT1773" s="2"/>
      <c r="AU1773" s="2"/>
    </row>
    <row r="1774" ht="15.75" customHeight="1">
      <c r="A1774" s="2" t="s">
        <v>291</v>
      </c>
      <c r="B1774" s="2" t="s">
        <v>296</v>
      </c>
      <c r="C1774" s="2" t="str">
        <f>VLOOKUP(D1774,Info!$A$24:$B$57,2,FALSE)</f>
        <v>Grunts</v>
      </c>
      <c r="D1774" s="2" t="s">
        <v>39</v>
      </c>
      <c r="E1774" s="2">
        <v>2006.0</v>
      </c>
      <c r="F1774" s="2">
        <v>1845.0</v>
      </c>
      <c r="G1774" s="2"/>
      <c r="H1774" s="2"/>
      <c r="I1774" s="2"/>
      <c r="J1774" s="2"/>
      <c r="K1774" s="2"/>
      <c r="L1774" s="2"/>
      <c r="M1774" s="2"/>
      <c r="N1774" s="2"/>
      <c r="O1774" s="2"/>
      <c r="P1774" s="2"/>
      <c r="Q1774" s="2"/>
      <c r="R1774" s="2"/>
      <c r="S1774" s="2"/>
      <c r="T1774" s="2"/>
      <c r="U1774" s="2"/>
      <c r="V1774" s="2"/>
      <c r="W1774" s="2"/>
      <c r="X1774" s="2"/>
      <c r="Y1774" s="2"/>
      <c r="Z1774" s="2"/>
      <c r="AA1774" s="2"/>
      <c r="AB1774" s="2"/>
      <c r="AC1774" s="2"/>
      <c r="AD1774" s="2"/>
      <c r="AE1774" s="2"/>
      <c r="AF1774" s="2"/>
      <c r="AG1774" s="2"/>
      <c r="AH1774" s="2"/>
      <c r="AI1774" s="2"/>
      <c r="AJ1774" s="2"/>
      <c r="AK1774" s="2"/>
      <c r="AL1774" s="2"/>
      <c r="AM1774" s="2"/>
      <c r="AN1774" s="2"/>
      <c r="AO1774" s="2"/>
      <c r="AP1774" s="2"/>
      <c r="AQ1774" s="2"/>
      <c r="AR1774" s="2"/>
      <c r="AS1774" s="2"/>
      <c r="AT1774" s="2"/>
      <c r="AU1774" s="2"/>
    </row>
    <row r="1775" ht="15.75" customHeight="1">
      <c r="A1775" s="2" t="s">
        <v>291</v>
      </c>
      <c r="B1775" s="2" t="s">
        <v>296</v>
      </c>
      <c r="C1775" s="2" t="str">
        <f>VLOOKUP(D1775,Info!$A$24:$B$57,2,FALSE)</f>
        <v>Grunts</v>
      </c>
      <c r="D1775" s="2" t="s">
        <v>39</v>
      </c>
      <c r="E1775" s="2">
        <v>2007.0</v>
      </c>
      <c r="F1775" s="2">
        <v>1379.0</v>
      </c>
      <c r="G1775" s="2"/>
      <c r="H1775" s="2"/>
      <c r="I1775" s="2"/>
      <c r="J1775" s="2"/>
      <c r="K1775" s="2"/>
      <c r="L1775" s="2"/>
      <c r="M1775" s="2"/>
      <c r="N1775" s="2"/>
      <c r="O1775" s="2"/>
      <c r="P1775" s="2"/>
      <c r="Q1775" s="2"/>
      <c r="R1775" s="2"/>
      <c r="S1775" s="2"/>
      <c r="T1775" s="2"/>
      <c r="U1775" s="2"/>
      <c r="V1775" s="2"/>
      <c r="W1775" s="2"/>
      <c r="X1775" s="2"/>
      <c r="Y1775" s="2"/>
      <c r="Z1775" s="2"/>
      <c r="AA1775" s="2"/>
      <c r="AB1775" s="2"/>
      <c r="AC1775" s="2"/>
      <c r="AD1775" s="2"/>
      <c r="AE1775" s="2"/>
      <c r="AF1775" s="2"/>
      <c r="AG1775" s="2"/>
      <c r="AH1775" s="2"/>
      <c r="AI1775" s="2"/>
      <c r="AJ1775" s="2"/>
      <c r="AK1775" s="2"/>
      <c r="AL1775" s="2"/>
      <c r="AM1775" s="2"/>
      <c r="AN1775" s="2"/>
      <c r="AO1775" s="2"/>
      <c r="AP1775" s="2"/>
      <c r="AQ1775" s="2"/>
      <c r="AR1775" s="2"/>
      <c r="AS1775" s="2"/>
      <c r="AT1775" s="2"/>
      <c r="AU1775" s="2"/>
    </row>
    <row r="1776" ht="15.75" customHeight="1">
      <c r="A1776" s="2" t="s">
        <v>291</v>
      </c>
      <c r="B1776" s="2" t="s">
        <v>296</v>
      </c>
      <c r="C1776" s="2" t="str">
        <f>VLOOKUP(D1776,Info!$A$24:$B$57,2,FALSE)</f>
        <v>Grunts</v>
      </c>
      <c r="D1776" s="2" t="s">
        <v>39</v>
      </c>
      <c r="E1776" s="2">
        <v>2008.0</v>
      </c>
      <c r="F1776" s="2">
        <v>878.0</v>
      </c>
      <c r="G1776" s="2"/>
      <c r="H1776" s="2"/>
      <c r="I1776" s="2"/>
      <c r="J1776" s="2"/>
      <c r="K1776" s="2"/>
      <c r="L1776" s="2"/>
      <c r="M1776" s="2"/>
      <c r="N1776" s="2"/>
      <c r="O1776" s="2"/>
      <c r="P1776" s="2"/>
      <c r="Q1776" s="2"/>
      <c r="R1776" s="2"/>
      <c r="S1776" s="2"/>
      <c r="T1776" s="2"/>
      <c r="U1776" s="2"/>
      <c r="V1776" s="2"/>
      <c r="W1776" s="2"/>
      <c r="X1776" s="2"/>
      <c r="Y1776" s="2"/>
      <c r="Z1776" s="2"/>
      <c r="AA1776" s="2"/>
      <c r="AB1776" s="2"/>
      <c r="AC1776" s="2"/>
      <c r="AD1776" s="2"/>
      <c r="AE1776" s="2"/>
      <c r="AF1776" s="2"/>
      <c r="AG1776" s="2"/>
      <c r="AH1776" s="2"/>
      <c r="AI1776" s="2"/>
      <c r="AJ1776" s="2"/>
      <c r="AK1776" s="2"/>
      <c r="AL1776" s="2"/>
      <c r="AM1776" s="2"/>
      <c r="AN1776" s="2"/>
      <c r="AO1776" s="2"/>
      <c r="AP1776" s="2"/>
      <c r="AQ1776" s="2"/>
      <c r="AR1776" s="2"/>
      <c r="AS1776" s="2"/>
      <c r="AT1776" s="2"/>
      <c r="AU1776" s="2"/>
    </row>
    <row r="1777" ht="15.75" customHeight="1">
      <c r="A1777" s="2" t="s">
        <v>291</v>
      </c>
      <c r="B1777" s="2" t="s">
        <v>296</v>
      </c>
      <c r="C1777" s="2" t="str">
        <f>VLOOKUP(D1777,Info!$A$24:$B$57,2,FALSE)</f>
        <v>Grunts</v>
      </c>
      <c r="D1777" s="2" t="s">
        <v>39</v>
      </c>
      <c r="E1777" s="2">
        <v>2009.0</v>
      </c>
      <c r="F1777" s="2">
        <v>729.0</v>
      </c>
      <c r="G1777" s="2"/>
      <c r="H1777" s="2"/>
      <c r="I1777" s="2"/>
      <c r="J1777" s="2"/>
      <c r="K1777" s="2"/>
      <c r="L1777" s="2"/>
      <c r="M1777" s="2"/>
      <c r="N1777" s="2"/>
      <c r="O1777" s="2"/>
      <c r="P1777" s="2"/>
      <c r="Q1777" s="2"/>
      <c r="R1777" s="2"/>
      <c r="S1777" s="2"/>
      <c r="T1777" s="2"/>
      <c r="U1777" s="2"/>
      <c r="V1777" s="2"/>
      <c r="W1777" s="2"/>
      <c r="X1777" s="2"/>
      <c r="Y1777" s="2"/>
      <c r="Z1777" s="2"/>
      <c r="AA1777" s="2"/>
      <c r="AB1777" s="2"/>
      <c r="AC1777" s="2"/>
      <c r="AD1777" s="2"/>
      <c r="AE1777" s="2"/>
      <c r="AF1777" s="2"/>
      <c r="AG1777" s="2"/>
      <c r="AH1777" s="2"/>
      <c r="AI1777" s="2"/>
      <c r="AJ1777" s="2"/>
      <c r="AK1777" s="2"/>
      <c r="AL1777" s="2"/>
      <c r="AM1777" s="2"/>
      <c r="AN1777" s="2"/>
      <c r="AO1777" s="2"/>
      <c r="AP1777" s="2"/>
      <c r="AQ1777" s="2"/>
      <c r="AR1777" s="2"/>
      <c r="AS1777" s="2"/>
      <c r="AT1777" s="2"/>
      <c r="AU1777" s="2"/>
    </row>
    <row r="1778" ht="15.75" customHeight="1">
      <c r="A1778" s="2" t="s">
        <v>291</v>
      </c>
      <c r="B1778" s="2" t="s">
        <v>296</v>
      </c>
      <c r="C1778" s="2" t="str">
        <f>VLOOKUP(D1778,Info!$A$24:$B$57,2,FALSE)</f>
        <v>Grunts</v>
      </c>
      <c r="D1778" s="2" t="s">
        <v>39</v>
      </c>
      <c r="E1778" s="2">
        <v>2010.0</v>
      </c>
      <c r="F1778" s="2">
        <v>459.0</v>
      </c>
      <c r="G1778" s="2"/>
      <c r="H1778" s="2"/>
      <c r="I1778" s="2"/>
      <c r="J1778" s="2"/>
      <c r="K1778" s="2"/>
      <c r="L1778" s="2"/>
      <c r="M1778" s="2"/>
      <c r="N1778" s="2"/>
      <c r="O1778" s="2"/>
      <c r="P1778" s="2"/>
      <c r="Q1778" s="2"/>
      <c r="R1778" s="2"/>
      <c r="S1778" s="2"/>
      <c r="T1778" s="2"/>
      <c r="U1778" s="2"/>
      <c r="V1778" s="2"/>
      <c r="W1778" s="2"/>
      <c r="X1778" s="2"/>
      <c r="Y1778" s="2"/>
      <c r="Z1778" s="2"/>
      <c r="AA1778" s="2"/>
      <c r="AB1778" s="2"/>
      <c r="AC1778" s="2"/>
      <c r="AD1778" s="2"/>
      <c r="AE1778" s="2"/>
      <c r="AF1778" s="2"/>
      <c r="AG1778" s="2"/>
      <c r="AH1778" s="2"/>
      <c r="AI1778" s="2"/>
      <c r="AJ1778" s="2"/>
      <c r="AK1778" s="2"/>
      <c r="AL1778" s="2"/>
      <c r="AM1778" s="2"/>
      <c r="AN1778" s="2"/>
      <c r="AO1778" s="2"/>
      <c r="AP1778" s="2"/>
      <c r="AQ1778" s="2"/>
      <c r="AR1778" s="2"/>
      <c r="AS1778" s="2"/>
      <c r="AT1778" s="2"/>
      <c r="AU1778" s="2"/>
    </row>
    <row r="1779" ht="15.75" customHeight="1">
      <c r="A1779" s="2" t="s">
        <v>291</v>
      </c>
      <c r="B1779" s="2" t="s">
        <v>296</v>
      </c>
      <c r="C1779" s="2" t="str">
        <f>VLOOKUP(D1779,Info!$A$24:$B$57,2,FALSE)</f>
        <v>Grunts</v>
      </c>
      <c r="D1779" s="2" t="s">
        <v>39</v>
      </c>
      <c r="E1779" s="2">
        <v>2011.0</v>
      </c>
      <c r="F1779" s="2">
        <v>532.0</v>
      </c>
      <c r="G1779" s="2"/>
      <c r="H1779" s="2"/>
      <c r="I1779" s="2"/>
      <c r="J1779" s="2"/>
      <c r="K1779" s="2"/>
      <c r="L1779" s="2"/>
      <c r="M1779" s="2"/>
      <c r="N1779" s="2"/>
      <c r="O1779" s="2"/>
      <c r="P1779" s="2"/>
      <c r="Q1779" s="2"/>
      <c r="R1779" s="2"/>
      <c r="S1779" s="2"/>
      <c r="T1779" s="2"/>
      <c r="U1779" s="2"/>
      <c r="V1779" s="2"/>
      <c r="W1779" s="2"/>
      <c r="X1779" s="2"/>
      <c r="Y1779" s="2"/>
      <c r="Z1779" s="2"/>
      <c r="AA1779" s="2"/>
      <c r="AB1779" s="2"/>
      <c r="AC1779" s="2"/>
      <c r="AD1779" s="2"/>
      <c r="AE1779" s="2"/>
      <c r="AF1779" s="2"/>
      <c r="AG1779" s="2"/>
      <c r="AH1779" s="2"/>
      <c r="AI1779" s="2"/>
      <c r="AJ1779" s="2"/>
      <c r="AK1779" s="2"/>
      <c r="AL1779" s="2"/>
      <c r="AM1779" s="2"/>
      <c r="AN1779" s="2"/>
      <c r="AO1779" s="2"/>
      <c r="AP1779" s="2"/>
      <c r="AQ1779" s="2"/>
      <c r="AR1779" s="2"/>
      <c r="AS1779" s="2"/>
      <c r="AT1779" s="2"/>
      <c r="AU1779" s="2"/>
    </row>
    <row r="1780" ht="15.75" customHeight="1">
      <c r="A1780" s="2" t="s">
        <v>291</v>
      </c>
      <c r="B1780" s="2" t="s">
        <v>296</v>
      </c>
      <c r="C1780" s="2" t="str">
        <f>VLOOKUP(D1780,Info!$A$24:$B$57,2,FALSE)</f>
        <v>Grunts</v>
      </c>
      <c r="D1780" s="2" t="s">
        <v>39</v>
      </c>
      <c r="E1780" s="2">
        <v>2012.0</v>
      </c>
      <c r="F1780" s="2">
        <v>797.0</v>
      </c>
      <c r="G1780" s="2"/>
      <c r="H1780" s="2"/>
      <c r="I1780" s="2"/>
      <c r="J1780" s="2"/>
      <c r="K1780" s="2"/>
      <c r="L1780" s="2"/>
      <c r="M1780" s="2"/>
      <c r="N1780" s="2"/>
      <c r="O1780" s="2"/>
      <c r="P1780" s="2"/>
      <c r="Q1780" s="2"/>
      <c r="R1780" s="2"/>
      <c r="S1780" s="2"/>
      <c r="T1780" s="2"/>
      <c r="U1780" s="2"/>
      <c r="V1780" s="2"/>
      <c r="W1780" s="2"/>
      <c r="X1780" s="2"/>
      <c r="Y1780" s="2"/>
      <c r="Z1780" s="2"/>
      <c r="AA1780" s="2"/>
      <c r="AB1780" s="2"/>
      <c r="AC1780" s="2"/>
      <c r="AD1780" s="2"/>
      <c r="AE1780" s="2"/>
      <c r="AF1780" s="2"/>
      <c r="AG1780" s="2"/>
      <c r="AH1780" s="2"/>
      <c r="AI1780" s="2"/>
      <c r="AJ1780" s="2"/>
      <c r="AK1780" s="2"/>
      <c r="AL1780" s="2"/>
      <c r="AM1780" s="2"/>
      <c r="AN1780" s="2"/>
      <c r="AO1780" s="2"/>
      <c r="AP1780" s="2"/>
      <c r="AQ1780" s="2"/>
      <c r="AR1780" s="2"/>
      <c r="AS1780" s="2"/>
      <c r="AT1780" s="2"/>
      <c r="AU1780" s="2"/>
    </row>
    <row r="1781" ht="15.75" customHeight="1">
      <c r="A1781" s="2" t="s">
        <v>291</v>
      </c>
      <c r="B1781" s="2" t="s">
        <v>296</v>
      </c>
      <c r="C1781" s="2" t="str">
        <f>VLOOKUP(D1781,Info!$A$24:$B$57,2,FALSE)</f>
        <v>Grunts</v>
      </c>
      <c r="D1781" s="2" t="s">
        <v>39</v>
      </c>
      <c r="E1781" s="2">
        <v>2013.0</v>
      </c>
      <c r="F1781" s="2">
        <v>459.0</v>
      </c>
      <c r="G1781" s="2"/>
      <c r="H1781" s="2"/>
      <c r="I1781" s="2"/>
      <c r="J1781" s="2"/>
      <c r="K1781" s="2"/>
      <c r="L1781" s="2"/>
      <c r="M1781" s="2"/>
      <c r="N1781" s="2"/>
      <c r="O1781" s="2"/>
      <c r="P1781" s="2"/>
      <c r="Q1781" s="2"/>
      <c r="R1781" s="2"/>
      <c r="S1781" s="2"/>
      <c r="T1781" s="2"/>
      <c r="U1781" s="2"/>
      <c r="V1781" s="2"/>
      <c r="W1781" s="2"/>
      <c r="X1781" s="2"/>
      <c r="Y1781" s="2"/>
      <c r="Z1781" s="2"/>
      <c r="AA1781" s="2"/>
      <c r="AB1781" s="2"/>
      <c r="AC1781" s="2"/>
      <c r="AD1781" s="2"/>
      <c r="AE1781" s="2"/>
      <c r="AF1781" s="2"/>
      <c r="AG1781" s="2"/>
      <c r="AH1781" s="2"/>
      <c r="AI1781" s="2"/>
      <c r="AJ1781" s="2"/>
      <c r="AK1781" s="2"/>
      <c r="AL1781" s="2"/>
      <c r="AM1781" s="2"/>
      <c r="AN1781" s="2"/>
      <c r="AO1781" s="2"/>
      <c r="AP1781" s="2"/>
      <c r="AQ1781" s="2"/>
      <c r="AR1781" s="2"/>
      <c r="AS1781" s="2"/>
      <c r="AT1781" s="2"/>
      <c r="AU1781" s="2"/>
    </row>
    <row r="1782" ht="15.75" customHeight="1">
      <c r="A1782" s="2" t="s">
        <v>291</v>
      </c>
      <c r="B1782" s="2" t="s">
        <v>296</v>
      </c>
      <c r="C1782" s="2" t="str">
        <f>VLOOKUP(D1782,Info!$A$24:$B$57,2,FALSE)</f>
        <v>Grunts</v>
      </c>
      <c r="D1782" s="2" t="s">
        <v>39</v>
      </c>
      <c r="E1782" s="2">
        <v>2014.0</v>
      </c>
      <c r="F1782" s="2">
        <v>810.0</v>
      </c>
      <c r="G1782" s="2"/>
      <c r="H1782" s="2"/>
      <c r="I1782" s="2"/>
      <c r="J1782" s="2"/>
      <c r="K1782" s="2"/>
      <c r="L1782" s="2"/>
      <c r="M1782" s="2"/>
      <c r="N1782" s="2"/>
      <c r="O1782" s="2"/>
      <c r="P1782" s="2"/>
      <c r="Q1782" s="2"/>
      <c r="R1782" s="2"/>
      <c r="S1782" s="2"/>
      <c r="T1782" s="2"/>
      <c r="U1782" s="2"/>
      <c r="V1782" s="2"/>
      <c r="W1782" s="2"/>
      <c r="X1782" s="2"/>
      <c r="Y1782" s="2"/>
      <c r="Z1782" s="2"/>
      <c r="AA1782" s="2"/>
      <c r="AB1782" s="2"/>
      <c r="AC1782" s="2"/>
      <c r="AD1782" s="2"/>
      <c r="AE1782" s="2"/>
      <c r="AF1782" s="2"/>
      <c r="AG1782" s="2"/>
      <c r="AH1782" s="2"/>
      <c r="AI1782" s="2"/>
      <c r="AJ1782" s="2"/>
      <c r="AK1782" s="2"/>
      <c r="AL1782" s="2"/>
      <c r="AM1782" s="2"/>
      <c r="AN1782" s="2"/>
      <c r="AO1782" s="2"/>
      <c r="AP1782" s="2"/>
      <c r="AQ1782" s="2"/>
      <c r="AR1782" s="2"/>
      <c r="AS1782" s="2"/>
      <c r="AT1782" s="2"/>
      <c r="AU1782" s="2"/>
    </row>
    <row r="1783" ht="15.75" customHeight="1">
      <c r="A1783" s="2" t="s">
        <v>291</v>
      </c>
      <c r="B1783" s="2" t="s">
        <v>296</v>
      </c>
      <c r="C1783" s="2" t="str">
        <f>VLOOKUP(D1783,Info!$A$24:$B$57,2,FALSE)</f>
        <v>Grunts</v>
      </c>
      <c r="D1783" s="2" t="s">
        <v>39</v>
      </c>
      <c r="E1783" s="2">
        <v>2015.0</v>
      </c>
      <c r="F1783" s="2">
        <v>1108.0</v>
      </c>
      <c r="G1783" s="2"/>
      <c r="H1783" s="2"/>
      <c r="I1783" s="2"/>
      <c r="J1783" s="2"/>
      <c r="K1783" s="2"/>
      <c r="L1783" s="2"/>
      <c r="M1783" s="2"/>
      <c r="N1783" s="2"/>
      <c r="O1783" s="2"/>
      <c r="P1783" s="2"/>
      <c r="Q1783" s="2"/>
      <c r="R1783" s="2"/>
      <c r="S1783" s="2"/>
      <c r="T1783" s="2"/>
      <c r="U1783" s="2"/>
      <c r="V1783" s="2"/>
      <c r="W1783" s="2"/>
      <c r="X1783" s="2"/>
      <c r="Y1783" s="2"/>
      <c r="Z1783" s="2"/>
      <c r="AA1783" s="2"/>
      <c r="AB1783" s="2"/>
      <c r="AC1783" s="2"/>
      <c r="AD1783" s="2"/>
      <c r="AE1783" s="2"/>
      <c r="AF1783" s="2"/>
      <c r="AG1783" s="2"/>
      <c r="AH1783" s="2"/>
      <c r="AI1783" s="2"/>
      <c r="AJ1783" s="2"/>
      <c r="AK1783" s="2"/>
      <c r="AL1783" s="2"/>
      <c r="AM1783" s="2"/>
      <c r="AN1783" s="2"/>
      <c r="AO1783" s="2"/>
      <c r="AP1783" s="2"/>
      <c r="AQ1783" s="2"/>
      <c r="AR1783" s="2"/>
      <c r="AS1783" s="2"/>
      <c r="AT1783" s="2"/>
      <c r="AU1783" s="2"/>
    </row>
    <row r="1784" ht="15.75" customHeight="1">
      <c r="A1784" s="2" t="s">
        <v>291</v>
      </c>
      <c r="B1784" s="2" t="s">
        <v>296</v>
      </c>
      <c r="C1784" s="2" t="str">
        <f>VLOOKUP(D1784,Info!$A$24:$B$57,2,FALSE)</f>
        <v>Grunts</v>
      </c>
      <c r="D1784" s="3" t="s">
        <v>37</v>
      </c>
      <c r="E1784" s="3">
        <v>1986.0</v>
      </c>
      <c r="F1784" s="3">
        <v>19.0</v>
      </c>
    </row>
    <row r="1785" ht="15.75" customHeight="1">
      <c r="A1785" s="2" t="s">
        <v>291</v>
      </c>
      <c r="B1785" s="2" t="s">
        <v>296</v>
      </c>
      <c r="C1785" s="2" t="str">
        <f>VLOOKUP(D1785,Info!$A$24:$B$57,2,FALSE)</f>
        <v>Grunts</v>
      </c>
      <c r="D1785" s="3" t="s">
        <v>37</v>
      </c>
      <c r="E1785" s="3">
        <v>1987.0</v>
      </c>
      <c r="F1785" s="3">
        <v>44.0</v>
      </c>
    </row>
    <row r="1786" ht="15.75" customHeight="1">
      <c r="A1786" s="2" t="s">
        <v>291</v>
      </c>
      <c r="B1786" s="2" t="s">
        <v>296</v>
      </c>
      <c r="C1786" s="2" t="str">
        <f>VLOOKUP(D1786,Info!$A$24:$B$57,2,FALSE)</f>
        <v>Grunts</v>
      </c>
      <c r="D1786" s="3" t="s">
        <v>37</v>
      </c>
      <c r="E1786" s="3">
        <v>1988.0</v>
      </c>
      <c r="F1786" s="3">
        <v>16.0</v>
      </c>
    </row>
    <row r="1787" ht="15.75" customHeight="1">
      <c r="A1787" s="2" t="s">
        <v>291</v>
      </c>
      <c r="B1787" s="2" t="s">
        <v>296</v>
      </c>
      <c r="C1787" s="2" t="str">
        <f>VLOOKUP(D1787,Info!$A$24:$B$57,2,FALSE)</f>
        <v>Grunts</v>
      </c>
      <c r="D1787" s="3" t="s">
        <v>37</v>
      </c>
      <c r="E1787" s="3">
        <v>1989.0</v>
      </c>
      <c r="F1787" s="3">
        <v>13.0</v>
      </c>
    </row>
    <row r="1788" ht="15.75" customHeight="1">
      <c r="A1788" s="2" t="s">
        <v>291</v>
      </c>
      <c r="B1788" s="2" t="s">
        <v>296</v>
      </c>
      <c r="C1788" s="2" t="str">
        <f>VLOOKUP(D1788,Info!$A$24:$B$57,2,FALSE)</f>
        <v>Grunts</v>
      </c>
      <c r="D1788" s="3" t="s">
        <v>37</v>
      </c>
      <c r="E1788" s="3">
        <v>1990.0</v>
      </c>
      <c r="F1788" s="3">
        <v>47.0</v>
      </c>
    </row>
    <row r="1789" ht="15.75" customHeight="1">
      <c r="A1789" s="2" t="s">
        <v>291</v>
      </c>
      <c r="B1789" s="2" t="s">
        <v>296</v>
      </c>
      <c r="C1789" s="2" t="str">
        <f>VLOOKUP(D1789,Info!$A$24:$B$57,2,FALSE)</f>
        <v>Grunts</v>
      </c>
      <c r="D1789" s="3" t="s">
        <v>37</v>
      </c>
      <c r="E1789" s="3">
        <v>1991.0</v>
      </c>
      <c r="F1789" s="3">
        <v>35.0</v>
      </c>
    </row>
    <row r="1790" ht="15.75" customHeight="1">
      <c r="A1790" s="2" t="s">
        <v>291</v>
      </c>
      <c r="B1790" s="2" t="s">
        <v>296</v>
      </c>
      <c r="C1790" s="2" t="str">
        <f>VLOOKUP(D1790,Info!$A$24:$B$57,2,FALSE)</f>
        <v>Grunts</v>
      </c>
      <c r="D1790" s="3" t="s">
        <v>37</v>
      </c>
      <c r="E1790" s="3">
        <v>1992.0</v>
      </c>
      <c r="F1790" s="3">
        <v>5.0</v>
      </c>
    </row>
    <row r="1791" ht="15.75" customHeight="1">
      <c r="A1791" s="2" t="s">
        <v>291</v>
      </c>
      <c r="B1791" s="2" t="s">
        <v>296</v>
      </c>
      <c r="C1791" s="2" t="str">
        <f>VLOOKUP(D1791,Info!$A$24:$B$57,2,FALSE)</f>
        <v>Grunts</v>
      </c>
      <c r="D1791" s="3" t="s">
        <v>37</v>
      </c>
      <c r="E1791" s="3">
        <v>1993.0</v>
      </c>
      <c r="F1791" s="3">
        <v>2.0</v>
      </c>
    </row>
    <row r="1792" ht="15.75" customHeight="1">
      <c r="A1792" s="2" t="s">
        <v>291</v>
      </c>
      <c r="B1792" s="2" t="s">
        <v>296</v>
      </c>
      <c r="C1792" s="2" t="str">
        <f>VLOOKUP(D1792,Info!$A$24:$B$57,2,FALSE)</f>
        <v>Grunts</v>
      </c>
      <c r="D1792" s="3" t="s">
        <v>37</v>
      </c>
      <c r="E1792" s="3">
        <v>1994.0</v>
      </c>
      <c r="F1792" s="3">
        <v>12.0</v>
      </c>
    </row>
    <row r="1793" ht="15.75" customHeight="1">
      <c r="A1793" s="2" t="s">
        <v>291</v>
      </c>
      <c r="B1793" s="2" t="s">
        <v>296</v>
      </c>
      <c r="C1793" s="2" t="str">
        <f>VLOOKUP(D1793,Info!$A$24:$B$57,2,FALSE)</f>
        <v>Grunts</v>
      </c>
      <c r="D1793" s="3" t="s">
        <v>37</v>
      </c>
      <c r="E1793" s="3">
        <v>1995.0</v>
      </c>
      <c r="F1793" s="3">
        <v>52.0</v>
      </c>
    </row>
    <row r="1794" ht="15.75" customHeight="1">
      <c r="A1794" s="2" t="s">
        <v>291</v>
      </c>
      <c r="B1794" s="2" t="s">
        <v>296</v>
      </c>
      <c r="C1794" s="2" t="str">
        <f>VLOOKUP(D1794,Info!$A$24:$B$57,2,FALSE)</f>
        <v>Grunts</v>
      </c>
      <c r="D1794" s="3" t="s">
        <v>37</v>
      </c>
      <c r="E1794" s="3">
        <v>1996.0</v>
      </c>
      <c r="F1794" s="3">
        <v>15.0</v>
      </c>
    </row>
    <row r="1795" ht="15.75" customHeight="1">
      <c r="A1795" s="2" t="s">
        <v>291</v>
      </c>
      <c r="B1795" s="2" t="s">
        <v>296</v>
      </c>
      <c r="C1795" s="2" t="str">
        <f>VLOOKUP(D1795,Info!$A$24:$B$57,2,FALSE)</f>
        <v>Grunts</v>
      </c>
      <c r="D1795" s="3" t="s">
        <v>37</v>
      </c>
      <c r="E1795" s="3">
        <v>1997.0</v>
      </c>
      <c r="F1795" s="3">
        <v>5.0</v>
      </c>
    </row>
    <row r="1796" ht="15.75" customHeight="1">
      <c r="A1796" s="2" t="s">
        <v>291</v>
      </c>
      <c r="B1796" s="2" t="s">
        <v>296</v>
      </c>
      <c r="C1796" s="2" t="str">
        <f>VLOOKUP(D1796,Info!$A$24:$B$57,2,FALSE)</f>
        <v>Grunts</v>
      </c>
      <c r="D1796" s="3" t="s">
        <v>37</v>
      </c>
      <c r="E1796" s="3">
        <v>1998.0</v>
      </c>
      <c r="F1796" s="3">
        <v>7.0</v>
      </c>
    </row>
    <row r="1797" ht="15.75" customHeight="1">
      <c r="A1797" s="2" t="s">
        <v>291</v>
      </c>
      <c r="B1797" s="2" t="s">
        <v>296</v>
      </c>
      <c r="C1797" s="2" t="str">
        <f>VLOOKUP(D1797,Info!$A$24:$B$57,2,FALSE)</f>
        <v>Grunts</v>
      </c>
      <c r="D1797" s="3" t="s">
        <v>37</v>
      </c>
      <c r="E1797" s="3">
        <v>1999.0</v>
      </c>
      <c r="F1797" s="3">
        <v>100.0</v>
      </c>
    </row>
    <row r="1798" ht="15.75" customHeight="1">
      <c r="A1798" s="2" t="s">
        <v>291</v>
      </c>
      <c r="B1798" s="2" t="s">
        <v>296</v>
      </c>
      <c r="C1798" s="2" t="str">
        <f>VLOOKUP(D1798,Info!$A$24:$B$57,2,FALSE)</f>
        <v>Grunts</v>
      </c>
      <c r="D1798" s="3" t="s">
        <v>37</v>
      </c>
      <c r="E1798" s="3">
        <v>2000.0</v>
      </c>
      <c r="F1798" s="3">
        <v>132.0</v>
      </c>
    </row>
    <row r="1799" ht="15.75" customHeight="1">
      <c r="A1799" s="2" t="s">
        <v>291</v>
      </c>
      <c r="B1799" s="2" t="s">
        <v>296</v>
      </c>
      <c r="C1799" s="2" t="str">
        <f>VLOOKUP(D1799,Info!$A$24:$B$57,2,FALSE)</f>
        <v>Grunts</v>
      </c>
      <c r="D1799" s="3" t="s">
        <v>37</v>
      </c>
      <c r="E1799" s="3">
        <v>2001.0</v>
      </c>
      <c r="F1799" s="3">
        <v>476.0</v>
      </c>
    </row>
    <row r="1800" ht="15.75" customHeight="1">
      <c r="A1800" s="2" t="s">
        <v>291</v>
      </c>
      <c r="B1800" s="2" t="s">
        <v>296</v>
      </c>
      <c r="C1800" s="2" t="str">
        <f>VLOOKUP(D1800,Info!$A$24:$B$57,2,FALSE)</f>
        <v>Grunts</v>
      </c>
      <c r="D1800" s="3" t="s">
        <v>37</v>
      </c>
      <c r="E1800" s="3">
        <v>2002.0</v>
      </c>
      <c r="F1800" s="3">
        <v>445.0</v>
      </c>
    </row>
    <row r="1801" ht="15.75" customHeight="1">
      <c r="A1801" s="2" t="s">
        <v>291</v>
      </c>
      <c r="B1801" s="2" t="s">
        <v>296</v>
      </c>
      <c r="C1801" s="2" t="str">
        <f>VLOOKUP(D1801,Info!$A$24:$B$57,2,FALSE)</f>
        <v>Grunts</v>
      </c>
      <c r="D1801" s="3" t="s">
        <v>37</v>
      </c>
      <c r="E1801" s="3">
        <v>2003.0</v>
      </c>
      <c r="F1801" s="3">
        <v>563.0</v>
      </c>
    </row>
    <row r="1802" ht="15.75" customHeight="1">
      <c r="A1802" s="2" t="s">
        <v>291</v>
      </c>
      <c r="B1802" s="2" t="s">
        <v>296</v>
      </c>
      <c r="C1802" s="2" t="str">
        <f>VLOOKUP(D1802,Info!$A$24:$B$57,2,FALSE)</f>
        <v>Grunts</v>
      </c>
      <c r="D1802" s="3" t="s">
        <v>37</v>
      </c>
      <c r="E1802" s="3">
        <v>2004.0</v>
      </c>
      <c r="F1802" s="3">
        <v>40.0</v>
      </c>
    </row>
    <row r="1803" ht="15.75" customHeight="1">
      <c r="A1803" s="2" t="s">
        <v>291</v>
      </c>
      <c r="B1803" s="2" t="s">
        <v>296</v>
      </c>
      <c r="C1803" s="2" t="str">
        <f>VLOOKUP(D1803,Info!$A$24:$B$57,2,FALSE)</f>
        <v>Grunts</v>
      </c>
      <c r="D1803" s="3" t="s">
        <v>37</v>
      </c>
      <c r="E1803" s="3">
        <v>2005.0</v>
      </c>
      <c r="F1803" s="3">
        <v>48.0</v>
      </c>
    </row>
    <row r="1804" ht="15.75" customHeight="1">
      <c r="A1804" s="2" t="s">
        <v>291</v>
      </c>
      <c r="B1804" s="2" t="s">
        <v>296</v>
      </c>
      <c r="C1804" s="2" t="str">
        <f>VLOOKUP(D1804,Info!$A$24:$B$57,2,FALSE)</f>
        <v>Grunts</v>
      </c>
      <c r="D1804" s="3" t="s">
        <v>37</v>
      </c>
      <c r="E1804" s="3">
        <v>2006.0</v>
      </c>
      <c r="F1804" s="3">
        <v>18.0</v>
      </c>
    </row>
    <row r="1805" ht="15.75" customHeight="1">
      <c r="A1805" s="2" t="s">
        <v>291</v>
      </c>
      <c r="B1805" s="2" t="s">
        <v>296</v>
      </c>
      <c r="C1805" s="2" t="str">
        <f>VLOOKUP(D1805,Info!$A$24:$B$57,2,FALSE)</f>
        <v>Grunts</v>
      </c>
      <c r="D1805" s="3" t="s">
        <v>37</v>
      </c>
      <c r="E1805" s="3">
        <v>2007.0</v>
      </c>
      <c r="F1805" s="3">
        <v>13.0</v>
      </c>
    </row>
    <row r="1806" ht="15.75" customHeight="1">
      <c r="A1806" s="2" t="s">
        <v>291</v>
      </c>
      <c r="B1806" s="2" t="s">
        <v>296</v>
      </c>
      <c r="C1806" s="2" t="str">
        <f>VLOOKUP(D1806,Info!$A$24:$B$57,2,FALSE)</f>
        <v>Grunts</v>
      </c>
      <c r="D1806" s="3" t="s">
        <v>37</v>
      </c>
      <c r="E1806" s="3">
        <v>2008.0</v>
      </c>
      <c r="F1806" s="3">
        <v>82.0</v>
      </c>
    </row>
    <row r="1807" ht="15.75" customHeight="1">
      <c r="A1807" s="2" t="s">
        <v>291</v>
      </c>
      <c r="B1807" s="2" t="s">
        <v>296</v>
      </c>
      <c r="C1807" s="2" t="str">
        <f>VLOOKUP(D1807,Info!$A$24:$B$57,2,FALSE)</f>
        <v>Grunts</v>
      </c>
      <c r="D1807" s="3" t="s">
        <v>37</v>
      </c>
      <c r="E1807" s="3">
        <v>2009.0</v>
      </c>
      <c r="F1807" s="3">
        <v>17.0</v>
      </c>
    </row>
    <row r="1808" ht="15.75" customHeight="1">
      <c r="A1808" s="2" t="s">
        <v>291</v>
      </c>
      <c r="B1808" s="2" t="s">
        <v>296</v>
      </c>
      <c r="C1808" s="2" t="str">
        <f>VLOOKUP(D1808,Info!$A$24:$B$57,2,FALSE)</f>
        <v>Grunts</v>
      </c>
      <c r="D1808" s="3" t="s">
        <v>37</v>
      </c>
      <c r="E1808" s="3">
        <v>2010.0</v>
      </c>
      <c r="F1808" s="3">
        <v>88.0</v>
      </c>
    </row>
    <row r="1809" ht="15.75" customHeight="1">
      <c r="A1809" s="2" t="s">
        <v>291</v>
      </c>
      <c r="B1809" s="2" t="s">
        <v>296</v>
      </c>
      <c r="C1809" s="2" t="str">
        <f>VLOOKUP(D1809,Info!$A$24:$B$57,2,FALSE)</f>
        <v>Grunts</v>
      </c>
      <c r="D1809" s="3" t="s">
        <v>37</v>
      </c>
      <c r="E1809" s="3">
        <v>2011.0</v>
      </c>
      <c r="F1809" s="3">
        <v>141.0</v>
      </c>
    </row>
    <row r="1810" ht="15.75" customHeight="1">
      <c r="A1810" s="2" t="s">
        <v>291</v>
      </c>
      <c r="B1810" s="2" t="s">
        <v>296</v>
      </c>
      <c r="C1810" s="2" t="str">
        <f>VLOOKUP(D1810,Info!$A$24:$B$57,2,FALSE)</f>
        <v>Grunts</v>
      </c>
      <c r="D1810" s="3" t="s">
        <v>37</v>
      </c>
      <c r="E1810" s="3">
        <v>2012.0</v>
      </c>
      <c r="F1810" s="3">
        <v>286.0</v>
      </c>
    </row>
    <row r="1811" ht="15.75" customHeight="1">
      <c r="A1811" s="2" t="s">
        <v>291</v>
      </c>
      <c r="B1811" s="2" t="s">
        <v>296</v>
      </c>
      <c r="C1811" s="2" t="str">
        <f>VLOOKUP(D1811,Info!$A$24:$B$57,2,FALSE)</f>
        <v>Grunts</v>
      </c>
      <c r="D1811" s="3" t="s">
        <v>37</v>
      </c>
      <c r="E1811" s="3">
        <v>2013.0</v>
      </c>
      <c r="F1811" s="3">
        <v>80.0</v>
      </c>
    </row>
    <row r="1812" ht="15.75" customHeight="1">
      <c r="A1812" s="2" t="s">
        <v>291</v>
      </c>
      <c r="B1812" s="2" t="s">
        <v>296</v>
      </c>
      <c r="C1812" s="2" t="str">
        <f>VLOOKUP(D1812,Info!$A$24:$B$57,2,FALSE)</f>
        <v>Grunts</v>
      </c>
      <c r="D1812" s="3" t="s">
        <v>37</v>
      </c>
      <c r="E1812" s="3">
        <v>2014.0</v>
      </c>
      <c r="F1812" s="3">
        <v>382.0</v>
      </c>
    </row>
    <row r="1813" ht="15.75" customHeight="1">
      <c r="A1813" s="2" t="s">
        <v>291</v>
      </c>
      <c r="B1813" s="2" t="s">
        <v>296</v>
      </c>
      <c r="C1813" s="2" t="str">
        <f>VLOOKUP(D1813,Info!$A$24:$B$57,2,FALSE)</f>
        <v>Grunts</v>
      </c>
      <c r="D1813" s="3" t="s">
        <v>37</v>
      </c>
      <c r="E1813" s="3">
        <v>2015.0</v>
      </c>
      <c r="F1813" s="3">
        <v>170.0</v>
      </c>
    </row>
    <row r="1814" ht="15.75" customHeight="1">
      <c r="A1814" s="2" t="s">
        <v>291</v>
      </c>
      <c r="B1814" s="2" t="s">
        <v>296</v>
      </c>
      <c r="C1814" s="2" t="str">
        <f>VLOOKUP(D1814,Info!$A$24:$B$57,2,FALSE)</f>
        <v>Grunts</v>
      </c>
      <c r="D1814" s="3" t="s">
        <v>37</v>
      </c>
      <c r="E1814" s="3">
        <v>2016.0</v>
      </c>
      <c r="F1814" s="3">
        <v>65.0</v>
      </c>
    </row>
    <row r="1815" ht="15.75" customHeight="1">
      <c r="A1815" s="2" t="s">
        <v>291</v>
      </c>
      <c r="B1815" s="2" t="s">
        <v>296</v>
      </c>
      <c r="C1815" s="2" t="str">
        <f>VLOOKUP(D1815,Info!$A$24:$B$57,2,FALSE)</f>
        <v>Grunts</v>
      </c>
      <c r="D1815" s="3" t="s">
        <v>37</v>
      </c>
      <c r="E1815" s="3">
        <v>2017.0</v>
      </c>
      <c r="F1815" s="3">
        <v>196.0</v>
      </c>
    </row>
    <row r="1816" ht="15.75" customHeight="1">
      <c r="A1816" s="2" t="s">
        <v>291</v>
      </c>
      <c r="B1816" s="2" t="s">
        <v>296</v>
      </c>
      <c r="C1816" s="2" t="str">
        <f>VLOOKUP(D1816,Info!$A$24:$B$57,2,FALSE)</f>
        <v>Grunts</v>
      </c>
      <c r="D1816" s="3" t="s">
        <v>37</v>
      </c>
      <c r="E1816" s="3">
        <v>2018.0</v>
      </c>
      <c r="F1816" s="3">
        <v>114.0</v>
      </c>
    </row>
    <row r="1817" ht="15.75" customHeight="1">
      <c r="A1817" s="2" t="s">
        <v>291</v>
      </c>
      <c r="B1817" s="2" t="s">
        <v>296</v>
      </c>
      <c r="C1817" s="2" t="str">
        <f>VLOOKUP(D1817,Info!$A$24:$B$57,2,FALSE)</f>
        <v>DW</v>
      </c>
      <c r="D1817" s="3" t="s">
        <v>38</v>
      </c>
      <c r="E1817" s="3">
        <v>1986.0</v>
      </c>
      <c r="F1817" s="3">
        <v>18.0</v>
      </c>
    </row>
    <row r="1818" ht="15.75" customHeight="1">
      <c r="A1818" s="2" t="s">
        <v>291</v>
      </c>
      <c r="B1818" s="2" t="s">
        <v>296</v>
      </c>
      <c r="C1818" s="2" t="str">
        <f>VLOOKUP(D1818,Info!$A$24:$B$57,2,FALSE)</f>
        <v>DW</v>
      </c>
      <c r="D1818" s="3" t="s">
        <v>38</v>
      </c>
      <c r="E1818" s="3">
        <v>1987.0</v>
      </c>
      <c r="F1818" s="3">
        <v>13.0</v>
      </c>
    </row>
    <row r="1819" ht="15.75" customHeight="1">
      <c r="A1819" s="2" t="s">
        <v>291</v>
      </c>
      <c r="B1819" s="2" t="s">
        <v>296</v>
      </c>
      <c r="C1819" s="2" t="str">
        <f>VLOOKUP(D1819,Info!$A$24:$B$57,2,FALSE)</f>
        <v>DW</v>
      </c>
      <c r="D1819" s="3" t="s">
        <v>38</v>
      </c>
      <c r="E1819" s="3">
        <v>1988.0</v>
      </c>
      <c r="F1819" s="3">
        <v>27.0</v>
      </c>
    </row>
    <row r="1820" ht="15.75" customHeight="1">
      <c r="A1820" s="2" t="s">
        <v>291</v>
      </c>
      <c r="B1820" s="2" t="s">
        <v>296</v>
      </c>
      <c r="C1820" s="2" t="str">
        <f>VLOOKUP(D1820,Info!$A$24:$B$57,2,FALSE)</f>
        <v>DW</v>
      </c>
      <c r="D1820" s="3" t="s">
        <v>38</v>
      </c>
      <c r="E1820" s="3">
        <v>1989.0</v>
      </c>
      <c r="F1820" s="3">
        <v>29.0</v>
      </c>
    </row>
    <row r="1821" ht="15.75" customHeight="1">
      <c r="A1821" s="2" t="s">
        <v>291</v>
      </c>
      <c r="B1821" s="2" t="s">
        <v>296</v>
      </c>
      <c r="C1821" s="2" t="str">
        <f>VLOOKUP(D1821,Info!$A$24:$B$57,2,FALSE)</f>
        <v>DW</v>
      </c>
      <c r="D1821" s="3" t="s">
        <v>38</v>
      </c>
      <c r="E1821" s="3">
        <v>1990.0</v>
      </c>
      <c r="F1821" s="3">
        <v>13.0</v>
      </c>
    </row>
    <row r="1822" ht="15.75" customHeight="1">
      <c r="A1822" s="2" t="s">
        <v>291</v>
      </c>
      <c r="B1822" s="2" t="s">
        <v>296</v>
      </c>
      <c r="C1822" s="2" t="str">
        <f>VLOOKUP(D1822,Info!$A$24:$B$57,2,FALSE)</f>
        <v>DW</v>
      </c>
      <c r="D1822" s="3" t="s">
        <v>38</v>
      </c>
      <c r="E1822" s="3">
        <v>1991.0</v>
      </c>
      <c r="F1822" s="3">
        <v>28.0</v>
      </c>
    </row>
    <row r="1823" ht="15.75" customHeight="1">
      <c r="A1823" s="2" t="s">
        <v>291</v>
      </c>
      <c r="B1823" s="2" t="s">
        <v>296</v>
      </c>
      <c r="C1823" s="2" t="str">
        <f>VLOOKUP(D1823,Info!$A$24:$B$57,2,FALSE)</f>
        <v>DW</v>
      </c>
      <c r="D1823" s="3" t="s">
        <v>38</v>
      </c>
      <c r="E1823" s="3">
        <v>1992.0</v>
      </c>
      <c r="F1823" s="3">
        <v>26.0</v>
      </c>
    </row>
    <row r="1824" ht="15.75" customHeight="1">
      <c r="A1824" s="2" t="s">
        <v>291</v>
      </c>
      <c r="B1824" s="2" t="s">
        <v>296</v>
      </c>
      <c r="C1824" s="2" t="str">
        <f>VLOOKUP(D1824,Info!$A$24:$B$57,2,FALSE)</f>
        <v>DW</v>
      </c>
      <c r="D1824" s="3" t="s">
        <v>38</v>
      </c>
      <c r="E1824" s="3">
        <v>1993.0</v>
      </c>
      <c r="F1824" s="3">
        <v>25.0</v>
      </c>
    </row>
    <row r="1825" ht="15.75" customHeight="1">
      <c r="A1825" s="2" t="s">
        <v>291</v>
      </c>
      <c r="B1825" s="2" t="s">
        <v>296</v>
      </c>
      <c r="C1825" s="2" t="str">
        <f>VLOOKUP(D1825,Info!$A$24:$B$57,2,FALSE)</f>
        <v>DW</v>
      </c>
      <c r="D1825" s="3" t="s">
        <v>38</v>
      </c>
      <c r="E1825" s="3">
        <v>1994.0</v>
      </c>
      <c r="F1825" s="3">
        <v>17.0</v>
      </c>
    </row>
    <row r="1826" ht="15.75" customHeight="1">
      <c r="A1826" s="2" t="s">
        <v>291</v>
      </c>
      <c r="B1826" s="2" t="s">
        <v>296</v>
      </c>
      <c r="C1826" s="2" t="str">
        <f>VLOOKUP(D1826,Info!$A$24:$B$57,2,FALSE)</f>
        <v>DW</v>
      </c>
      <c r="D1826" s="3" t="s">
        <v>38</v>
      </c>
      <c r="E1826" s="3">
        <v>1995.0</v>
      </c>
      <c r="F1826" s="3">
        <v>32.0</v>
      </c>
    </row>
    <row r="1827" ht="15.75" customHeight="1">
      <c r="A1827" s="2" t="s">
        <v>291</v>
      </c>
      <c r="B1827" s="2" t="s">
        <v>296</v>
      </c>
      <c r="C1827" s="2" t="str">
        <f>VLOOKUP(D1827,Info!$A$24:$B$57,2,FALSE)</f>
        <v>DW</v>
      </c>
      <c r="D1827" s="3" t="s">
        <v>38</v>
      </c>
      <c r="E1827" s="3">
        <v>1996.0</v>
      </c>
      <c r="F1827" s="3">
        <v>47.0</v>
      </c>
    </row>
    <row r="1828" ht="15.75" customHeight="1">
      <c r="A1828" s="2" t="s">
        <v>291</v>
      </c>
      <c r="B1828" s="2" t="s">
        <v>296</v>
      </c>
      <c r="C1828" s="2" t="str">
        <f>VLOOKUP(D1828,Info!$A$24:$B$57,2,FALSE)</f>
        <v>DW</v>
      </c>
      <c r="D1828" s="3" t="s">
        <v>38</v>
      </c>
      <c r="E1828" s="3">
        <v>1997.0</v>
      </c>
      <c r="F1828" s="3">
        <v>10.0</v>
      </c>
    </row>
    <row r="1829" ht="15.75" customHeight="1">
      <c r="A1829" s="2" t="s">
        <v>291</v>
      </c>
      <c r="B1829" s="2" t="s">
        <v>296</v>
      </c>
      <c r="C1829" s="2" t="str">
        <f>VLOOKUP(D1829,Info!$A$24:$B$57,2,FALSE)</f>
        <v>DW</v>
      </c>
      <c r="D1829" s="3" t="s">
        <v>38</v>
      </c>
      <c r="E1829" s="3">
        <v>1998.0</v>
      </c>
      <c r="F1829" s="3">
        <v>10.0</v>
      </c>
    </row>
    <row r="1830" ht="15.75" customHeight="1">
      <c r="A1830" s="2" t="s">
        <v>291</v>
      </c>
      <c r="B1830" s="2" t="s">
        <v>296</v>
      </c>
      <c r="C1830" s="2" t="str">
        <f>VLOOKUP(D1830,Info!$A$24:$B$57,2,FALSE)</f>
        <v>DW</v>
      </c>
      <c r="D1830" s="3" t="s">
        <v>38</v>
      </c>
      <c r="E1830" s="3">
        <v>1999.0</v>
      </c>
      <c r="F1830" s="3">
        <v>44.0</v>
      </c>
    </row>
    <row r="1831" ht="15.75" customHeight="1">
      <c r="A1831" s="2" t="s">
        <v>291</v>
      </c>
      <c r="B1831" s="2" t="s">
        <v>296</v>
      </c>
      <c r="C1831" s="2" t="str">
        <f>VLOOKUP(D1831,Info!$A$24:$B$57,2,FALSE)</f>
        <v>DW</v>
      </c>
      <c r="D1831" s="3" t="s">
        <v>38</v>
      </c>
      <c r="E1831" s="3">
        <v>2000.0</v>
      </c>
      <c r="F1831" s="3">
        <v>41.0</v>
      </c>
    </row>
    <row r="1832" ht="15.75" customHeight="1">
      <c r="A1832" s="2" t="s">
        <v>291</v>
      </c>
      <c r="B1832" s="2" t="s">
        <v>296</v>
      </c>
      <c r="C1832" s="2" t="str">
        <f>VLOOKUP(D1832,Info!$A$24:$B$57,2,FALSE)</f>
        <v>DW</v>
      </c>
      <c r="D1832" s="3" t="s">
        <v>38</v>
      </c>
      <c r="E1832" s="3">
        <v>2001.0</v>
      </c>
      <c r="F1832" s="3">
        <v>22.0</v>
      </c>
    </row>
    <row r="1833" ht="15.75" customHeight="1">
      <c r="A1833" s="2" t="s">
        <v>291</v>
      </c>
      <c r="B1833" s="2" t="s">
        <v>296</v>
      </c>
      <c r="C1833" s="2" t="str">
        <f>VLOOKUP(D1833,Info!$A$24:$B$57,2,FALSE)</f>
        <v>DW</v>
      </c>
      <c r="D1833" s="3" t="s">
        <v>38</v>
      </c>
      <c r="E1833" s="3">
        <v>2002.0</v>
      </c>
      <c r="F1833" s="3">
        <v>27.0</v>
      </c>
    </row>
    <row r="1834" ht="15.75" customHeight="1">
      <c r="A1834" s="2" t="s">
        <v>291</v>
      </c>
      <c r="B1834" s="2" t="s">
        <v>296</v>
      </c>
      <c r="C1834" s="2" t="str">
        <f>VLOOKUP(D1834,Info!$A$24:$B$57,2,FALSE)</f>
        <v>DW</v>
      </c>
      <c r="D1834" s="3" t="s">
        <v>38</v>
      </c>
      <c r="E1834" s="3">
        <v>2003.0</v>
      </c>
      <c r="F1834" s="3">
        <v>30.0</v>
      </c>
    </row>
    <row r="1835" ht="15.75" customHeight="1">
      <c r="A1835" s="2" t="s">
        <v>291</v>
      </c>
      <c r="B1835" s="2" t="s">
        <v>296</v>
      </c>
      <c r="C1835" s="2" t="str">
        <f>VLOOKUP(D1835,Info!$A$24:$B$57,2,FALSE)</f>
        <v>DW</v>
      </c>
      <c r="D1835" s="3" t="s">
        <v>38</v>
      </c>
      <c r="E1835" s="3">
        <v>2004.0</v>
      </c>
      <c r="F1835" s="3">
        <v>27.0</v>
      </c>
    </row>
    <row r="1836" ht="15.75" customHeight="1">
      <c r="A1836" s="2" t="s">
        <v>291</v>
      </c>
      <c r="B1836" s="2" t="s">
        <v>296</v>
      </c>
      <c r="C1836" s="2" t="str">
        <f>VLOOKUP(D1836,Info!$A$24:$B$57,2,FALSE)</f>
        <v>DW</v>
      </c>
      <c r="D1836" s="3" t="s">
        <v>38</v>
      </c>
      <c r="E1836" s="3">
        <v>2005.0</v>
      </c>
      <c r="F1836" s="3">
        <v>24.0</v>
      </c>
    </row>
    <row r="1837" ht="15.75" customHeight="1">
      <c r="A1837" s="2" t="s">
        <v>291</v>
      </c>
      <c r="B1837" s="2" t="s">
        <v>296</v>
      </c>
      <c r="C1837" s="2" t="str">
        <f>VLOOKUP(D1837,Info!$A$24:$B$57,2,FALSE)</f>
        <v>DW</v>
      </c>
      <c r="D1837" s="3" t="s">
        <v>38</v>
      </c>
      <c r="E1837" s="3">
        <v>2006.0</v>
      </c>
      <c r="F1837" s="3">
        <v>12.0</v>
      </c>
    </row>
    <row r="1838" ht="15.75" customHeight="1">
      <c r="A1838" s="2" t="s">
        <v>291</v>
      </c>
      <c r="B1838" s="2" t="s">
        <v>296</v>
      </c>
      <c r="C1838" s="2" t="str">
        <f>VLOOKUP(D1838,Info!$A$24:$B$57,2,FALSE)</f>
        <v>DW</v>
      </c>
      <c r="D1838" s="3" t="s">
        <v>38</v>
      </c>
      <c r="E1838" s="3">
        <v>2007.0</v>
      </c>
      <c r="F1838" s="3">
        <v>16.0</v>
      </c>
    </row>
    <row r="1839" ht="15.75" customHeight="1">
      <c r="A1839" s="2" t="s">
        <v>291</v>
      </c>
      <c r="B1839" s="2" t="s">
        <v>296</v>
      </c>
      <c r="C1839" s="2" t="str">
        <f>VLOOKUP(D1839,Info!$A$24:$B$57,2,FALSE)</f>
        <v>DW</v>
      </c>
      <c r="D1839" s="3" t="s">
        <v>38</v>
      </c>
      <c r="E1839" s="3">
        <v>2008.0</v>
      </c>
      <c r="F1839" s="3">
        <v>16.0</v>
      </c>
    </row>
    <row r="1840" ht="15.75" customHeight="1">
      <c r="A1840" s="2" t="s">
        <v>291</v>
      </c>
      <c r="B1840" s="2" t="s">
        <v>296</v>
      </c>
      <c r="C1840" s="2" t="str">
        <f>VLOOKUP(D1840,Info!$A$24:$B$57,2,FALSE)</f>
        <v>DW</v>
      </c>
      <c r="D1840" s="3" t="s">
        <v>38</v>
      </c>
      <c r="E1840" s="3">
        <v>2009.0</v>
      </c>
      <c r="F1840" s="3">
        <v>18.0</v>
      </c>
    </row>
    <row r="1841" ht="15.75" customHeight="1">
      <c r="A1841" s="2" t="s">
        <v>291</v>
      </c>
      <c r="B1841" s="2" t="s">
        <v>296</v>
      </c>
      <c r="C1841" s="2" t="str">
        <f>VLOOKUP(D1841,Info!$A$24:$B$57,2,FALSE)</f>
        <v>DW</v>
      </c>
      <c r="D1841" s="3" t="s">
        <v>38</v>
      </c>
      <c r="E1841" s="3">
        <v>2010.0</v>
      </c>
      <c r="F1841" s="3">
        <v>9.0</v>
      </c>
    </row>
    <row r="1842" ht="15.75" customHeight="1">
      <c r="A1842" s="2" t="s">
        <v>291</v>
      </c>
      <c r="B1842" s="2" t="s">
        <v>296</v>
      </c>
      <c r="C1842" s="2" t="str">
        <f>VLOOKUP(D1842,Info!$A$24:$B$57,2,FALSE)</f>
        <v>DW</v>
      </c>
      <c r="D1842" s="3" t="s">
        <v>38</v>
      </c>
      <c r="E1842" s="3">
        <v>2011.0</v>
      </c>
      <c r="F1842" s="3">
        <v>18.0</v>
      </c>
    </row>
    <row r="1843" ht="15.75" customHeight="1">
      <c r="A1843" s="2" t="s">
        <v>291</v>
      </c>
      <c r="B1843" s="2" t="s">
        <v>296</v>
      </c>
      <c r="C1843" s="2" t="str">
        <f>VLOOKUP(D1843,Info!$A$24:$B$57,2,FALSE)</f>
        <v>DW</v>
      </c>
      <c r="D1843" s="3" t="s">
        <v>38</v>
      </c>
      <c r="E1843" s="3">
        <v>2012.0</v>
      </c>
      <c r="F1843" s="3">
        <v>40.0</v>
      </c>
    </row>
    <row r="1844" ht="15.75" customHeight="1">
      <c r="A1844" s="2" t="s">
        <v>291</v>
      </c>
      <c r="B1844" s="2" t="s">
        <v>296</v>
      </c>
      <c r="C1844" s="2" t="str">
        <f>VLOOKUP(D1844,Info!$A$24:$B$57,2,FALSE)</f>
        <v>DW</v>
      </c>
      <c r="D1844" s="3" t="s">
        <v>38</v>
      </c>
      <c r="E1844" s="3">
        <v>2013.0</v>
      </c>
      <c r="F1844" s="3">
        <v>12.0</v>
      </c>
    </row>
    <row r="1845" ht="15.75" customHeight="1">
      <c r="A1845" s="2" t="s">
        <v>291</v>
      </c>
      <c r="B1845" s="2" t="s">
        <v>296</v>
      </c>
      <c r="C1845" s="2" t="str">
        <f>VLOOKUP(D1845,Info!$A$24:$B$57,2,FALSE)</f>
        <v>DW</v>
      </c>
      <c r="D1845" s="3" t="s">
        <v>38</v>
      </c>
      <c r="E1845" s="3">
        <v>2014.0</v>
      </c>
      <c r="F1845" s="3">
        <v>57.0</v>
      </c>
    </row>
    <row r="1846" ht="15.75" customHeight="1">
      <c r="A1846" s="2" t="s">
        <v>291</v>
      </c>
      <c r="B1846" s="2" t="s">
        <v>296</v>
      </c>
      <c r="C1846" s="2" t="str">
        <f>VLOOKUP(D1846,Info!$A$24:$B$57,2,FALSE)</f>
        <v>DW</v>
      </c>
      <c r="D1846" s="3" t="s">
        <v>38</v>
      </c>
      <c r="E1846" s="3">
        <v>2015.0</v>
      </c>
      <c r="F1846" s="3">
        <v>43.0</v>
      </c>
    </row>
    <row r="1847" ht="15.75" customHeight="1">
      <c r="A1847" s="2" t="s">
        <v>291</v>
      </c>
      <c r="B1847" s="2" t="s">
        <v>296</v>
      </c>
      <c r="C1847" s="2" t="str">
        <f>VLOOKUP(D1847,Info!$A$24:$B$57,2,FALSE)</f>
        <v>DW</v>
      </c>
      <c r="D1847" s="3" t="s">
        <v>38</v>
      </c>
      <c r="E1847" s="3">
        <v>2016.0</v>
      </c>
      <c r="F1847" s="3">
        <v>34.0</v>
      </c>
    </row>
    <row r="1848" ht="15.75" customHeight="1">
      <c r="A1848" s="2" t="s">
        <v>291</v>
      </c>
      <c r="B1848" s="2" t="s">
        <v>296</v>
      </c>
      <c r="C1848" s="2" t="str">
        <f>VLOOKUP(D1848,Info!$A$24:$B$57,2,FALSE)</f>
        <v>DW</v>
      </c>
      <c r="D1848" s="3" t="s">
        <v>38</v>
      </c>
      <c r="E1848" s="3">
        <v>2017.0</v>
      </c>
      <c r="F1848" s="3">
        <v>28.0</v>
      </c>
    </row>
    <row r="1849" ht="15.75" customHeight="1">
      <c r="A1849" s="2" t="s">
        <v>291</v>
      </c>
      <c r="B1849" s="2" t="s">
        <v>296</v>
      </c>
      <c r="C1849" s="2" t="str">
        <f>VLOOKUP(D1849,Info!$A$24:$B$57,2,FALSE)</f>
        <v>DW</v>
      </c>
      <c r="D1849" s="3" t="s">
        <v>38</v>
      </c>
      <c r="E1849" s="3">
        <v>2018.0</v>
      </c>
      <c r="F1849" s="3">
        <v>11.0</v>
      </c>
    </row>
    <row r="1850" ht="15.75" customHeight="1">
      <c r="A1850" s="2" t="s">
        <v>291</v>
      </c>
      <c r="B1850" s="2" t="s">
        <v>296</v>
      </c>
      <c r="C1850" s="2" t="str">
        <f>VLOOKUP(D1850,Info!$A$24:$B$57,2,FALSE)</f>
        <v>Porgies</v>
      </c>
      <c r="D1850" s="3" t="s">
        <v>40</v>
      </c>
      <c r="E1850" s="3">
        <v>1986.0</v>
      </c>
      <c r="F1850" s="3">
        <v>39.0</v>
      </c>
    </row>
    <row r="1851" ht="15.75" customHeight="1">
      <c r="A1851" s="2" t="s">
        <v>291</v>
      </c>
      <c r="B1851" s="2" t="s">
        <v>296</v>
      </c>
      <c r="C1851" s="2" t="str">
        <f>VLOOKUP(D1851,Info!$A$24:$B$57,2,FALSE)</f>
        <v>Porgies</v>
      </c>
      <c r="D1851" s="3" t="s">
        <v>40</v>
      </c>
      <c r="E1851" s="3">
        <v>1987.0</v>
      </c>
      <c r="F1851" s="3">
        <v>62.0</v>
      </c>
    </row>
    <row r="1852" ht="15.75" customHeight="1">
      <c r="A1852" s="2" t="s">
        <v>291</v>
      </c>
      <c r="B1852" s="2" t="s">
        <v>296</v>
      </c>
      <c r="C1852" s="2" t="str">
        <f>VLOOKUP(D1852,Info!$A$24:$B$57,2,FALSE)</f>
        <v>Porgies</v>
      </c>
      <c r="D1852" s="3" t="s">
        <v>40</v>
      </c>
      <c r="E1852" s="3">
        <v>1988.0</v>
      </c>
      <c r="F1852" s="3">
        <v>174.0</v>
      </c>
    </row>
    <row r="1853" ht="15.75" customHeight="1">
      <c r="A1853" s="2" t="s">
        <v>291</v>
      </c>
      <c r="B1853" s="2" t="s">
        <v>296</v>
      </c>
      <c r="C1853" s="2" t="str">
        <f>VLOOKUP(D1853,Info!$A$24:$B$57,2,FALSE)</f>
        <v>Porgies</v>
      </c>
      <c r="D1853" s="3" t="s">
        <v>40</v>
      </c>
      <c r="E1853" s="3">
        <v>1989.0</v>
      </c>
      <c r="F1853" s="3">
        <v>90.0</v>
      </c>
    </row>
    <row r="1854" ht="15.75" customHeight="1">
      <c r="A1854" s="2" t="s">
        <v>291</v>
      </c>
      <c r="B1854" s="2" t="s">
        <v>296</v>
      </c>
      <c r="C1854" s="2" t="str">
        <f>VLOOKUP(D1854,Info!$A$24:$B$57,2,FALSE)</f>
        <v>Porgies</v>
      </c>
      <c r="D1854" s="3" t="s">
        <v>40</v>
      </c>
      <c r="E1854" s="3">
        <v>1990.0</v>
      </c>
      <c r="F1854" s="3">
        <v>26.0</v>
      </c>
    </row>
    <row r="1855" ht="15.75" customHeight="1">
      <c r="A1855" s="2" t="s">
        <v>291</v>
      </c>
      <c r="B1855" s="2" t="s">
        <v>296</v>
      </c>
      <c r="C1855" s="2" t="str">
        <f>VLOOKUP(D1855,Info!$A$24:$B$57,2,FALSE)</f>
        <v>Porgies</v>
      </c>
      <c r="D1855" s="3" t="s">
        <v>40</v>
      </c>
      <c r="E1855" s="3">
        <v>1991.0</v>
      </c>
      <c r="F1855" s="3">
        <v>60.0</v>
      </c>
    </row>
    <row r="1856" ht="15.75" customHeight="1">
      <c r="A1856" s="2" t="s">
        <v>291</v>
      </c>
      <c r="B1856" s="2" t="s">
        <v>296</v>
      </c>
      <c r="C1856" s="2" t="str">
        <f>VLOOKUP(D1856,Info!$A$24:$B$57,2,FALSE)</f>
        <v>Porgies</v>
      </c>
      <c r="D1856" s="3" t="s">
        <v>40</v>
      </c>
      <c r="E1856" s="3">
        <v>1992.0</v>
      </c>
      <c r="F1856" s="3">
        <v>79.0</v>
      </c>
    </row>
    <row r="1857" ht="15.75" customHeight="1">
      <c r="A1857" s="2" t="s">
        <v>291</v>
      </c>
      <c r="B1857" s="2" t="s">
        <v>296</v>
      </c>
      <c r="C1857" s="2" t="str">
        <f>VLOOKUP(D1857,Info!$A$24:$B$57,2,FALSE)</f>
        <v>Porgies</v>
      </c>
      <c r="D1857" s="3" t="s">
        <v>40</v>
      </c>
      <c r="E1857" s="3">
        <v>1993.0</v>
      </c>
      <c r="F1857" s="3">
        <v>76.0</v>
      </c>
    </row>
    <row r="1858" ht="15.75" customHeight="1">
      <c r="A1858" s="2" t="s">
        <v>291</v>
      </c>
      <c r="B1858" s="2" t="s">
        <v>296</v>
      </c>
      <c r="C1858" s="2" t="str">
        <f>VLOOKUP(D1858,Info!$A$24:$B$57,2,FALSE)</f>
        <v>Porgies</v>
      </c>
      <c r="D1858" s="3" t="s">
        <v>40</v>
      </c>
      <c r="E1858" s="3">
        <v>1994.0</v>
      </c>
      <c r="F1858" s="3">
        <v>71.0</v>
      </c>
    </row>
    <row r="1859" ht="15.75" customHeight="1">
      <c r="A1859" s="2" t="s">
        <v>291</v>
      </c>
      <c r="B1859" s="2" t="s">
        <v>296</v>
      </c>
      <c r="C1859" s="2" t="str">
        <f>VLOOKUP(D1859,Info!$A$24:$B$57,2,FALSE)</f>
        <v>Porgies</v>
      </c>
      <c r="D1859" s="3" t="s">
        <v>40</v>
      </c>
      <c r="E1859" s="3">
        <v>1995.0</v>
      </c>
      <c r="F1859" s="3">
        <v>208.0</v>
      </c>
    </row>
    <row r="1860" ht="15.75" customHeight="1">
      <c r="A1860" s="2" t="s">
        <v>291</v>
      </c>
      <c r="B1860" s="2" t="s">
        <v>296</v>
      </c>
      <c r="C1860" s="2" t="str">
        <f>VLOOKUP(D1860,Info!$A$24:$B$57,2,FALSE)</f>
        <v>Porgies</v>
      </c>
      <c r="D1860" s="3" t="s">
        <v>40</v>
      </c>
      <c r="E1860" s="3">
        <v>1996.0</v>
      </c>
      <c r="F1860" s="3">
        <v>61.0</v>
      </c>
    </row>
    <row r="1861" ht="15.75" customHeight="1">
      <c r="A1861" s="2" t="s">
        <v>291</v>
      </c>
      <c r="B1861" s="2" t="s">
        <v>296</v>
      </c>
      <c r="C1861" s="2" t="str">
        <f>VLOOKUP(D1861,Info!$A$24:$B$57,2,FALSE)</f>
        <v>Porgies</v>
      </c>
      <c r="D1861" s="3" t="s">
        <v>40</v>
      </c>
      <c r="E1861" s="3">
        <v>1997.0</v>
      </c>
      <c r="F1861" s="3">
        <v>20.0</v>
      </c>
    </row>
    <row r="1862" ht="15.75" customHeight="1">
      <c r="A1862" s="2" t="s">
        <v>291</v>
      </c>
      <c r="B1862" s="2" t="s">
        <v>296</v>
      </c>
      <c r="C1862" s="2" t="str">
        <f>VLOOKUP(D1862,Info!$A$24:$B$57,2,FALSE)</f>
        <v>Porgies</v>
      </c>
      <c r="D1862" s="3" t="s">
        <v>40</v>
      </c>
      <c r="E1862" s="3">
        <v>1998.0</v>
      </c>
      <c r="F1862" s="3">
        <v>15.0</v>
      </c>
    </row>
    <row r="1863" ht="15.75" customHeight="1">
      <c r="A1863" s="2" t="s">
        <v>291</v>
      </c>
      <c r="B1863" s="2" t="s">
        <v>296</v>
      </c>
      <c r="C1863" s="2" t="str">
        <f>VLOOKUP(D1863,Info!$A$24:$B$57,2,FALSE)</f>
        <v>Porgies</v>
      </c>
      <c r="D1863" s="3" t="s">
        <v>40</v>
      </c>
      <c r="E1863" s="3">
        <v>1999.0</v>
      </c>
      <c r="F1863" s="3">
        <v>106.0</v>
      </c>
    </row>
    <row r="1864" ht="15.75" customHeight="1">
      <c r="A1864" s="2" t="s">
        <v>291</v>
      </c>
      <c r="B1864" s="2" t="s">
        <v>296</v>
      </c>
      <c r="C1864" s="2" t="str">
        <f>VLOOKUP(D1864,Info!$A$24:$B$57,2,FALSE)</f>
        <v>Porgies</v>
      </c>
      <c r="D1864" s="3" t="s">
        <v>40</v>
      </c>
      <c r="E1864" s="3">
        <v>2000.0</v>
      </c>
      <c r="F1864" s="3">
        <v>61.0</v>
      </c>
    </row>
    <row r="1865" ht="15.75" customHeight="1">
      <c r="A1865" s="2" t="s">
        <v>291</v>
      </c>
      <c r="B1865" s="2" t="s">
        <v>296</v>
      </c>
      <c r="C1865" s="2" t="str">
        <f>VLOOKUP(D1865,Info!$A$24:$B$57,2,FALSE)</f>
        <v>Porgies</v>
      </c>
      <c r="D1865" s="3" t="s">
        <v>40</v>
      </c>
      <c r="E1865" s="3">
        <v>2001.0</v>
      </c>
      <c r="F1865" s="3">
        <v>41.0</v>
      </c>
    </row>
    <row r="1866" ht="15.75" customHeight="1">
      <c r="A1866" s="2" t="s">
        <v>291</v>
      </c>
      <c r="B1866" s="2" t="s">
        <v>296</v>
      </c>
      <c r="C1866" s="2" t="str">
        <f>VLOOKUP(D1866,Info!$A$24:$B$57,2,FALSE)</f>
        <v>Porgies</v>
      </c>
      <c r="D1866" s="3" t="s">
        <v>40</v>
      </c>
      <c r="E1866" s="3">
        <v>2002.0</v>
      </c>
      <c r="F1866" s="3">
        <v>41.0</v>
      </c>
    </row>
    <row r="1867" ht="15.75" customHeight="1">
      <c r="A1867" s="2" t="s">
        <v>291</v>
      </c>
      <c r="B1867" s="2" t="s">
        <v>296</v>
      </c>
      <c r="C1867" s="2" t="str">
        <f>VLOOKUP(D1867,Info!$A$24:$B$57,2,FALSE)</f>
        <v>Porgies</v>
      </c>
      <c r="D1867" s="3" t="s">
        <v>40</v>
      </c>
      <c r="E1867" s="3">
        <v>2003.0</v>
      </c>
      <c r="F1867" s="3">
        <v>46.0</v>
      </c>
    </row>
    <row r="1868" ht="15.75" customHeight="1">
      <c r="A1868" s="2" t="s">
        <v>291</v>
      </c>
      <c r="B1868" s="2" t="s">
        <v>296</v>
      </c>
      <c r="C1868" s="2" t="str">
        <f>VLOOKUP(D1868,Info!$A$24:$B$57,2,FALSE)</f>
        <v>Porgies</v>
      </c>
      <c r="D1868" s="3" t="s">
        <v>40</v>
      </c>
      <c r="E1868" s="3">
        <v>2004.0</v>
      </c>
      <c r="F1868" s="3">
        <v>22.0</v>
      </c>
    </row>
    <row r="1869" ht="15.75" customHeight="1">
      <c r="A1869" s="2" t="s">
        <v>291</v>
      </c>
      <c r="B1869" s="2" t="s">
        <v>296</v>
      </c>
      <c r="C1869" s="2" t="str">
        <f>VLOOKUP(D1869,Info!$A$24:$B$57,2,FALSE)</f>
        <v>Porgies</v>
      </c>
      <c r="D1869" s="3" t="s">
        <v>40</v>
      </c>
      <c r="E1869" s="3">
        <v>2005.0</v>
      </c>
      <c r="F1869" s="3">
        <v>40.0</v>
      </c>
    </row>
    <row r="1870" ht="15.75" customHeight="1">
      <c r="A1870" s="2" t="s">
        <v>291</v>
      </c>
      <c r="B1870" s="2" t="s">
        <v>296</v>
      </c>
      <c r="C1870" s="2" t="str">
        <f>VLOOKUP(D1870,Info!$A$24:$B$57,2,FALSE)</f>
        <v>Porgies</v>
      </c>
      <c r="D1870" s="3" t="s">
        <v>40</v>
      </c>
      <c r="E1870" s="3">
        <v>2006.0</v>
      </c>
      <c r="F1870" s="3">
        <v>10.0</v>
      </c>
    </row>
    <row r="1871" ht="15.75" customHeight="1">
      <c r="A1871" s="2" t="s">
        <v>291</v>
      </c>
      <c r="B1871" s="2" t="s">
        <v>296</v>
      </c>
      <c r="C1871" s="2" t="str">
        <f>VLOOKUP(D1871,Info!$A$24:$B$57,2,FALSE)</f>
        <v>Porgies</v>
      </c>
      <c r="D1871" s="3" t="s">
        <v>40</v>
      </c>
      <c r="E1871" s="3">
        <v>2007.0</v>
      </c>
      <c r="F1871" s="3">
        <v>40.0</v>
      </c>
    </row>
    <row r="1872" ht="15.75" customHeight="1">
      <c r="A1872" s="2" t="s">
        <v>291</v>
      </c>
      <c r="B1872" s="2" t="s">
        <v>296</v>
      </c>
      <c r="C1872" s="2" t="str">
        <f>VLOOKUP(D1872,Info!$A$24:$B$57,2,FALSE)</f>
        <v>Porgies</v>
      </c>
      <c r="D1872" s="3" t="s">
        <v>40</v>
      </c>
      <c r="E1872" s="3">
        <v>2008.0</v>
      </c>
      <c r="F1872" s="3">
        <v>17.0</v>
      </c>
    </row>
    <row r="1873" ht="15.75" customHeight="1">
      <c r="A1873" s="2" t="s">
        <v>291</v>
      </c>
      <c r="B1873" s="2" t="s">
        <v>296</v>
      </c>
      <c r="C1873" s="2" t="str">
        <f>VLOOKUP(D1873,Info!$A$24:$B$57,2,FALSE)</f>
        <v>Porgies</v>
      </c>
      <c r="D1873" s="3" t="s">
        <v>40</v>
      </c>
      <c r="E1873" s="3">
        <v>2009.0</v>
      </c>
      <c r="F1873" s="3">
        <v>17.0</v>
      </c>
    </row>
    <row r="1874" ht="15.75" customHeight="1">
      <c r="A1874" s="2" t="s">
        <v>291</v>
      </c>
      <c r="B1874" s="2" t="s">
        <v>296</v>
      </c>
      <c r="C1874" s="2" t="str">
        <f>VLOOKUP(D1874,Info!$A$24:$B$57,2,FALSE)</f>
        <v>Porgies</v>
      </c>
      <c r="D1874" s="3" t="s">
        <v>40</v>
      </c>
      <c r="E1874" s="3">
        <v>2010.0</v>
      </c>
      <c r="F1874" s="3">
        <v>13.0</v>
      </c>
    </row>
    <row r="1875" ht="15.75" customHeight="1">
      <c r="A1875" s="2" t="s">
        <v>291</v>
      </c>
      <c r="B1875" s="2" t="s">
        <v>296</v>
      </c>
      <c r="C1875" s="2" t="str">
        <f>VLOOKUP(D1875,Info!$A$24:$B$57,2,FALSE)</f>
        <v>Porgies</v>
      </c>
      <c r="D1875" s="3" t="s">
        <v>40</v>
      </c>
      <c r="E1875" s="3">
        <v>2011.0</v>
      </c>
      <c r="F1875" s="3">
        <v>14.0</v>
      </c>
    </row>
    <row r="1876" ht="15.75" customHeight="1">
      <c r="A1876" s="2" t="s">
        <v>291</v>
      </c>
      <c r="B1876" s="2" t="s">
        <v>296</v>
      </c>
      <c r="C1876" s="2" t="str">
        <f>VLOOKUP(D1876,Info!$A$24:$B$57,2,FALSE)</f>
        <v>Porgies</v>
      </c>
      <c r="D1876" s="3" t="s">
        <v>40</v>
      </c>
      <c r="E1876" s="3">
        <v>2012.0</v>
      </c>
      <c r="F1876" s="3">
        <v>28.0</v>
      </c>
    </row>
    <row r="1877" ht="15.75" customHeight="1">
      <c r="A1877" s="2" t="s">
        <v>291</v>
      </c>
      <c r="B1877" s="2" t="s">
        <v>296</v>
      </c>
      <c r="C1877" s="2" t="str">
        <f>VLOOKUP(D1877,Info!$A$24:$B$57,2,FALSE)</f>
        <v>Porgies</v>
      </c>
      <c r="D1877" s="3" t="s">
        <v>40</v>
      </c>
      <c r="E1877" s="3">
        <v>2013.0</v>
      </c>
      <c r="F1877" s="3">
        <v>5.0</v>
      </c>
    </row>
    <row r="1878" ht="15.75" customHeight="1">
      <c r="A1878" s="2" t="s">
        <v>291</v>
      </c>
      <c r="B1878" s="2" t="s">
        <v>296</v>
      </c>
      <c r="C1878" s="2" t="str">
        <f>VLOOKUP(D1878,Info!$A$24:$B$57,2,FALSE)</f>
        <v>Porgies</v>
      </c>
      <c r="D1878" s="3" t="s">
        <v>40</v>
      </c>
      <c r="E1878" s="3">
        <v>2014.0</v>
      </c>
      <c r="F1878" s="3">
        <v>51.0</v>
      </c>
    </row>
    <row r="1879" ht="15.75" customHeight="1">
      <c r="A1879" s="2" t="s">
        <v>291</v>
      </c>
      <c r="B1879" s="2" t="s">
        <v>296</v>
      </c>
      <c r="C1879" s="2" t="str">
        <f>VLOOKUP(D1879,Info!$A$24:$B$57,2,FALSE)</f>
        <v>Porgies</v>
      </c>
      <c r="D1879" s="3" t="s">
        <v>40</v>
      </c>
      <c r="E1879" s="3">
        <v>2015.0</v>
      </c>
      <c r="F1879" s="3">
        <v>28.0</v>
      </c>
    </row>
    <row r="1880" ht="15.75" customHeight="1">
      <c r="A1880" s="2" t="s">
        <v>291</v>
      </c>
      <c r="B1880" s="2" t="s">
        <v>296</v>
      </c>
      <c r="C1880" s="2" t="str">
        <f>VLOOKUP(D1880,Info!$A$24:$B$57,2,FALSE)</f>
        <v>Porgies</v>
      </c>
      <c r="D1880" s="3" t="s">
        <v>40</v>
      </c>
      <c r="E1880" s="3">
        <v>2016.0</v>
      </c>
      <c r="F1880" s="3">
        <v>14.0</v>
      </c>
    </row>
    <row r="1881" ht="15.75" customHeight="1">
      <c r="A1881" s="2" t="s">
        <v>291</v>
      </c>
      <c r="B1881" s="2" t="s">
        <v>296</v>
      </c>
      <c r="C1881" s="2" t="str">
        <f>VLOOKUP(D1881,Info!$A$24:$B$57,2,FALSE)</f>
        <v>Porgies</v>
      </c>
      <c r="D1881" s="3" t="s">
        <v>40</v>
      </c>
      <c r="E1881" s="3">
        <v>2017.0</v>
      </c>
      <c r="F1881" s="3">
        <v>11.0</v>
      </c>
    </row>
    <row r="1882" ht="15.75" customHeight="1">
      <c r="A1882" s="2" t="s">
        <v>291</v>
      </c>
      <c r="B1882" s="2" t="s">
        <v>296</v>
      </c>
      <c r="C1882" s="2" t="str">
        <f>VLOOKUP(D1882,Info!$A$24:$B$57,2,FALSE)</f>
        <v>Porgies</v>
      </c>
      <c r="D1882" s="3" t="s">
        <v>40</v>
      </c>
      <c r="E1882" s="3">
        <v>2018.0</v>
      </c>
      <c r="F1882" s="3">
        <v>28.0</v>
      </c>
    </row>
    <row r="1883" ht="15.75" customHeight="1">
      <c r="A1883" s="2" t="s">
        <v>291</v>
      </c>
      <c r="B1883" s="2" t="s">
        <v>296</v>
      </c>
      <c r="C1883" s="2" t="str">
        <f>VLOOKUP(D1883,Info!$A$24:$B$57,2,FALSE)</f>
        <v>Deepwater</v>
      </c>
      <c r="D1883" s="3" t="s">
        <v>41</v>
      </c>
      <c r="E1883" s="3">
        <v>1986.0</v>
      </c>
      <c r="F1883" s="3">
        <v>410.0</v>
      </c>
    </row>
    <row r="1884" ht="15.75" customHeight="1">
      <c r="A1884" s="2" t="s">
        <v>291</v>
      </c>
      <c r="B1884" s="2" t="s">
        <v>296</v>
      </c>
      <c r="C1884" s="2" t="str">
        <f>VLOOKUP(D1884,Info!$A$24:$B$57,2,FALSE)</f>
        <v>Deepwater</v>
      </c>
      <c r="D1884" s="3" t="s">
        <v>41</v>
      </c>
      <c r="E1884" s="3">
        <v>1987.0</v>
      </c>
      <c r="F1884" s="3">
        <v>109.0</v>
      </c>
    </row>
    <row r="1885" ht="15.75" customHeight="1">
      <c r="A1885" s="2" t="s">
        <v>291</v>
      </c>
      <c r="B1885" s="2" t="s">
        <v>296</v>
      </c>
      <c r="C1885" s="2" t="str">
        <f>VLOOKUP(D1885,Info!$A$24:$B$57,2,FALSE)</f>
        <v>Deepwater</v>
      </c>
      <c r="D1885" s="3" t="s">
        <v>41</v>
      </c>
      <c r="E1885" s="3">
        <v>1988.0</v>
      </c>
      <c r="F1885" s="3">
        <v>97.0</v>
      </c>
    </row>
    <row r="1886" ht="15.75" customHeight="1">
      <c r="A1886" s="2" t="s">
        <v>291</v>
      </c>
      <c r="B1886" s="2" t="s">
        <v>296</v>
      </c>
      <c r="C1886" s="2" t="str">
        <f>VLOOKUP(D1886,Info!$A$24:$B$57,2,FALSE)</f>
        <v>Deepwater</v>
      </c>
      <c r="D1886" s="3" t="s">
        <v>41</v>
      </c>
      <c r="E1886" s="3">
        <v>1989.0</v>
      </c>
      <c r="F1886" s="3">
        <v>43.0</v>
      </c>
    </row>
    <row r="1887" ht="15.75" customHeight="1">
      <c r="A1887" s="2" t="s">
        <v>291</v>
      </c>
      <c r="B1887" s="2" t="s">
        <v>296</v>
      </c>
      <c r="C1887" s="2" t="str">
        <f>VLOOKUP(D1887,Info!$A$24:$B$57,2,FALSE)</f>
        <v>Deepwater</v>
      </c>
      <c r="D1887" s="3" t="s">
        <v>41</v>
      </c>
      <c r="E1887" s="3">
        <v>1990.0</v>
      </c>
      <c r="F1887" s="3">
        <v>107.0</v>
      </c>
    </row>
    <row r="1888" ht="15.75" customHeight="1">
      <c r="A1888" s="2" t="s">
        <v>291</v>
      </c>
      <c r="B1888" s="2" t="s">
        <v>296</v>
      </c>
      <c r="C1888" s="2" t="str">
        <f>VLOOKUP(D1888,Info!$A$24:$B$57,2,FALSE)</f>
        <v>Deepwater</v>
      </c>
      <c r="D1888" s="3" t="s">
        <v>41</v>
      </c>
      <c r="E1888" s="3">
        <v>1991.0</v>
      </c>
      <c r="F1888" s="3">
        <v>192.0</v>
      </c>
    </row>
    <row r="1889" ht="15.75" customHeight="1">
      <c r="A1889" s="2" t="s">
        <v>291</v>
      </c>
      <c r="B1889" s="2" t="s">
        <v>296</v>
      </c>
      <c r="C1889" s="2" t="str">
        <f>VLOOKUP(D1889,Info!$A$24:$B$57,2,FALSE)</f>
        <v>Deepwater</v>
      </c>
      <c r="D1889" s="3" t="s">
        <v>41</v>
      </c>
      <c r="E1889" s="3">
        <v>1992.0</v>
      </c>
      <c r="F1889" s="3">
        <v>780.0</v>
      </c>
    </row>
    <row r="1890" ht="15.75" customHeight="1">
      <c r="A1890" s="2" t="s">
        <v>291</v>
      </c>
      <c r="B1890" s="2" t="s">
        <v>296</v>
      </c>
      <c r="C1890" s="2" t="str">
        <f>VLOOKUP(D1890,Info!$A$24:$B$57,2,FALSE)</f>
        <v>Deepwater</v>
      </c>
      <c r="D1890" s="3" t="s">
        <v>41</v>
      </c>
      <c r="E1890" s="3">
        <v>1993.0</v>
      </c>
      <c r="F1890" s="3">
        <v>757.0</v>
      </c>
    </row>
    <row r="1891" ht="15.75" customHeight="1">
      <c r="A1891" s="2" t="s">
        <v>291</v>
      </c>
      <c r="B1891" s="2" t="s">
        <v>296</v>
      </c>
      <c r="C1891" s="2" t="str">
        <f>VLOOKUP(D1891,Info!$A$24:$B$57,2,FALSE)</f>
        <v>Deepwater</v>
      </c>
      <c r="D1891" s="3" t="s">
        <v>41</v>
      </c>
      <c r="E1891" s="3">
        <v>1994.0</v>
      </c>
      <c r="F1891" s="3">
        <v>136.0</v>
      </c>
    </row>
    <row r="1892" ht="15.75" customHeight="1">
      <c r="A1892" s="2" t="s">
        <v>291</v>
      </c>
      <c r="B1892" s="2" t="s">
        <v>296</v>
      </c>
      <c r="C1892" s="2" t="str">
        <f>VLOOKUP(D1892,Info!$A$24:$B$57,2,FALSE)</f>
        <v>Deepwater</v>
      </c>
      <c r="D1892" s="3" t="s">
        <v>41</v>
      </c>
      <c r="E1892" s="3">
        <v>1995.0</v>
      </c>
      <c r="F1892" s="3">
        <v>111.0</v>
      </c>
    </row>
    <row r="1893" ht="15.75" customHeight="1">
      <c r="A1893" s="2" t="s">
        <v>291</v>
      </c>
      <c r="B1893" s="2" t="s">
        <v>296</v>
      </c>
      <c r="C1893" s="2" t="str">
        <f>VLOOKUP(D1893,Info!$A$24:$B$57,2,FALSE)</f>
        <v>Deepwater</v>
      </c>
      <c r="D1893" s="3" t="s">
        <v>41</v>
      </c>
      <c r="E1893" s="3">
        <v>1996.0</v>
      </c>
      <c r="F1893" s="3">
        <v>134.0</v>
      </c>
    </row>
    <row r="1894" ht="15.75" customHeight="1">
      <c r="A1894" s="2" t="s">
        <v>291</v>
      </c>
      <c r="B1894" s="2" t="s">
        <v>296</v>
      </c>
      <c r="C1894" s="2" t="str">
        <f>VLOOKUP(D1894,Info!$A$24:$B$57,2,FALSE)</f>
        <v>Deepwater</v>
      </c>
      <c r="D1894" s="3" t="s">
        <v>41</v>
      </c>
      <c r="E1894" s="3">
        <v>1997.0</v>
      </c>
      <c r="F1894" s="3">
        <v>232.0</v>
      </c>
    </row>
    <row r="1895" ht="15.75" customHeight="1">
      <c r="A1895" s="2" t="s">
        <v>291</v>
      </c>
      <c r="B1895" s="2" t="s">
        <v>296</v>
      </c>
      <c r="C1895" s="2" t="str">
        <f>VLOOKUP(D1895,Info!$A$24:$B$57,2,FALSE)</f>
        <v>Deepwater</v>
      </c>
      <c r="D1895" s="3" t="s">
        <v>41</v>
      </c>
      <c r="E1895" s="3">
        <v>1998.0</v>
      </c>
      <c r="F1895" s="3">
        <v>60.0</v>
      </c>
    </row>
    <row r="1896" ht="15.75" customHeight="1">
      <c r="A1896" s="2" t="s">
        <v>291</v>
      </c>
      <c r="B1896" s="2" t="s">
        <v>296</v>
      </c>
      <c r="C1896" s="2" t="str">
        <f>VLOOKUP(D1896,Info!$A$24:$B$57,2,FALSE)</f>
        <v>Deepwater</v>
      </c>
      <c r="D1896" s="3" t="s">
        <v>41</v>
      </c>
      <c r="E1896" s="3">
        <v>1999.0</v>
      </c>
      <c r="F1896" s="3">
        <v>184.0</v>
      </c>
    </row>
    <row r="1897" ht="15.75" customHeight="1">
      <c r="A1897" s="2" t="s">
        <v>291</v>
      </c>
      <c r="B1897" s="2" t="s">
        <v>296</v>
      </c>
      <c r="C1897" s="2" t="str">
        <f>VLOOKUP(D1897,Info!$A$24:$B$57,2,FALSE)</f>
        <v>Deepwater</v>
      </c>
      <c r="D1897" s="3" t="s">
        <v>41</v>
      </c>
      <c r="E1897" s="3">
        <v>2000.0</v>
      </c>
      <c r="F1897" s="3">
        <v>214.0</v>
      </c>
    </row>
    <row r="1898" ht="15.75" customHeight="1">
      <c r="A1898" s="2" t="s">
        <v>291</v>
      </c>
      <c r="B1898" s="2" t="s">
        <v>296</v>
      </c>
      <c r="C1898" s="2" t="str">
        <f>VLOOKUP(D1898,Info!$A$24:$B$57,2,FALSE)</f>
        <v>Deepwater</v>
      </c>
      <c r="D1898" s="3" t="s">
        <v>41</v>
      </c>
      <c r="E1898" s="3">
        <v>2001.0</v>
      </c>
      <c r="F1898" s="3">
        <v>247.0</v>
      </c>
    </row>
    <row r="1899" ht="15.75" customHeight="1">
      <c r="A1899" s="2" t="s">
        <v>291</v>
      </c>
      <c r="B1899" s="2" t="s">
        <v>296</v>
      </c>
      <c r="C1899" s="2" t="str">
        <f>VLOOKUP(D1899,Info!$A$24:$B$57,2,FALSE)</f>
        <v>Deepwater</v>
      </c>
      <c r="D1899" s="3" t="s">
        <v>41</v>
      </c>
      <c r="E1899" s="3">
        <v>2002.0</v>
      </c>
      <c r="F1899" s="3">
        <v>267.0</v>
      </c>
    </row>
    <row r="1900" ht="15.75" customHeight="1">
      <c r="A1900" s="2" t="s">
        <v>291</v>
      </c>
      <c r="B1900" s="2" t="s">
        <v>296</v>
      </c>
      <c r="C1900" s="2" t="str">
        <f>VLOOKUP(D1900,Info!$A$24:$B$57,2,FALSE)</f>
        <v>Deepwater</v>
      </c>
      <c r="D1900" s="3" t="s">
        <v>41</v>
      </c>
      <c r="E1900" s="3">
        <v>2003.0</v>
      </c>
      <c r="F1900" s="3">
        <v>116.0</v>
      </c>
    </row>
    <row r="1901" ht="15.75" customHeight="1">
      <c r="A1901" s="2" t="s">
        <v>291</v>
      </c>
      <c r="B1901" s="2" t="s">
        <v>296</v>
      </c>
      <c r="C1901" s="2" t="str">
        <f>VLOOKUP(D1901,Info!$A$24:$B$57,2,FALSE)</f>
        <v>Deepwater</v>
      </c>
      <c r="D1901" s="3" t="s">
        <v>41</v>
      </c>
      <c r="E1901" s="3">
        <v>2004.0</v>
      </c>
      <c r="F1901" s="3">
        <v>85.0</v>
      </c>
    </row>
    <row r="1902" ht="15.75" customHeight="1">
      <c r="A1902" s="2" t="s">
        <v>291</v>
      </c>
      <c r="B1902" s="2" t="s">
        <v>296</v>
      </c>
      <c r="C1902" s="2" t="str">
        <f>VLOOKUP(D1902,Info!$A$24:$B$57,2,FALSE)</f>
        <v>Deepwater</v>
      </c>
      <c r="D1902" s="3" t="s">
        <v>41</v>
      </c>
      <c r="E1902" s="3">
        <v>2005.0</v>
      </c>
      <c r="F1902" s="3">
        <v>77.0</v>
      </c>
    </row>
    <row r="1903" ht="15.75" customHeight="1">
      <c r="A1903" s="2" t="s">
        <v>291</v>
      </c>
      <c r="B1903" s="2" t="s">
        <v>296</v>
      </c>
      <c r="C1903" s="2" t="str">
        <f>VLOOKUP(D1903,Info!$A$24:$B$57,2,FALSE)</f>
        <v>Deepwater</v>
      </c>
      <c r="D1903" s="3" t="s">
        <v>41</v>
      </c>
      <c r="E1903" s="3">
        <v>2006.0</v>
      </c>
      <c r="F1903" s="3">
        <v>113.0</v>
      </c>
    </row>
    <row r="1904" ht="15.75" customHeight="1">
      <c r="A1904" s="2" t="s">
        <v>291</v>
      </c>
      <c r="B1904" s="2" t="s">
        <v>296</v>
      </c>
      <c r="C1904" s="2" t="str">
        <f>VLOOKUP(D1904,Info!$A$24:$B$57,2,FALSE)</f>
        <v>Deepwater</v>
      </c>
      <c r="D1904" s="3" t="s">
        <v>41</v>
      </c>
      <c r="E1904" s="3">
        <v>2007.0</v>
      </c>
      <c r="F1904" s="3">
        <v>38.0</v>
      </c>
    </row>
    <row r="1905" ht="15.75" customHeight="1">
      <c r="A1905" s="2" t="s">
        <v>291</v>
      </c>
      <c r="B1905" s="2" t="s">
        <v>296</v>
      </c>
      <c r="C1905" s="2" t="str">
        <f>VLOOKUP(D1905,Info!$A$24:$B$57,2,FALSE)</f>
        <v>Deepwater</v>
      </c>
      <c r="D1905" s="3" t="s">
        <v>41</v>
      </c>
      <c r="E1905" s="3">
        <v>2008.0</v>
      </c>
      <c r="F1905" s="3">
        <v>59.0</v>
      </c>
    </row>
    <row r="1906" ht="15.75" customHeight="1">
      <c r="A1906" s="2" t="s">
        <v>291</v>
      </c>
      <c r="B1906" s="2" t="s">
        <v>296</v>
      </c>
      <c r="C1906" s="2" t="str">
        <f>VLOOKUP(D1906,Info!$A$24:$B$57,2,FALSE)</f>
        <v>Deepwater</v>
      </c>
      <c r="D1906" s="3" t="s">
        <v>41</v>
      </c>
      <c r="E1906" s="3">
        <v>2009.0</v>
      </c>
      <c r="F1906" s="3">
        <v>43.0</v>
      </c>
    </row>
    <row r="1907" ht="15.75" customHeight="1">
      <c r="A1907" s="2" t="s">
        <v>291</v>
      </c>
      <c r="B1907" s="2" t="s">
        <v>296</v>
      </c>
      <c r="C1907" s="2" t="str">
        <f>VLOOKUP(D1907,Info!$A$24:$B$57,2,FALSE)</f>
        <v>Deepwater</v>
      </c>
      <c r="D1907" s="3" t="s">
        <v>41</v>
      </c>
      <c r="E1907" s="3">
        <v>2010.0</v>
      </c>
      <c r="F1907" s="3">
        <v>37.0</v>
      </c>
    </row>
    <row r="1908" ht="15.75" customHeight="1">
      <c r="A1908" s="2" t="s">
        <v>291</v>
      </c>
      <c r="B1908" s="2" t="s">
        <v>296</v>
      </c>
      <c r="C1908" s="2" t="str">
        <f>VLOOKUP(D1908,Info!$A$24:$B$57,2,FALSE)</f>
        <v>Deepwater</v>
      </c>
      <c r="D1908" s="3" t="s">
        <v>41</v>
      </c>
      <c r="E1908" s="3">
        <v>2011.0</v>
      </c>
      <c r="F1908" s="3">
        <v>5.0</v>
      </c>
    </row>
    <row r="1909" ht="15.75" customHeight="1">
      <c r="A1909" s="2" t="s">
        <v>291</v>
      </c>
      <c r="B1909" s="2" t="s">
        <v>296</v>
      </c>
      <c r="C1909" s="2" t="str">
        <f>VLOOKUP(D1909,Info!$A$24:$B$57,2,FALSE)</f>
        <v>Deepwater</v>
      </c>
      <c r="D1909" s="3" t="s">
        <v>41</v>
      </c>
      <c r="E1909" s="3">
        <v>2012.0</v>
      </c>
      <c r="F1909" s="3">
        <v>14.0</v>
      </c>
    </row>
    <row r="1910" ht="15.75" customHeight="1">
      <c r="A1910" s="2" t="s">
        <v>291</v>
      </c>
      <c r="B1910" s="2" t="s">
        <v>296</v>
      </c>
      <c r="C1910" s="2" t="str">
        <f>VLOOKUP(D1910,Info!$A$24:$B$57,2,FALSE)</f>
        <v>Deepwater</v>
      </c>
      <c r="D1910" s="3" t="s">
        <v>41</v>
      </c>
      <c r="E1910" s="3">
        <v>2013.0</v>
      </c>
      <c r="F1910" s="3">
        <v>38.0</v>
      </c>
    </row>
    <row r="1911" ht="15.75" customHeight="1">
      <c r="A1911" s="2" t="s">
        <v>291</v>
      </c>
      <c r="B1911" s="2" t="s">
        <v>296</v>
      </c>
      <c r="C1911" s="2" t="str">
        <f>VLOOKUP(D1911,Info!$A$24:$B$57,2,FALSE)</f>
        <v>Deepwater</v>
      </c>
      <c r="D1911" s="3" t="s">
        <v>41</v>
      </c>
      <c r="E1911" s="3">
        <v>2014.0</v>
      </c>
      <c r="F1911" s="3">
        <v>89.0</v>
      </c>
    </row>
    <row r="1912" ht="15.75" customHeight="1">
      <c r="A1912" s="2" t="s">
        <v>291</v>
      </c>
      <c r="B1912" s="2" t="s">
        <v>296</v>
      </c>
      <c r="C1912" s="2" t="str">
        <f>VLOOKUP(D1912,Info!$A$24:$B$57,2,FALSE)</f>
        <v>Deepwater</v>
      </c>
      <c r="D1912" s="3" t="s">
        <v>41</v>
      </c>
      <c r="E1912" s="3">
        <v>2015.0</v>
      </c>
      <c r="F1912" s="3">
        <v>246.0</v>
      </c>
    </row>
    <row r="1913" ht="15.75" customHeight="1">
      <c r="A1913" s="2" t="s">
        <v>291</v>
      </c>
      <c r="B1913" s="2" t="s">
        <v>296</v>
      </c>
      <c r="C1913" s="2" t="str">
        <f>VLOOKUP(D1913,Info!$A$24:$B$57,2,FALSE)</f>
        <v>Deepwater</v>
      </c>
      <c r="D1913" s="3" t="s">
        <v>41</v>
      </c>
      <c r="E1913" s="3">
        <v>2016.0</v>
      </c>
      <c r="F1913" s="3">
        <v>113.0</v>
      </c>
    </row>
    <row r="1914" ht="15.75" customHeight="1">
      <c r="A1914" s="2" t="s">
        <v>291</v>
      </c>
      <c r="B1914" s="2" t="s">
        <v>296</v>
      </c>
      <c r="C1914" s="2" t="str">
        <f>VLOOKUP(D1914,Info!$A$24:$B$57,2,FALSE)</f>
        <v>Deepwater</v>
      </c>
      <c r="D1914" s="3" t="s">
        <v>41</v>
      </c>
      <c r="E1914" s="3">
        <v>2017.0</v>
      </c>
      <c r="F1914" s="3">
        <v>123.0</v>
      </c>
    </row>
    <row r="1915" ht="15.75" customHeight="1">
      <c r="A1915" s="2" t="s">
        <v>291</v>
      </c>
      <c r="B1915" s="2" t="s">
        <v>296</v>
      </c>
      <c r="C1915" s="2" t="str">
        <f>VLOOKUP(D1915,Info!$A$24:$B$57,2,FALSE)</f>
        <v>Deepwater</v>
      </c>
      <c r="D1915" s="3" t="s">
        <v>41</v>
      </c>
      <c r="E1915" s="3">
        <v>2018.0</v>
      </c>
      <c r="F1915" s="3">
        <v>37.0</v>
      </c>
    </row>
    <row r="1916" ht="15.75" customHeight="1">
      <c r="A1916" s="2" t="s">
        <v>291</v>
      </c>
      <c r="B1916" s="2" t="s">
        <v>296</v>
      </c>
      <c r="C1916" s="2" t="str">
        <f>VLOOKUP(D1916,Info!$A$24:$B$57,2,FALSE)</f>
        <v>Shallow-water</v>
      </c>
      <c r="D1916" s="3" t="s">
        <v>42</v>
      </c>
      <c r="E1916" s="3">
        <v>1986.0</v>
      </c>
      <c r="F1916" s="3">
        <v>4.0</v>
      </c>
    </row>
    <row r="1917" ht="15.75" customHeight="1">
      <c r="A1917" s="2" t="s">
        <v>291</v>
      </c>
      <c r="B1917" s="2" t="s">
        <v>296</v>
      </c>
      <c r="C1917" s="2" t="str">
        <f>VLOOKUP(D1917,Info!$A$24:$B$57,2,FALSE)</f>
        <v>Shallow-water</v>
      </c>
      <c r="D1917" s="3" t="s">
        <v>42</v>
      </c>
      <c r="E1917" s="3">
        <v>1987.0</v>
      </c>
      <c r="F1917" s="3">
        <v>44.0</v>
      </c>
    </row>
    <row r="1918" ht="15.75" customHeight="1">
      <c r="A1918" s="2" t="s">
        <v>291</v>
      </c>
      <c r="B1918" s="2" t="s">
        <v>296</v>
      </c>
      <c r="C1918" s="2" t="str">
        <f>VLOOKUP(D1918,Info!$A$24:$B$57,2,FALSE)</f>
        <v>Shallow-water</v>
      </c>
      <c r="D1918" s="3" t="s">
        <v>42</v>
      </c>
      <c r="E1918" s="3">
        <v>1988.0</v>
      </c>
      <c r="F1918" s="3">
        <v>62.0</v>
      </c>
    </row>
    <row r="1919" ht="15.75" customHeight="1">
      <c r="A1919" s="2" t="s">
        <v>291</v>
      </c>
      <c r="B1919" s="2" t="s">
        <v>296</v>
      </c>
      <c r="C1919" s="2" t="str">
        <f>VLOOKUP(D1919,Info!$A$24:$B$57,2,FALSE)</f>
        <v>Shallow-water</v>
      </c>
      <c r="D1919" s="3" t="s">
        <v>42</v>
      </c>
      <c r="E1919" s="3">
        <v>1989.0</v>
      </c>
      <c r="F1919" s="3">
        <v>13.0</v>
      </c>
    </row>
    <row r="1920" ht="15.75" customHeight="1">
      <c r="A1920" s="2" t="s">
        <v>291</v>
      </c>
      <c r="B1920" s="2" t="s">
        <v>296</v>
      </c>
      <c r="C1920" s="2" t="str">
        <f>VLOOKUP(D1920,Info!$A$24:$B$57,2,FALSE)</f>
        <v>Shallow-water</v>
      </c>
      <c r="D1920" s="3" t="s">
        <v>42</v>
      </c>
      <c r="E1920" s="3">
        <v>1990.0</v>
      </c>
      <c r="F1920" s="3">
        <v>203.0</v>
      </c>
    </row>
    <row r="1921" ht="15.75" customHeight="1">
      <c r="A1921" s="2" t="s">
        <v>291</v>
      </c>
      <c r="B1921" s="2" t="s">
        <v>296</v>
      </c>
      <c r="C1921" s="2" t="str">
        <f>VLOOKUP(D1921,Info!$A$24:$B$57,2,FALSE)</f>
        <v>Shallow-water</v>
      </c>
      <c r="D1921" s="3" t="s">
        <v>42</v>
      </c>
      <c r="E1921" s="3">
        <v>1991.0</v>
      </c>
      <c r="F1921" s="3">
        <v>37.0</v>
      </c>
    </row>
    <row r="1922" ht="15.75" customHeight="1">
      <c r="A1922" s="2" t="s">
        <v>291</v>
      </c>
      <c r="B1922" s="2" t="s">
        <v>296</v>
      </c>
      <c r="C1922" s="2" t="str">
        <f>VLOOKUP(D1922,Info!$A$24:$B$57,2,FALSE)</f>
        <v>Shallow-water</v>
      </c>
      <c r="D1922" s="3" t="s">
        <v>42</v>
      </c>
      <c r="E1922" s="3">
        <v>1992.0</v>
      </c>
      <c r="F1922" s="3">
        <v>17.0</v>
      </c>
    </row>
    <row r="1923" ht="15.75" customHeight="1">
      <c r="A1923" s="2" t="s">
        <v>291</v>
      </c>
      <c r="B1923" s="2" t="s">
        <v>296</v>
      </c>
      <c r="C1923" s="2" t="str">
        <f>VLOOKUP(D1923,Info!$A$24:$B$57,2,FALSE)</f>
        <v>Shallow-water</v>
      </c>
      <c r="D1923" s="3" t="s">
        <v>42</v>
      </c>
      <c r="E1923" s="3">
        <v>1993.0</v>
      </c>
      <c r="F1923" s="3">
        <v>103.0</v>
      </c>
    </row>
    <row r="1924" ht="15.75" customHeight="1">
      <c r="A1924" s="2" t="s">
        <v>291</v>
      </c>
      <c r="B1924" s="2" t="s">
        <v>296</v>
      </c>
      <c r="C1924" s="2" t="str">
        <f>VLOOKUP(D1924,Info!$A$24:$B$57,2,FALSE)</f>
        <v>Shallow-water</v>
      </c>
      <c r="D1924" s="3" t="s">
        <v>42</v>
      </c>
      <c r="E1924" s="3">
        <v>1994.0</v>
      </c>
      <c r="F1924" s="3">
        <v>28.0</v>
      </c>
    </row>
    <row r="1925" ht="15.75" customHeight="1">
      <c r="A1925" s="2" t="s">
        <v>291</v>
      </c>
      <c r="B1925" s="2" t="s">
        <v>296</v>
      </c>
      <c r="C1925" s="2" t="str">
        <f>VLOOKUP(D1925,Info!$A$24:$B$57,2,FALSE)</f>
        <v>Shallow-water</v>
      </c>
      <c r="D1925" s="3" t="s">
        <v>42</v>
      </c>
      <c r="E1925" s="3">
        <v>1995.0</v>
      </c>
      <c r="F1925" s="3">
        <v>21.0</v>
      </c>
    </row>
    <row r="1926" ht="15.75" customHeight="1">
      <c r="A1926" s="2" t="s">
        <v>291</v>
      </c>
      <c r="B1926" s="2" t="s">
        <v>296</v>
      </c>
      <c r="C1926" s="2" t="str">
        <f>VLOOKUP(D1926,Info!$A$24:$B$57,2,FALSE)</f>
        <v>Shallow-water</v>
      </c>
      <c r="D1926" s="3" t="s">
        <v>42</v>
      </c>
      <c r="E1926" s="3">
        <v>1996.0</v>
      </c>
      <c r="F1926" s="3">
        <v>7.0</v>
      </c>
    </row>
    <row r="1927" ht="15.75" customHeight="1">
      <c r="A1927" s="2" t="s">
        <v>291</v>
      </c>
      <c r="B1927" s="2" t="s">
        <v>296</v>
      </c>
      <c r="C1927" s="2" t="str">
        <f>VLOOKUP(D1927,Info!$A$24:$B$57,2,FALSE)</f>
        <v>Shallow-water</v>
      </c>
      <c r="D1927" s="3" t="s">
        <v>42</v>
      </c>
      <c r="E1927" s="3">
        <v>1997.0</v>
      </c>
      <c r="F1927" s="3">
        <v>76.0</v>
      </c>
    </row>
    <row r="1928" ht="15.75" customHeight="1">
      <c r="A1928" s="2" t="s">
        <v>291</v>
      </c>
      <c r="B1928" s="2" t="s">
        <v>296</v>
      </c>
      <c r="C1928" s="2" t="str">
        <f>VLOOKUP(D1928,Info!$A$24:$B$57,2,FALSE)</f>
        <v>Shallow-water</v>
      </c>
      <c r="D1928" s="3" t="s">
        <v>42</v>
      </c>
      <c r="E1928" s="3">
        <v>1998.0</v>
      </c>
      <c r="F1928" s="3">
        <v>47.0</v>
      </c>
    </row>
    <row r="1929" ht="15.75" customHeight="1">
      <c r="A1929" s="2" t="s">
        <v>291</v>
      </c>
      <c r="B1929" s="2" t="s">
        <v>296</v>
      </c>
      <c r="C1929" s="2" t="str">
        <f>VLOOKUP(D1929,Info!$A$24:$B$57,2,FALSE)</f>
        <v>Shallow-water</v>
      </c>
      <c r="D1929" s="3" t="s">
        <v>42</v>
      </c>
      <c r="E1929" s="3">
        <v>1999.0</v>
      </c>
      <c r="F1929" s="3">
        <v>71.0</v>
      </c>
    </row>
    <row r="1930" ht="15.75" customHeight="1">
      <c r="A1930" s="2" t="s">
        <v>291</v>
      </c>
      <c r="B1930" s="2" t="s">
        <v>296</v>
      </c>
      <c r="C1930" s="2" t="str">
        <f>VLOOKUP(D1930,Info!$A$24:$B$57,2,FALSE)</f>
        <v>Shallow-water</v>
      </c>
      <c r="D1930" s="3" t="s">
        <v>42</v>
      </c>
      <c r="E1930" s="3">
        <v>2000.0</v>
      </c>
      <c r="F1930" s="3">
        <v>24.0</v>
      </c>
    </row>
    <row r="1931" ht="15.75" customHeight="1">
      <c r="A1931" s="2" t="s">
        <v>291</v>
      </c>
      <c r="B1931" s="2" t="s">
        <v>296</v>
      </c>
      <c r="C1931" s="2" t="str">
        <f>VLOOKUP(D1931,Info!$A$24:$B$57,2,FALSE)</f>
        <v>Shallow-water</v>
      </c>
      <c r="D1931" s="3" t="s">
        <v>42</v>
      </c>
      <c r="E1931" s="3">
        <v>2001.0</v>
      </c>
      <c r="F1931" s="3">
        <v>20.0</v>
      </c>
    </row>
    <row r="1932" ht="15.75" customHeight="1">
      <c r="A1932" s="2" t="s">
        <v>291</v>
      </c>
      <c r="B1932" s="2" t="s">
        <v>296</v>
      </c>
      <c r="C1932" s="2" t="str">
        <f>VLOOKUP(D1932,Info!$A$24:$B$57,2,FALSE)</f>
        <v>Shallow-water</v>
      </c>
      <c r="D1932" s="3" t="s">
        <v>42</v>
      </c>
      <c r="E1932" s="3">
        <v>2002.0</v>
      </c>
      <c r="F1932" s="3">
        <v>34.0</v>
      </c>
    </row>
    <row r="1933" ht="15.75" customHeight="1">
      <c r="A1933" s="2" t="s">
        <v>291</v>
      </c>
      <c r="B1933" s="2" t="s">
        <v>296</v>
      </c>
      <c r="C1933" s="2" t="str">
        <f>VLOOKUP(D1933,Info!$A$24:$B$57,2,FALSE)</f>
        <v>Shallow-water</v>
      </c>
      <c r="D1933" s="3" t="s">
        <v>42</v>
      </c>
      <c r="E1933" s="3">
        <v>2003.0</v>
      </c>
      <c r="F1933" s="3">
        <v>78.0</v>
      </c>
    </row>
    <row r="1934" ht="15.75" customHeight="1">
      <c r="A1934" s="2" t="s">
        <v>291</v>
      </c>
      <c r="B1934" s="2" t="s">
        <v>296</v>
      </c>
      <c r="C1934" s="2" t="str">
        <f>VLOOKUP(D1934,Info!$A$24:$B$57,2,FALSE)</f>
        <v>Shallow-water</v>
      </c>
      <c r="D1934" s="3" t="s">
        <v>42</v>
      </c>
      <c r="E1934" s="3">
        <v>2004.0</v>
      </c>
      <c r="F1934" s="3">
        <v>62.0</v>
      </c>
    </row>
    <row r="1935" ht="15.75" customHeight="1">
      <c r="A1935" s="2" t="s">
        <v>291</v>
      </c>
      <c r="B1935" s="2" t="s">
        <v>296</v>
      </c>
      <c r="C1935" s="2" t="str">
        <f>VLOOKUP(D1935,Info!$A$24:$B$57,2,FALSE)</f>
        <v>Shallow-water</v>
      </c>
      <c r="D1935" s="3" t="s">
        <v>42</v>
      </c>
      <c r="E1935" s="3">
        <v>2005.0</v>
      </c>
      <c r="F1935" s="3">
        <v>30.0</v>
      </c>
    </row>
    <row r="1936" ht="15.75" customHeight="1">
      <c r="A1936" s="2" t="s">
        <v>291</v>
      </c>
      <c r="B1936" s="2" t="s">
        <v>296</v>
      </c>
      <c r="C1936" s="2" t="str">
        <f>VLOOKUP(D1936,Info!$A$24:$B$57,2,FALSE)</f>
        <v>Shallow-water</v>
      </c>
      <c r="D1936" s="3" t="s">
        <v>42</v>
      </c>
      <c r="E1936" s="3">
        <v>2006.0</v>
      </c>
      <c r="F1936" s="3">
        <v>60.0</v>
      </c>
    </row>
    <row r="1937" ht="15.75" customHeight="1">
      <c r="A1937" s="2" t="s">
        <v>291</v>
      </c>
      <c r="B1937" s="2" t="s">
        <v>296</v>
      </c>
      <c r="C1937" s="2" t="str">
        <f>VLOOKUP(D1937,Info!$A$24:$B$57,2,FALSE)</f>
        <v>Shallow-water</v>
      </c>
      <c r="D1937" s="3" t="s">
        <v>42</v>
      </c>
      <c r="E1937" s="3">
        <v>2007.0</v>
      </c>
      <c r="F1937" s="3">
        <v>113.0</v>
      </c>
    </row>
    <row r="1938" ht="15.75" customHeight="1">
      <c r="A1938" s="2" t="s">
        <v>291</v>
      </c>
      <c r="B1938" s="2" t="s">
        <v>296</v>
      </c>
      <c r="C1938" s="2" t="str">
        <f>VLOOKUP(D1938,Info!$A$24:$B$57,2,FALSE)</f>
        <v>Shallow-water</v>
      </c>
      <c r="D1938" s="3" t="s">
        <v>42</v>
      </c>
      <c r="E1938" s="3">
        <v>2008.0</v>
      </c>
      <c r="F1938" s="3">
        <v>73.0</v>
      </c>
    </row>
    <row r="1939" ht="15.75" customHeight="1">
      <c r="A1939" s="2" t="s">
        <v>291</v>
      </c>
      <c r="B1939" s="2" t="s">
        <v>296</v>
      </c>
      <c r="C1939" s="2" t="str">
        <f>VLOOKUP(D1939,Info!$A$24:$B$57,2,FALSE)</f>
        <v>Shallow-water</v>
      </c>
      <c r="D1939" s="3" t="s">
        <v>42</v>
      </c>
      <c r="E1939" s="3">
        <v>2009.0</v>
      </c>
      <c r="F1939" s="3">
        <v>60.0</v>
      </c>
    </row>
    <row r="1940" ht="15.75" customHeight="1">
      <c r="A1940" s="2" t="s">
        <v>291</v>
      </c>
      <c r="B1940" s="2" t="s">
        <v>296</v>
      </c>
      <c r="C1940" s="2" t="str">
        <f>VLOOKUP(D1940,Info!$A$24:$B$57,2,FALSE)</f>
        <v>Shallow-water</v>
      </c>
      <c r="D1940" s="3" t="s">
        <v>42</v>
      </c>
      <c r="E1940" s="3">
        <v>2010.0</v>
      </c>
      <c r="F1940" s="3">
        <v>25.0</v>
      </c>
    </row>
    <row r="1941" ht="15.75" customHeight="1">
      <c r="A1941" s="2" t="s">
        <v>291</v>
      </c>
      <c r="B1941" s="2" t="s">
        <v>296</v>
      </c>
      <c r="C1941" s="2" t="str">
        <f>VLOOKUP(D1941,Info!$A$24:$B$57,2,FALSE)</f>
        <v>Shallow-water</v>
      </c>
      <c r="D1941" s="3" t="s">
        <v>42</v>
      </c>
      <c r="E1941" s="3">
        <v>2011.0</v>
      </c>
      <c r="F1941" s="3">
        <v>31.0</v>
      </c>
    </row>
    <row r="1942" ht="15.75" customHeight="1">
      <c r="A1942" s="2" t="s">
        <v>291</v>
      </c>
      <c r="B1942" s="2" t="s">
        <v>296</v>
      </c>
      <c r="C1942" s="2" t="str">
        <f>VLOOKUP(D1942,Info!$A$24:$B$57,2,FALSE)</f>
        <v>Shallow-water</v>
      </c>
      <c r="D1942" s="3" t="s">
        <v>42</v>
      </c>
      <c r="E1942" s="3">
        <v>2012.0</v>
      </c>
      <c r="F1942" s="3">
        <v>18.0</v>
      </c>
    </row>
    <row r="1943" ht="15.75" customHeight="1">
      <c r="A1943" s="2" t="s">
        <v>291</v>
      </c>
      <c r="B1943" s="2" t="s">
        <v>296</v>
      </c>
      <c r="C1943" s="2" t="str">
        <f>VLOOKUP(D1943,Info!$A$24:$B$57,2,FALSE)</f>
        <v>Shallow-water</v>
      </c>
      <c r="D1943" s="3" t="s">
        <v>42</v>
      </c>
      <c r="E1943" s="3">
        <v>2013.0</v>
      </c>
      <c r="F1943" s="3">
        <v>4.0</v>
      </c>
    </row>
    <row r="1944" ht="15.75" customHeight="1">
      <c r="A1944" s="2" t="s">
        <v>291</v>
      </c>
      <c r="B1944" s="2" t="s">
        <v>296</v>
      </c>
      <c r="C1944" s="2" t="str">
        <f>VLOOKUP(D1944,Info!$A$24:$B$57,2,FALSE)</f>
        <v>Shallow-water</v>
      </c>
      <c r="D1944" s="3" t="s">
        <v>42</v>
      </c>
      <c r="E1944" s="3">
        <v>2014.0</v>
      </c>
      <c r="F1944" s="3">
        <v>14.0</v>
      </c>
    </row>
    <row r="1945" ht="15.75" customHeight="1">
      <c r="A1945" s="2" t="s">
        <v>291</v>
      </c>
      <c r="B1945" s="2" t="s">
        <v>296</v>
      </c>
      <c r="C1945" s="2" t="str">
        <f>VLOOKUP(D1945,Info!$A$24:$B$57,2,FALSE)</f>
        <v>Shallow-water</v>
      </c>
      <c r="D1945" s="3" t="s">
        <v>42</v>
      </c>
      <c r="E1945" s="3">
        <v>2015.0</v>
      </c>
      <c r="F1945" s="3">
        <v>7.0</v>
      </c>
    </row>
    <row r="1946" ht="15.75" customHeight="1">
      <c r="A1946" s="2" t="s">
        <v>291</v>
      </c>
      <c r="B1946" s="2" t="s">
        <v>296</v>
      </c>
      <c r="C1946" s="2" t="str">
        <f>VLOOKUP(D1946,Info!$A$24:$B$57,2,FALSE)</f>
        <v>Shallow-water</v>
      </c>
      <c r="D1946" s="3" t="s">
        <v>42</v>
      </c>
      <c r="E1946" s="3">
        <v>2016.0</v>
      </c>
      <c r="F1946" s="3">
        <v>9.0</v>
      </c>
    </row>
    <row r="1947" ht="15.75" customHeight="1">
      <c r="A1947" s="2" t="s">
        <v>291</v>
      </c>
      <c r="B1947" s="2" t="s">
        <v>296</v>
      </c>
      <c r="C1947" s="2" t="str">
        <f>VLOOKUP(D1947,Info!$A$24:$B$57,2,FALSE)</f>
        <v>Shallow-water</v>
      </c>
      <c r="D1947" s="3" t="s">
        <v>42</v>
      </c>
      <c r="E1947" s="3">
        <v>2017.0</v>
      </c>
      <c r="F1947" s="3">
        <v>19.0</v>
      </c>
    </row>
    <row r="1948" ht="15.75" customHeight="1">
      <c r="A1948" s="2" t="s">
        <v>291</v>
      </c>
      <c r="B1948" s="2" t="s">
        <v>296</v>
      </c>
      <c r="C1948" s="2" t="str">
        <f>VLOOKUP(D1948,Info!$A$24:$B$57,2,FALSE)</f>
        <v>Shallow-water</v>
      </c>
      <c r="D1948" s="3" t="s">
        <v>42</v>
      </c>
      <c r="E1948" s="3">
        <v>2018.0</v>
      </c>
      <c r="F1948" s="3">
        <v>25.0</v>
      </c>
    </row>
    <row r="1949" ht="15.75" customHeight="1">
      <c r="A1949" s="2" t="s">
        <v>291</v>
      </c>
      <c r="B1949" s="2" t="s">
        <v>296</v>
      </c>
      <c r="C1949" s="2" t="str">
        <f>VLOOKUP(D1949,Info!$A$24:$B$57,2,FALSE)</f>
        <v>Shallow-water</v>
      </c>
      <c r="D1949" s="3" t="s">
        <v>43</v>
      </c>
      <c r="E1949" s="3">
        <v>1986.0</v>
      </c>
      <c r="F1949" s="3">
        <v>34.0</v>
      </c>
    </row>
    <row r="1950" ht="15.75" customHeight="1">
      <c r="A1950" s="2" t="s">
        <v>291</v>
      </c>
      <c r="B1950" s="2" t="s">
        <v>296</v>
      </c>
      <c r="C1950" s="2" t="str">
        <f>VLOOKUP(D1950,Info!$A$24:$B$57,2,FALSE)</f>
        <v>Shallow-water</v>
      </c>
      <c r="D1950" s="3" t="s">
        <v>43</v>
      </c>
      <c r="E1950" s="3">
        <v>1987.0</v>
      </c>
      <c r="F1950" s="3">
        <v>114.0</v>
      </c>
    </row>
    <row r="1951" ht="15.75" customHeight="1">
      <c r="A1951" s="2" t="s">
        <v>291</v>
      </c>
      <c r="B1951" s="2" t="s">
        <v>296</v>
      </c>
      <c r="C1951" s="2" t="str">
        <f>VLOOKUP(D1951,Info!$A$24:$B$57,2,FALSE)</f>
        <v>Shallow-water</v>
      </c>
      <c r="D1951" s="3" t="s">
        <v>43</v>
      </c>
      <c r="E1951" s="3">
        <v>1988.0</v>
      </c>
      <c r="F1951" s="3">
        <v>179.0</v>
      </c>
    </row>
    <row r="1952" ht="15.75" customHeight="1">
      <c r="A1952" s="2" t="s">
        <v>291</v>
      </c>
      <c r="B1952" s="2" t="s">
        <v>296</v>
      </c>
      <c r="C1952" s="2" t="str">
        <f>VLOOKUP(D1952,Info!$A$24:$B$57,2,FALSE)</f>
        <v>Shallow-water</v>
      </c>
      <c r="D1952" s="3" t="s">
        <v>43</v>
      </c>
      <c r="E1952" s="3">
        <v>1989.0</v>
      </c>
      <c r="F1952" s="3">
        <v>74.0</v>
      </c>
    </row>
    <row r="1953" ht="15.75" customHeight="1">
      <c r="A1953" s="2" t="s">
        <v>291</v>
      </c>
      <c r="B1953" s="2" t="s">
        <v>296</v>
      </c>
      <c r="C1953" s="2" t="str">
        <f>VLOOKUP(D1953,Info!$A$24:$B$57,2,FALSE)</f>
        <v>Shallow-water</v>
      </c>
      <c r="D1953" s="3" t="s">
        <v>43</v>
      </c>
      <c r="E1953" s="3">
        <v>1990.0</v>
      </c>
      <c r="F1953" s="3">
        <v>294.0</v>
      </c>
    </row>
    <row r="1954" ht="15.75" customHeight="1">
      <c r="A1954" s="2" t="s">
        <v>291</v>
      </c>
      <c r="B1954" s="2" t="s">
        <v>296</v>
      </c>
      <c r="C1954" s="2" t="str">
        <f>VLOOKUP(D1954,Info!$A$24:$B$57,2,FALSE)</f>
        <v>Shallow-water</v>
      </c>
      <c r="D1954" s="3" t="s">
        <v>43</v>
      </c>
      <c r="E1954" s="3">
        <v>1991.0</v>
      </c>
      <c r="F1954" s="3">
        <v>56.0</v>
      </c>
    </row>
    <row r="1955" ht="15.75" customHeight="1">
      <c r="A1955" s="2" t="s">
        <v>291</v>
      </c>
      <c r="B1955" s="2" t="s">
        <v>296</v>
      </c>
      <c r="C1955" s="2" t="str">
        <f>VLOOKUP(D1955,Info!$A$24:$B$57,2,FALSE)</f>
        <v>Shallow-water</v>
      </c>
      <c r="D1955" s="3" t="s">
        <v>43</v>
      </c>
      <c r="E1955" s="3">
        <v>1992.0</v>
      </c>
      <c r="F1955" s="3">
        <v>25.0</v>
      </c>
    </row>
    <row r="1956" ht="15.75" customHeight="1">
      <c r="A1956" s="2" t="s">
        <v>291</v>
      </c>
      <c r="B1956" s="2" t="s">
        <v>296</v>
      </c>
      <c r="C1956" s="2" t="str">
        <f>VLOOKUP(D1956,Info!$A$24:$B$57,2,FALSE)</f>
        <v>Shallow-water</v>
      </c>
      <c r="D1956" s="3" t="s">
        <v>43</v>
      </c>
      <c r="E1956" s="3">
        <v>1993.0</v>
      </c>
      <c r="F1956" s="3">
        <v>236.0</v>
      </c>
    </row>
    <row r="1957" ht="15.75" customHeight="1">
      <c r="A1957" s="2" t="s">
        <v>291</v>
      </c>
      <c r="B1957" s="2" t="s">
        <v>296</v>
      </c>
      <c r="C1957" s="2" t="str">
        <f>VLOOKUP(D1957,Info!$A$24:$B$57,2,FALSE)</f>
        <v>Shallow-water</v>
      </c>
      <c r="D1957" s="3" t="s">
        <v>43</v>
      </c>
      <c r="E1957" s="3">
        <v>1994.0</v>
      </c>
      <c r="F1957" s="3">
        <v>57.0</v>
      </c>
    </row>
    <row r="1958" ht="15.75" customHeight="1">
      <c r="A1958" s="2" t="s">
        <v>291</v>
      </c>
      <c r="B1958" s="2" t="s">
        <v>296</v>
      </c>
      <c r="C1958" s="2" t="str">
        <f>VLOOKUP(D1958,Info!$A$24:$B$57,2,FALSE)</f>
        <v>Shallow-water</v>
      </c>
      <c r="D1958" s="3" t="s">
        <v>43</v>
      </c>
      <c r="E1958" s="3">
        <v>1995.0</v>
      </c>
      <c r="F1958" s="3">
        <v>76.0</v>
      </c>
    </row>
    <row r="1959" ht="15.75" customHeight="1">
      <c r="A1959" s="2" t="s">
        <v>291</v>
      </c>
      <c r="B1959" s="2" t="s">
        <v>296</v>
      </c>
      <c r="C1959" s="2" t="str">
        <f>VLOOKUP(D1959,Info!$A$24:$B$57,2,FALSE)</f>
        <v>Shallow-water</v>
      </c>
      <c r="D1959" s="3" t="s">
        <v>43</v>
      </c>
      <c r="E1959" s="3">
        <v>1996.0</v>
      </c>
      <c r="F1959" s="3">
        <v>80.0</v>
      </c>
    </row>
    <row r="1960" ht="15.75" customHeight="1">
      <c r="A1960" s="2" t="s">
        <v>291</v>
      </c>
      <c r="B1960" s="2" t="s">
        <v>296</v>
      </c>
      <c r="C1960" s="2" t="str">
        <f>VLOOKUP(D1960,Info!$A$24:$B$57,2,FALSE)</f>
        <v>Shallow-water</v>
      </c>
      <c r="D1960" s="3" t="s">
        <v>43</v>
      </c>
      <c r="E1960" s="3">
        <v>1997.0</v>
      </c>
      <c r="F1960" s="3">
        <v>96.0</v>
      </c>
    </row>
    <row r="1961" ht="15.75" customHeight="1">
      <c r="A1961" s="2" t="s">
        <v>291</v>
      </c>
      <c r="B1961" s="2" t="s">
        <v>296</v>
      </c>
      <c r="C1961" s="2" t="str">
        <f>VLOOKUP(D1961,Info!$A$24:$B$57,2,FALSE)</f>
        <v>Shallow-water</v>
      </c>
      <c r="D1961" s="3" t="s">
        <v>43</v>
      </c>
      <c r="E1961" s="3">
        <v>1998.0</v>
      </c>
      <c r="F1961" s="3">
        <v>73.0</v>
      </c>
    </row>
    <row r="1962" ht="15.75" customHeight="1">
      <c r="A1962" s="2" t="s">
        <v>291</v>
      </c>
      <c r="B1962" s="2" t="s">
        <v>296</v>
      </c>
      <c r="C1962" s="2" t="str">
        <f>VLOOKUP(D1962,Info!$A$24:$B$57,2,FALSE)</f>
        <v>Shallow-water</v>
      </c>
      <c r="D1962" s="3" t="s">
        <v>43</v>
      </c>
      <c r="E1962" s="3">
        <v>1999.0</v>
      </c>
      <c r="F1962" s="3">
        <v>189.0</v>
      </c>
    </row>
    <row r="1963" ht="15.75" customHeight="1">
      <c r="A1963" s="2" t="s">
        <v>291</v>
      </c>
      <c r="B1963" s="2" t="s">
        <v>296</v>
      </c>
      <c r="C1963" s="2" t="str">
        <f>VLOOKUP(D1963,Info!$A$24:$B$57,2,FALSE)</f>
        <v>Shallow-water</v>
      </c>
      <c r="D1963" s="3" t="s">
        <v>43</v>
      </c>
      <c r="E1963" s="3">
        <v>2000.0</v>
      </c>
      <c r="F1963" s="3">
        <v>146.0</v>
      </c>
    </row>
    <row r="1964" ht="15.75" customHeight="1">
      <c r="A1964" s="2" t="s">
        <v>291</v>
      </c>
      <c r="B1964" s="2" t="s">
        <v>296</v>
      </c>
      <c r="C1964" s="2" t="str">
        <f>VLOOKUP(D1964,Info!$A$24:$B$57,2,FALSE)</f>
        <v>Shallow-water</v>
      </c>
      <c r="D1964" s="3" t="s">
        <v>43</v>
      </c>
      <c r="E1964" s="3">
        <v>2001.0</v>
      </c>
      <c r="F1964" s="3">
        <v>93.0</v>
      </c>
    </row>
    <row r="1965" ht="15.75" customHeight="1">
      <c r="A1965" s="2" t="s">
        <v>291</v>
      </c>
      <c r="B1965" s="2" t="s">
        <v>296</v>
      </c>
      <c r="C1965" s="2" t="str">
        <f>VLOOKUP(D1965,Info!$A$24:$B$57,2,FALSE)</f>
        <v>Shallow-water</v>
      </c>
      <c r="D1965" s="3" t="s">
        <v>43</v>
      </c>
      <c r="E1965" s="3">
        <v>2002.0</v>
      </c>
      <c r="F1965" s="3">
        <v>82.0</v>
      </c>
    </row>
    <row r="1966" ht="15.75" customHeight="1">
      <c r="A1966" s="2" t="s">
        <v>291</v>
      </c>
      <c r="B1966" s="2" t="s">
        <v>296</v>
      </c>
      <c r="C1966" s="2" t="str">
        <f>VLOOKUP(D1966,Info!$A$24:$B$57,2,FALSE)</f>
        <v>Shallow-water</v>
      </c>
      <c r="D1966" s="3" t="s">
        <v>43</v>
      </c>
      <c r="E1966" s="3">
        <v>2003.0</v>
      </c>
      <c r="F1966" s="3">
        <v>185.0</v>
      </c>
    </row>
    <row r="1967" ht="15.75" customHeight="1">
      <c r="A1967" s="2" t="s">
        <v>291</v>
      </c>
      <c r="B1967" s="2" t="s">
        <v>296</v>
      </c>
      <c r="C1967" s="2" t="str">
        <f>VLOOKUP(D1967,Info!$A$24:$B$57,2,FALSE)</f>
        <v>Shallow-water</v>
      </c>
      <c r="D1967" s="3" t="s">
        <v>43</v>
      </c>
      <c r="E1967" s="3">
        <v>2004.0</v>
      </c>
      <c r="F1967" s="3">
        <v>147.0</v>
      </c>
    </row>
    <row r="1968" ht="15.75" customHeight="1">
      <c r="A1968" s="2" t="s">
        <v>291</v>
      </c>
      <c r="B1968" s="2" t="s">
        <v>296</v>
      </c>
      <c r="C1968" s="2" t="str">
        <f>VLOOKUP(D1968,Info!$A$24:$B$57,2,FALSE)</f>
        <v>Shallow-water</v>
      </c>
      <c r="D1968" s="3" t="s">
        <v>43</v>
      </c>
      <c r="E1968" s="3">
        <v>2005.0</v>
      </c>
      <c r="F1968" s="3">
        <v>75.0</v>
      </c>
    </row>
    <row r="1969" ht="15.75" customHeight="1">
      <c r="A1969" s="2" t="s">
        <v>291</v>
      </c>
      <c r="B1969" s="2" t="s">
        <v>296</v>
      </c>
      <c r="C1969" s="2" t="str">
        <f>VLOOKUP(D1969,Info!$A$24:$B$57,2,FALSE)</f>
        <v>Shallow-water</v>
      </c>
      <c r="D1969" s="3" t="s">
        <v>43</v>
      </c>
      <c r="E1969" s="3">
        <v>2006.0</v>
      </c>
      <c r="F1969" s="3">
        <v>130.0</v>
      </c>
    </row>
    <row r="1970" ht="15.75" customHeight="1">
      <c r="A1970" s="2" t="s">
        <v>291</v>
      </c>
      <c r="B1970" s="2" t="s">
        <v>296</v>
      </c>
      <c r="C1970" s="2" t="str">
        <f>VLOOKUP(D1970,Info!$A$24:$B$57,2,FALSE)</f>
        <v>Shallow-water</v>
      </c>
      <c r="D1970" s="3" t="s">
        <v>43</v>
      </c>
      <c r="E1970" s="3">
        <v>2007.0</v>
      </c>
      <c r="F1970" s="3">
        <v>93.0</v>
      </c>
    </row>
    <row r="1971" ht="15.75" customHeight="1">
      <c r="A1971" s="2" t="s">
        <v>291</v>
      </c>
      <c r="B1971" s="2" t="s">
        <v>296</v>
      </c>
      <c r="C1971" s="2" t="str">
        <f>VLOOKUP(D1971,Info!$A$24:$B$57,2,FALSE)</f>
        <v>Shallow-water</v>
      </c>
      <c r="D1971" s="3" t="s">
        <v>43</v>
      </c>
      <c r="E1971" s="3">
        <v>2008.0</v>
      </c>
      <c r="F1971" s="3">
        <v>47.0</v>
      </c>
    </row>
    <row r="1972" ht="15.75" customHeight="1">
      <c r="A1972" s="2" t="s">
        <v>291</v>
      </c>
      <c r="B1972" s="2" t="s">
        <v>296</v>
      </c>
      <c r="C1972" s="2" t="str">
        <f>VLOOKUP(D1972,Info!$A$24:$B$57,2,FALSE)</f>
        <v>Shallow-water</v>
      </c>
      <c r="D1972" s="3" t="s">
        <v>43</v>
      </c>
      <c r="E1972" s="3">
        <v>2009.0</v>
      </c>
      <c r="F1972" s="3">
        <v>96.0</v>
      </c>
    </row>
    <row r="1973" ht="15.75" customHeight="1">
      <c r="A1973" s="2" t="s">
        <v>291</v>
      </c>
      <c r="B1973" s="2" t="s">
        <v>296</v>
      </c>
      <c r="C1973" s="2" t="str">
        <f>VLOOKUP(D1973,Info!$A$24:$B$57,2,FALSE)</f>
        <v>Shallow-water</v>
      </c>
      <c r="D1973" s="3" t="s">
        <v>43</v>
      </c>
      <c r="E1973" s="3">
        <v>2010.0</v>
      </c>
      <c r="F1973" s="3">
        <v>27.0</v>
      </c>
    </row>
    <row r="1974" ht="15.75" customHeight="1">
      <c r="A1974" s="2" t="s">
        <v>291</v>
      </c>
      <c r="B1974" s="2" t="s">
        <v>296</v>
      </c>
      <c r="C1974" s="2" t="str">
        <f>VLOOKUP(D1974,Info!$A$24:$B$57,2,FALSE)</f>
        <v>Shallow-water</v>
      </c>
      <c r="D1974" s="3" t="s">
        <v>43</v>
      </c>
      <c r="E1974" s="3">
        <v>2011.0</v>
      </c>
      <c r="F1974" s="3">
        <v>37.0</v>
      </c>
    </row>
    <row r="1975" ht="15.75" customHeight="1">
      <c r="A1975" s="2" t="s">
        <v>291</v>
      </c>
      <c r="B1975" s="2" t="s">
        <v>296</v>
      </c>
      <c r="C1975" s="2" t="str">
        <f>VLOOKUP(D1975,Info!$A$24:$B$57,2,FALSE)</f>
        <v>Shallow-water</v>
      </c>
      <c r="D1975" s="3" t="s">
        <v>43</v>
      </c>
      <c r="E1975" s="3">
        <v>2012.0</v>
      </c>
      <c r="F1975" s="3">
        <v>39.0</v>
      </c>
    </row>
    <row r="1976" ht="15.75" customHeight="1">
      <c r="A1976" s="2" t="s">
        <v>291</v>
      </c>
      <c r="B1976" s="2" t="s">
        <v>296</v>
      </c>
      <c r="C1976" s="2" t="str">
        <f>VLOOKUP(D1976,Info!$A$24:$B$57,2,FALSE)</f>
        <v>Shallow-water</v>
      </c>
      <c r="D1976" s="3" t="s">
        <v>43</v>
      </c>
      <c r="E1976" s="3">
        <v>2013.0</v>
      </c>
      <c r="F1976" s="3">
        <v>11.0</v>
      </c>
    </row>
    <row r="1977" ht="15.75" customHeight="1">
      <c r="A1977" s="2" t="s">
        <v>291</v>
      </c>
      <c r="B1977" s="2" t="s">
        <v>296</v>
      </c>
      <c r="C1977" s="2" t="str">
        <f>VLOOKUP(D1977,Info!$A$24:$B$57,2,FALSE)</f>
        <v>Shallow-water</v>
      </c>
      <c r="D1977" s="3" t="s">
        <v>43</v>
      </c>
      <c r="E1977" s="3">
        <v>2014.0</v>
      </c>
      <c r="F1977" s="3">
        <v>10.0</v>
      </c>
    </row>
    <row r="1978" ht="15.75" customHeight="1">
      <c r="A1978" s="2" t="s">
        <v>291</v>
      </c>
      <c r="B1978" s="2" t="s">
        <v>296</v>
      </c>
      <c r="C1978" s="2" t="str">
        <f>VLOOKUP(D1978,Info!$A$24:$B$57,2,FALSE)</f>
        <v>Shallow-water</v>
      </c>
      <c r="D1978" s="3" t="s">
        <v>43</v>
      </c>
      <c r="E1978" s="3">
        <v>2015.0</v>
      </c>
      <c r="F1978" s="3">
        <v>12.0</v>
      </c>
    </row>
    <row r="1979" ht="15.75" customHeight="1">
      <c r="A1979" s="2" t="s">
        <v>291</v>
      </c>
      <c r="B1979" s="2" t="s">
        <v>296</v>
      </c>
      <c r="C1979" s="2" t="str">
        <f>VLOOKUP(D1979,Info!$A$24:$B$57,2,FALSE)</f>
        <v>Shallow-water</v>
      </c>
      <c r="D1979" s="3" t="s">
        <v>43</v>
      </c>
      <c r="E1979" s="3">
        <v>2016.0</v>
      </c>
      <c r="F1979" s="3">
        <v>14.0</v>
      </c>
    </row>
    <row r="1980" ht="15.75" customHeight="1">
      <c r="A1980" s="2" t="s">
        <v>291</v>
      </c>
      <c r="B1980" s="2" t="s">
        <v>296</v>
      </c>
      <c r="C1980" s="2" t="str">
        <f>VLOOKUP(D1980,Info!$A$24:$B$57,2,FALSE)</f>
        <v>Shallow-water</v>
      </c>
      <c r="D1980" s="3" t="s">
        <v>43</v>
      </c>
      <c r="E1980" s="3">
        <v>2017.0</v>
      </c>
      <c r="F1980" s="3">
        <v>13.0</v>
      </c>
    </row>
    <row r="1981" ht="15.75" customHeight="1">
      <c r="A1981" s="2" t="s">
        <v>291</v>
      </c>
      <c r="B1981" s="2" t="s">
        <v>296</v>
      </c>
      <c r="C1981" s="2" t="str">
        <f>VLOOKUP(D1981,Info!$A$24:$B$57,2,FALSE)</f>
        <v>Shallow-water</v>
      </c>
      <c r="D1981" s="3" t="s">
        <v>43</v>
      </c>
      <c r="E1981" s="3">
        <v>2018.0</v>
      </c>
      <c r="F1981" s="3">
        <v>29.0</v>
      </c>
    </row>
    <row r="1982" ht="15.75" customHeight="1">
      <c r="A1982" s="2" t="s">
        <v>291</v>
      </c>
      <c r="B1982" s="2" t="s">
        <v>297</v>
      </c>
      <c r="C1982" s="2" t="str">
        <f>VLOOKUP(D1982,Info!$A$24:$B$57,2,FALSE)</f>
        <v>Jacks</v>
      </c>
      <c r="D1982" s="3" t="s">
        <v>2</v>
      </c>
      <c r="E1982" s="3">
        <v>1992.0</v>
      </c>
      <c r="F1982" s="3">
        <v>1.0</v>
      </c>
    </row>
    <row r="1983" ht="15.75" customHeight="1">
      <c r="A1983" s="2" t="s">
        <v>291</v>
      </c>
      <c r="B1983" s="2" t="s">
        <v>297</v>
      </c>
      <c r="C1983" s="2" t="str">
        <f>VLOOKUP(D1983,Info!$A$24:$B$57,2,FALSE)</f>
        <v>Jacks</v>
      </c>
      <c r="D1983" s="3" t="s">
        <v>2</v>
      </c>
      <c r="E1983" s="3">
        <v>1993.0</v>
      </c>
      <c r="F1983" s="3">
        <v>12.0</v>
      </c>
    </row>
    <row r="1984" ht="15.75" customHeight="1">
      <c r="A1984" s="2" t="s">
        <v>291</v>
      </c>
      <c r="B1984" s="2" t="s">
        <v>297</v>
      </c>
      <c r="C1984" s="2" t="str">
        <f>VLOOKUP(D1984,Info!$A$24:$B$57,2,FALSE)</f>
        <v>Jacks</v>
      </c>
      <c r="D1984" s="3" t="s">
        <v>2</v>
      </c>
      <c r="E1984" s="3">
        <v>1998.0</v>
      </c>
      <c r="F1984" s="3">
        <v>5.0</v>
      </c>
    </row>
    <row r="1985" ht="15.75" customHeight="1">
      <c r="A1985" s="2" t="s">
        <v>291</v>
      </c>
      <c r="B1985" s="2" t="s">
        <v>297</v>
      </c>
      <c r="C1985" s="2" t="str">
        <f>VLOOKUP(D1985,Info!$A$24:$B$57,2,FALSE)</f>
        <v>Jacks</v>
      </c>
      <c r="D1985" s="3" t="s">
        <v>2</v>
      </c>
      <c r="E1985" s="3">
        <v>1999.0</v>
      </c>
      <c r="F1985" s="3">
        <v>90.0</v>
      </c>
    </row>
    <row r="1986" ht="15.75" customHeight="1">
      <c r="A1986" s="2" t="s">
        <v>291</v>
      </c>
      <c r="B1986" s="2" t="s">
        <v>297</v>
      </c>
      <c r="C1986" s="2" t="str">
        <f>VLOOKUP(D1986,Info!$A$24:$B$57,2,FALSE)</f>
        <v>Jacks</v>
      </c>
      <c r="D1986" s="3" t="s">
        <v>2</v>
      </c>
      <c r="E1986" s="3">
        <v>2000.0</v>
      </c>
      <c r="F1986" s="3">
        <v>41.0</v>
      </c>
    </row>
    <row r="1987" ht="15.75" customHeight="1">
      <c r="A1987" s="2" t="s">
        <v>291</v>
      </c>
      <c r="B1987" s="2" t="s">
        <v>297</v>
      </c>
      <c r="C1987" s="2" t="str">
        <f>VLOOKUP(D1987,Info!$A$24:$B$57,2,FALSE)</f>
        <v>Jacks</v>
      </c>
      <c r="D1987" s="3" t="s">
        <v>2</v>
      </c>
      <c r="E1987" s="3">
        <v>2001.0</v>
      </c>
      <c r="F1987" s="3">
        <v>13.0</v>
      </c>
    </row>
    <row r="1988" ht="15.75" customHeight="1">
      <c r="A1988" s="2" t="s">
        <v>291</v>
      </c>
      <c r="B1988" s="2" t="s">
        <v>297</v>
      </c>
      <c r="C1988" s="2" t="str">
        <f>VLOOKUP(D1988,Info!$A$24:$B$57,2,FALSE)</f>
        <v>Jacks</v>
      </c>
      <c r="D1988" s="3" t="s">
        <v>2</v>
      </c>
      <c r="E1988" s="3">
        <v>2002.0</v>
      </c>
      <c r="F1988" s="3">
        <v>1.0</v>
      </c>
    </row>
    <row r="1989" ht="15.75" customHeight="1">
      <c r="A1989" s="2" t="s">
        <v>291</v>
      </c>
      <c r="B1989" s="2" t="s">
        <v>297</v>
      </c>
      <c r="C1989" s="2" t="str">
        <f>VLOOKUP(D1989,Info!$A$24:$B$57,2,FALSE)</f>
        <v>Jacks</v>
      </c>
      <c r="D1989" s="3" t="s">
        <v>2</v>
      </c>
      <c r="E1989" s="3">
        <v>2003.0</v>
      </c>
      <c r="F1989" s="3">
        <v>4.0</v>
      </c>
    </row>
    <row r="1990" ht="15.75" customHeight="1">
      <c r="A1990" s="2" t="s">
        <v>291</v>
      </c>
      <c r="B1990" s="2" t="s">
        <v>297</v>
      </c>
      <c r="C1990" s="2" t="str">
        <f>VLOOKUP(D1990,Info!$A$24:$B$57,2,FALSE)</f>
        <v>Jacks</v>
      </c>
      <c r="D1990" s="3" t="s">
        <v>2</v>
      </c>
      <c r="E1990" s="3">
        <v>2004.0</v>
      </c>
      <c r="F1990" s="3">
        <v>5.0</v>
      </c>
    </row>
    <row r="1991" ht="15.75" customHeight="1">
      <c r="A1991" s="2" t="s">
        <v>291</v>
      </c>
      <c r="B1991" s="2" t="s">
        <v>297</v>
      </c>
      <c r="C1991" s="2" t="str">
        <f>VLOOKUP(D1991,Info!$A$24:$B$57,2,FALSE)</f>
        <v>Jacks</v>
      </c>
      <c r="D1991" s="3" t="s">
        <v>2</v>
      </c>
      <c r="E1991" s="3">
        <v>2005.0</v>
      </c>
      <c r="F1991" s="3">
        <v>2.0</v>
      </c>
    </row>
    <row r="1992" ht="15.75" customHeight="1">
      <c r="A1992" s="2" t="s">
        <v>291</v>
      </c>
      <c r="B1992" s="2" t="s">
        <v>297</v>
      </c>
      <c r="C1992" s="2" t="str">
        <f>VLOOKUP(D1992,Info!$A$24:$B$57,2,FALSE)</f>
        <v>Jacks</v>
      </c>
      <c r="D1992" s="3" t="s">
        <v>2</v>
      </c>
      <c r="E1992" s="3">
        <v>2007.0</v>
      </c>
      <c r="F1992" s="3">
        <v>10.0</v>
      </c>
    </row>
    <row r="1993" ht="15.75" customHeight="1">
      <c r="A1993" s="2" t="s">
        <v>291</v>
      </c>
      <c r="B1993" s="2" t="s">
        <v>297</v>
      </c>
      <c r="C1993" s="2" t="str">
        <f>VLOOKUP(D1993,Info!$A$24:$B$57,2,FALSE)</f>
        <v>Jacks</v>
      </c>
      <c r="D1993" s="3" t="s">
        <v>2</v>
      </c>
      <c r="E1993" s="3">
        <v>2008.0</v>
      </c>
      <c r="F1993" s="3">
        <v>4.0</v>
      </c>
    </row>
    <row r="1994" ht="15.75" customHeight="1">
      <c r="A1994" s="2" t="s">
        <v>291</v>
      </c>
      <c r="B1994" s="2" t="s">
        <v>297</v>
      </c>
      <c r="C1994" s="2" t="str">
        <f>VLOOKUP(D1994,Info!$A$24:$B$57,2,FALSE)</f>
        <v>Jacks</v>
      </c>
      <c r="D1994" s="3" t="s">
        <v>2</v>
      </c>
      <c r="E1994" s="3">
        <v>2009.0</v>
      </c>
      <c r="F1994" s="3">
        <v>10.0</v>
      </c>
    </row>
    <row r="1995" ht="15.75" customHeight="1">
      <c r="A1995" s="2" t="s">
        <v>291</v>
      </c>
      <c r="B1995" s="2" t="s">
        <v>297</v>
      </c>
      <c r="C1995" s="2" t="str">
        <f>VLOOKUP(D1995,Info!$A$24:$B$57,2,FALSE)</f>
        <v>Jacks</v>
      </c>
      <c r="D1995" s="3" t="s">
        <v>2</v>
      </c>
      <c r="E1995" s="3">
        <v>2011.0</v>
      </c>
      <c r="F1995" s="3">
        <v>17.0</v>
      </c>
    </row>
    <row r="1996" ht="15.75" customHeight="1">
      <c r="A1996" s="2" t="s">
        <v>291</v>
      </c>
      <c r="B1996" s="2" t="s">
        <v>297</v>
      </c>
      <c r="C1996" s="2" t="str">
        <f>VLOOKUP(D1996,Info!$A$24:$B$57,2,FALSE)</f>
        <v>Jacks</v>
      </c>
      <c r="D1996" s="3" t="s">
        <v>2</v>
      </c>
      <c r="E1996" s="3">
        <v>2012.0</v>
      </c>
      <c r="F1996" s="3">
        <v>4.0</v>
      </c>
    </row>
    <row r="1997" ht="15.75" customHeight="1">
      <c r="A1997" s="2" t="s">
        <v>291</v>
      </c>
      <c r="B1997" s="2" t="s">
        <v>297</v>
      </c>
      <c r="C1997" s="2" t="str">
        <f>VLOOKUP(D1997,Info!$A$24:$B$57,2,FALSE)</f>
        <v>Jacks</v>
      </c>
      <c r="D1997" s="3" t="s">
        <v>2</v>
      </c>
      <c r="E1997" s="3">
        <v>2013.0</v>
      </c>
      <c r="F1997" s="3">
        <v>30.0</v>
      </c>
    </row>
    <row r="1998" ht="15.75" customHeight="1">
      <c r="A1998" s="2" t="s">
        <v>291</v>
      </c>
      <c r="B1998" s="2" t="s">
        <v>297</v>
      </c>
      <c r="C1998" s="2" t="str">
        <f>VLOOKUP(D1998,Info!$A$24:$B$57,2,FALSE)</f>
        <v>Jacks</v>
      </c>
      <c r="D1998" s="3" t="s">
        <v>2</v>
      </c>
      <c r="E1998" s="3">
        <v>2014.0</v>
      </c>
      <c r="F1998" s="3">
        <v>50.0</v>
      </c>
    </row>
    <row r="1999" ht="15.75" customHeight="1">
      <c r="A1999" s="2" t="s">
        <v>291</v>
      </c>
      <c r="B1999" s="2" t="s">
        <v>297</v>
      </c>
      <c r="C1999" s="2" t="str">
        <f>VLOOKUP(D1999,Info!$A$24:$B$57,2,FALSE)</f>
        <v>Jacks</v>
      </c>
      <c r="D1999" s="3" t="s">
        <v>2</v>
      </c>
      <c r="E1999" s="3">
        <v>2015.0</v>
      </c>
      <c r="F1999" s="3">
        <v>23.0</v>
      </c>
    </row>
    <row r="2000" ht="15.75" customHeight="1">
      <c r="A2000" s="2" t="s">
        <v>291</v>
      </c>
      <c r="B2000" s="2" t="s">
        <v>297</v>
      </c>
      <c r="C2000" s="2" t="str">
        <f>VLOOKUP(D2000,Info!$A$24:$B$57,2,FALSE)</f>
        <v>Jacks</v>
      </c>
      <c r="D2000" s="3" t="s">
        <v>2</v>
      </c>
      <c r="E2000" s="3">
        <v>2016.0</v>
      </c>
      <c r="F2000" s="3">
        <v>10.0</v>
      </c>
    </row>
    <row r="2001" ht="15.75" customHeight="1">
      <c r="A2001" s="2" t="s">
        <v>291</v>
      </c>
      <c r="B2001" s="2" t="s">
        <v>297</v>
      </c>
      <c r="C2001" s="2" t="str">
        <f>VLOOKUP(D2001,Info!$A$24:$B$57,2,FALSE)</f>
        <v>Jacks</v>
      </c>
      <c r="D2001" s="3" t="s">
        <v>2</v>
      </c>
      <c r="E2001" s="3">
        <v>2017.0</v>
      </c>
      <c r="F2001" s="3">
        <v>12.0</v>
      </c>
    </row>
    <row r="2002" ht="15.75" customHeight="1">
      <c r="A2002" s="2" t="s">
        <v>291</v>
      </c>
      <c r="B2002" s="2" t="s">
        <v>297</v>
      </c>
      <c r="C2002" s="2" t="str">
        <f>VLOOKUP(D2002,Info!$A$24:$B$57,2,FALSE)</f>
        <v>Jacks</v>
      </c>
      <c r="D2002" s="3" t="s">
        <v>2</v>
      </c>
      <c r="E2002" s="3">
        <v>2018.0</v>
      </c>
      <c r="F2002" s="3">
        <v>27.0</v>
      </c>
    </row>
    <row r="2003" ht="15.75" customHeight="1">
      <c r="A2003" s="2" t="s">
        <v>291</v>
      </c>
      <c r="B2003" s="2" t="s">
        <v>297</v>
      </c>
      <c r="C2003" s="2" t="str">
        <f>VLOOKUP(D2003,Info!$A$24:$B$57,2,FALSE)</f>
        <v>SG</v>
      </c>
      <c r="D2003" s="3" t="s">
        <v>4</v>
      </c>
      <c r="E2003" s="3">
        <v>1992.0</v>
      </c>
      <c r="F2003" s="3">
        <v>25.0</v>
      </c>
    </row>
    <row r="2004" ht="15.75" customHeight="1">
      <c r="A2004" s="2" t="s">
        <v>291</v>
      </c>
      <c r="B2004" s="2" t="s">
        <v>297</v>
      </c>
      <c r="C2004" s="2" t="str">
        <f>VLOOKUP(D2004,Info!$A$24:$B$57,2,FALSE)</f>
        <v>SG</v>
      </c>
      <c r="D2004" s="3" t="s">
        <v>4</v>
      </c>
      <c r="E2004" s="3">
        <v>1993.0</v>
      </c>
      <c r="F2004" s="3">
        <v>27.0</v>
      </c>
    </row>
    <row r="2005" ht="15.75" customHeight="1">
      <c r="A2005" s="2" t="s">
        <v>291</v>
      </c>
      <c r="B2005" s="2" t="s">
        <v>297</v>
      </c>
      <c r="C2005" s="2" t="str">
        <f>VLOOKUP(D2005,Info!$A$24:$B$57,2,FALSE)</f>
        <v>Jacks</v>
      </c>
      <c r="D2005" s="3" t="s">
        <v>6</v>
      </c>
      <c r="E2005" s="3">
        <v>1998.0</v>
      </c>
      <c r="F2005" s="3">
        <v>1.0</v>
      </c>
    </row>
    <row r="2006" ht="15.75" customHeight="1">
      <c r="A2006" s="2" t="s">
        <v>291</v>
      </c>
      <c r="B2006" s="2" t="s">
        <v>297</v>
      </c>
      <c r="C2006" s="2" t="str">
        <f>VLOOKUP(D2006,Info!$A$24:$B$57,2,FALSE)</f>
        <v>Jacks</v>
      </c>
      <c r="D2006" s="3" t="s">
        <v>6</v>
      </c>
      <c r="E2006" s="3">
        <v>1999.0</v>
      </c>
      <c r="F2006" s="3">
        <v>1.0</v>
      </c>
    </row>
    <row r="2007" ht="15.75" customHeight="1">
      <c r="A2007" s="2" t="s">
        <v>291</v>
      </c>
      <c r="B2007" s="2" t="s">
        <v>297</v>
      </c>
      <c r="C2007" s="2" t="str">
        <f>VLOOKUP(D2007,Info!$A$24:$B$57,2,FALSE)</f>
        <v>Jacks</v>
      </c>
      <c r="D2007" s="3" t="s">
        <v>6</v>
      </c>
      <c r="E2007" s="3">
        <v>2000.0</v>
      </c>
      <c r="F2007" s="3">
        <v>19.0</v>
      </c>
    </row>
    <row r="2008" ht="15.75" customHeight="1">
      <c r="A2008" s="2" t="s">
        <v>291</v>
      </c>
      <c r="B2008" s="2" t="s">
        <v>297</v>
      </c>
      <c r="C2008" s="2" t="str">
        <f>VLOOKUP(D2008,Info!$A$24:$B$57,2,FALSE)</f>
        <v>Jacks</v>
      </c>
      <c r="D2008" s="3" t="s">
        <v>6</v>
      </c>
      <c r="E2008" s="3">
        <v>2002.0</v>
      </c>
      <c r="F2008" s="3">
        <v>2.0</v>
      </c>
    </row>
    <row r="2009" ht="15.75" customHeight="1">
      <c r="A2009" s="2" t="s">
        <v>291</v>
      </c>
      <c r="B2009" s="2" t="s">
        <v>297</v>
      </c>
      <c r="C2009" s="2" t="str">
        <f>VLOOKUP(D2009,Info!$A$24:$B$57,2,FALSE)</f>
        <v>Jacks</v>
      </c>
      <c r="D2009" s="3" t="s">
        <v>6</v>
      </c>
      <c r="E2009" s="3">
        <v>2008.0</v>
      </c>
      <c r="F2009" s="3">
        <v>1.0</v>
      </c>
    </row>
    <row r="2010" ht="15.75" customHeight="1">
      <c r="A2010" s="2" t="s">
        <v>291</v>
      </c>
      <c r="B2010" s="2" t="s">
        <v>297</v>
      </c>
      <c r="C2010" s="2" t="str">
        <f>VLOOKUP(D2010,Info!$A$24:$B$57,2,FALSE)</f>
        <v>Jacks</v>
      </c>
      <c r="D2010" s="3" t="s">
        <v>6</v>
      </c>
      <c r="E2010" s="3">
        <v>2011.0</v>
      </c>
      <c r="F2010" s="3">
        <v>1.0</v>
      </c>
    </row>
    <row r="2011" ht="15.75" customHeight="1">
      <c r="A2011" s="2" t="s">
        <v>291</v>
      </c>
      <c r="B2011" s="2" t="s">
        <v>297</v>
      </c>
      <c r="C2011" s="2" t="str">
        <f>VLOOKUP(D2011,Info!$A$24:$B$57,2,FALSE)</f>
        <v>Jacks</v>
      </c>
      <c r="D2011" s="3" t="s">
        <v>6</v>
      </c>
      <c r="E2011" s="3">
        <v>2013.0</v>
      </c>
      <c r="F2011" s="3">
        <v>5.0</v>
      </c>
    </row>
    <row r="2012" ht="15.75" customHeight="1">
      <c r="A2012" s="2" t="s">
        <v>291</v>
      </c>
      <c r="B2012" s="2" t="s">
        <v>297</v>
      </c>
      <c r="C2012" s="2" t="str">
        <f>VLOOKUP(D2012,Info!$A$24:$B$57,2,FALSE)</f>
        <v>Jacks</v>
      </c>
      <c r="D2012" s="3" t="s">
        <v>6</v>
      </c>
      <c r="E2012" s="3">
        <v>2014.0</v>
      </c>
      <c r="F2012" s="3">
        <v>13.0</v>
      </c>
    </row>
    <row r="2013" ht="15.75" customHeight="1">
      <c r="A2013" s="2" t="s">
        <v>291</v>
      </c>
      <c r="B2013" s="2" t="s">
        <v>297</v>
      </c>
      <c r="C2013" s="2" t="str">
        <f>VLOOKUP(D2013,Info!$A$24:$B$57,2,FALSE)</f>
        <v>Jacks</v>
      </c>
      <c r="D2013" s="3" t="s">
        <v>6</v>
      </c>
      <c r="E2013" s="3">
        <v>2015.0</v>
      </c>
      <c r="F2013" s="3">
        <v>2.0</v>
      </c>
    </row>
    <row r="2014" ht="15.75" customHeight="1">
      <c r="A2014" s="2" t="s">
        <v>291</v>
      </c>
      <c r="B2014" s="2" t="s">
        <v>297</v>
      </c>
      <c r="C2014" s="2" t="str">
        <f>VLOOKUP(D2014,Info!$A$24:$B$57,2,FALSE)</f>
        <v>Jacks</v>
      </c>
      <c r="D2014" s="3" t="s">
        <v>6</v>
      </c>
      <c r="E2014" s="3">
        <v>2016.0</v>
      </c>
      <c r="F2014" s="3">
        <v>2.0</v>
      </c>
    </row>
    <row r="2015" ht="15.75" customHeight="1">
      <c r="A2015" s="2" t="s">
        <v>291</v>
      </c>
      <c r="B2015" s="2" t="s">
        <v>297</v>
      </c>
      <c r="C2015" s="2" t="str">
        <f>VLOOKUP(D2015,Info!$A$24:$B$57,2,FALSE)</f>
        <v>SG</v>
      </c>
      <c r="D2015" s="3" t="s">
        <v>7</v>
      </c>
      <c r="E2015" s="3">
        <v>1993.0</v>
      </c>
      <c r="F2015" s="3">
        <v>1.0</v>
      </c>
    </row>
    <row r="2016" ht="15.75" customHeight="1">
      <c r="A2016" s="2" t="s">
        <v>291</v>
      </c>
      <c r="B2016" s="2" t="s">
        <v>297</v>
      </c>
      <c r="C2016" s="2" t="str">
        <f>VLOOKUP(D2016,Info!$A$24:$B$57,2,FALSE)</f>
        <v>SG</v>
      </c>
      <c r="D2016" s="3" t="s">
        <v>7</v>
      </c>
      <c r="E2016" s="3">
        <v>2007.0</v>
      </c>
      <c r="F2016" s="3">
        <v>1.0</v>
      </c>
    </row>
    <row r="2017" ht="15.75" customHeight="1">
      <c r="A2017" s="2" t="s">
        <v>291</v>
      </c>
      <c r="B2017" s="2" t="s">
        <v>297</v>
      </c>
      <c r="C2017" s="2" t="str">
        <f>VLOOKUP(D2017,Info!$A$24:$B$57,2,FALSE)</f>
        <v>SG</v>
      </c>
      <c r="D2017" s="3" t="s">
        <v>7</v>
      </c>
      <c r="E2017" s="3">
        <v>2009.0</v>
      </c>
      <c r="F2017" s="3">
        <v>1.0</v>
      </c>
    </row>
    <row r="2018" ht="15.75" customHeight="1">
      <c r="A2018" s="2" t="s">
        <v>291</v>
      </c>
      <c r="B2018" s="2" t="s">
        <v>297</v>
      </c>
      <c r="C2018" s="2" t="str">
        <f>VLOOKUP(D2018,Info!$A$24:$B$57,2,FALSE)</f>
        <v>SG</v>
      </c>
      <c r="D2018" s="3" t="s">
        <v>7</v>
      </c>
      <c r="E2018" s="3">
        <v>2012.0</v>
      </c>
      <c r="F2018" s="3">
        <v>2.0</v>
      </c>
    </row>
    <row r="2019" ht="15.75" customHeight="1">
      <c r="A2019" s="2" t="s">
        <v>291</v>
      </c>
      <c r="B2019" s="2" t="s">
        <v>297</v>
      </c>
      <c r="C2019" s="2" t="str">
        <f>VLOOKUP(D2019,Info!$A$24:$B$57,2,FALSE)</f>
        <v>SG</v>
      </c>
      <c r="D2019" s="3" t="s">
        <v>8</v>
      </c>
      <c r="E2019" s="3">
        <v>1992.0</v>
      </c>
      <c r="F2019" s="3">
        <v>9.0</v>
      </c>
    </row>
    <row r="2020" ht="15.75" customHeight="1">
      <c r="A2020" s="2" t="s">
        <v>291</v>
      </c>
      <c r="B2020" s="2" t="s">
        <v>297</v>
      </c>
      <c r="C2020" s="2" t="str">
        <f>VLOOKUP(D2020,Info!$A$24:$B$57,2,FALSE)</f>
        <v>SG</v>
      </c>
      <c r="D2020" s="3" t="s">
        <v>8</v>
      </c>
      <c r="E2020" s="3">
        <v>1993.0</v>
      </c>
      <c r="F2020" s="3">
        <v>10.0</v>
      </c>
    </row>
    <row r="2021" ht="15.75" customHeight="1">
      <c r="A2021" s="2" t="s">
        <v>291</v>
      </c>
      <c r="B2021" s="2" t="s">
        <v>297</v>
      </c>
      <c r="C2021" s="2" t="str">
        <f>VLOOKUP(D2021,Info!$A$24:$B$57,2,FALSE)</f>
        <v>SG</v>
      </c>
      <c r="D2021" s="3" t="s">
        <v>8</v>
      </c>
      <c r="E2021" s="3">
        <v>1994.0</v>
      </c>
      <c r="F2021" s="3">
        <v>4.0</v>
      </c>
    </row>
    <row r="2022" ht="15.75" customHeight="1">
      <c r="A2022" s="2" t="s">
        <v>291</v>
      </c>
      <c r="B2022" s="2" t="s">
        <v>297</v>
      </c>
      <c r="C2022" s="2" t="str">
        <f>VLOOKUP(D2022,Info!$A$24:$B$57,2,FALSE)</f>
        <v>SG</v>
      </c>
      <c r="D2022" s="3" t="s">
        <v>8</v>
      </c>
      <c r="E2022" s="3">
        <v>1997.0</v>
      </c>
      <c r="F2022" s="3">
        <v>10.0</v>
      </c>
    </row>
    <row r="2023" ht="15.75" customHeight="1">
      <c r="A2023" s="2" t="s">
        <v>291</v>
      </c>
      <c r="B2023" s="2" t="s">
        <v>297</v>
      </c>
      <c r="C2023" s="2" t="str">
        <f>VLOOKUP(D2023,Info!$A$24:$B$57,2,FALSE)</f>
        <v>SG</v>
      </c>
      <c r="D2023" s="3" t="s">
        <v>8</v>
      </c>
      <c r="E2023" s="3">
        <v>1998.0</v>
      </c>
      <c r="F2023" s="3">
        <v>3.0</v>
      </c>
    </row>
    <row r="2024" ht="15.75" customHeight="1">
      <c r="A2024" s="2" t="s">
        <v>291</v>
      </c>
      <c r="B2024" s="2" t="s">
        <v>297</v>
      </c>
      <c r="C2024" s="2" t="str">
        <f>VLOOKUP(D2024,Info!$A$24:$B$57,2,FALSE)</f>
        <v>SG</v>
      </c>
      <c r="D2024" s="3" t="s">
        <v>8</v>
      </c>
      <c r="E2024" s="3">
        <v>1999.0</v>
      </c>
      <c r="F2024" s="3">
        <v>19.0</v>
      </c>
    </row>
    <row r="2025" ht="15.75" customHeight="1">
      <c r="A2025" s="2" t="s">
        <v>291</v>
      </c>
      <c r="B2025" s="2" t="s">
        <v>297</v>
      </c>
      <c r="C2025" s="2" t="str">
        <f>VLOOKUP(D2025,Info!$A$24:$B$57,2,FALSE)</f>
        <v>SG</v>
      </c>
      <c r="D2025" s="3" t="s">
        <v>8</v>
      </c>
      <c r="E2025" s="3">
        <v>2000.0</v>
      </c>
      <c r="F2025" s="3">
        <v>13.0</v>
      </c>
    </row>
    <row r="2026" ht="15.75" customHeight="1">
      <c r="A2026" s="2" t="s">
        <v>291</v>
      </c>
      <c r="B2026" s="2" t="s">
        <v>297</v>
      </c>
      <c r="C2026" s="2" t="str">
        <f>VLOOKUP(D2026,Info!$A$24:$B$57,2,FALSE)</f>
        <v>SG</v>
      </c>
      <c r="D2026" s="3" t="s">
        <v>8</v>
      </c>
      <c r="E2026" s="3">
        <v>2001.0</v>
      </c>
      <c r="F2026" s="3">
        <v>24.0</v>
      </c>
    </row>
    <row r="2027" ht="15.75" customHeight="1">
      <c r="A2027" s="2" t="s">
        <v>291</v>
      </c>
      <c r="B2027" s="2" t="s">
        <v>297</v>
      </c>
      <c r="C2027" s="2" t="str">
        <f>VLOOKUP(D2027,Info!$A$24:$B$57,2,FALSE)</f>
        <v>SG</v>
      </c>
      <c r="D2027" s="3" t="s">
        <v>8</v>
      </c>
      <c r="E2027" s="3">
        <v>2002.0</v>
      </c>
      <c r="F2027" s="3">
        <v>16.0</v>
      </c>
    </row>
    <row r="2028" ht="15.75" customHeight="1">
      <c r="A2028" s="2" t="s">
        <v>291</v>
      </c>
      <c r="B2028" s="2" t="s">
        <v>297</v>
      </c>
      <c r="C2028" s="2" t="str">
        <f>VLOOKUP(D2028,Info!$A$24:$B$57,2,FALSE)</f>
        <v>SG</v>
      </c>
      <c r="D2028" s="3" t="s">
        <v>8</v>
      </c>
      <c r="E2028" s="3">
        <v>2003.0</v>
      </c>
      <c r="F2028" s="3">
        <v>8.0</v>
      </c>
    </row>
    <row r="2029" ht="15.75" customHeight="1">
      <c r="A2029" s="2" t="s">
        <v>291</v>
      </c>
      <c r="B2029" s="2" t="s">
        <v>297</v>
      </c>
      <c r="C2029" s="2" t="str">
        <f>VLOOKUP(D2029,Info!$A$24:$B$57,2,FALSE)</f>
        <v>SG</v>
      </c>
      <c r="D2029" s="3" t="s">
        <v>8</v>
      </c>
      <c r="E2029" s="3">
        <v>2004.0</v>
      </c>
      <c r="F2029" s="3">
        <v>13.0</v>
      </c>
    </row>
    <row r="2030" ht="15.75" customHeight="1">
      <c r="A2030" s="2" t="s">
        <v>291</v>
      </c>
      <c r="B2030" s="2" t="s">
        <v>297</v>
      </c>
      <c r="C2030" s="2" t="str">
        <f>VLOOKUP(D2030,Info!$A$24:$B$57,2,FALSE)</f>
        <v>SG</v>
      </c>
      <c r="D2030" s="3" t="s">
        <v>8</v>
      </c>
      <c r="E2030" s="3">
        <v>2005.0</v>
      </c>
      <c r="F2030" s="3">
        <v>5.0</v>
      </c>
    </row>
    <row r="2031" ht="15.75" customHeight="1">
      <c r="A2031" s="2" t="s">
        <v>291</v>
      </c>
      <c r="B2031" s="2" t="s">
        <v>297</v>
      </c>
      <c r="C2031" s="2" t="str">
        <f>VLOOKUP(D2031,Info!$A$24:$B$57,2,FALSE)</f>
        <v>SG</v>
      </c>
      <c r="D2031" s="3" t="s">
        <v>8</v>
      </c>
      <c r="E2031" s="3">
        <v>2006.0</v>
      </c>
      <c r="F2031" s="3">
        <v>7.0</v>
      </c>
    </row>
    <row r="2032" ht="15.75" customHeight="1">
      <c r="A2032" s="2" t="s">
        <v>291</v>
      </c>
      <c r="B2032" s="2" t="s">
        <v>297</v>
      </c>
      <c r="C2032" s="2" t="str">
        <f>VLOOKUP(D2032,Info!$A$24:$B$57,2,FALSE)</f>
        <v>SG</v>
      </c>
      <c r="D2032" s="3" t="s">
        <v>8</v>
      </c>
      <c r="E2032" s="3">
        <v>2007.0</v>
      </c>
      <c r="F2032" s="3">
        <v>28.0</v>
      </c>
    </row>
    <row r="2033" ht="15.75" customHeight="1">
      <c r="A2033" s="2" t="s">
        <v>291</v>
      </c>
      <c r="B2033" s="2" t="s">
        <v>297</v>
      </c>
      <c r="C2033" s="2" t="str">
        <f>VLOOKUP(D2033,Info!$A$24:$B$57,2,FALSE)</f>
        <v>SG</v>
      </c>
      <c r="D2033" s="3" t="s">
        <v>8</v>
      </c>
      <c r="E2033" s="3">
        <v>2008.0</v>
      </c>
      <c r="F2033" s="3">
        <v>26.0</v>
      </c>
    </row>
    <row r="2034" ht="15.75" customHeight="1">
      <c r="A2034" s="2" t="s">
        <v>291</v>
      </c>
      <c r="B2034" s="2" t="s">
        <v>297</v>
      </c>
      <c r="C2034" s="2" t="str">
        <f>VLOOKUP(D2034,Info!$A$24:$B$57,2,FALSE)</f>
        <v>SG</v>
      </c>
      <c r="D2034" s="3" t="s">
        <v>8</v>
      </c>
      <c r="E2034" s="3">
        <v>2009.0</v>
      </c>
      <c r="F2034" s="3">
        <v>35.0</v>
      </c>
    </row>
    <row r="2035" ht="15.75" customHeight="1">
      <c r="A2035" s="2" t="s">
        <v>291</v>
      </c>
      <c r="B2035" s="2" t="s">
        <v>297</v>
      </c>
      <c r="C2035" s="2" t="str">
        <f>VLOOKUP(D2035,Info!$A$24:$B$57,2,FALSE)</f>
        <v>SG</v>
      </c>
      <c r="D2035" s="3" t="s">
        <v>8</v>
      </c>
      <c r="E2035" s="3">
        <v>2010.0</v>
      </c>
      <c r="F2035" s="3">
        <v>16.0</v>
      </c>
    </row>
    <row r="2036" ht="15.75" customHeight="1">
      <c r="A2036" s="2" t="s">
        <v>291</v>
      </c>
      <c r="B2036" s="2" t="s">
        <v>297</v>
      </c>
      <c r="C2036" s="2" t="str">
        <f>VLOOKUP(D2036,Info!$A$24:$B$57,2,FALSE)</f>
        <v>SG</v>
      </c>
      <c r="D2036" s="3" t="s">
        <v>8</v>
      </c>
      <c r="E2036" s="3">
        <v>2011.0</v>
      </c>
      <c r="F2036" s="3">
        <v>20.0</v>
      </c>
    </row>
    <row r="2037" ht="15.75" customHeight="1">
      <c r="A2037" s="2" t="s">
        <v>291</v>
      </c>
      <c r="B2037" s="2" t="s">
        <v>297</v>
      </c>
      <c r="C2037" s="2" t="str">
        <f>VLOOKUP(D2037,Info!$A$24:$B$57,2,FALSE)</f>
        <v>SG</v>
      </c>
      <c r="D2037" s="3" t="s">
        <v>8</v>
      </c>
      <c r="E2037" s="3">
        <v>2012.0</v>
      </c>
      <c r="F2037" s="3">
        <v>43.0</v>
      </c>
    </row>
    <row r="2038" ht="15.75" customHeight="1">
      <c r="A2038" s="2" t="s">
        <v>291</v>
      </c>
      <c r="B2038" s="2" t="s">
        <v>297</v>
      </c>
      <c r="C2038" s="2" t="str">
        <f>VLOOKUP(D2038,Info!$A$24:$B$57,2,FALSE)</f>
        <v>SG</v>
      </c>
      <c r="D2038" s="3" t="s">
        <v>8</v>
      </c>
      <c r="E2038" s="3">
        <v>2013.0</v>
      </c>
      <c r="F2038" s="3">
        <v>29.0</v>
      </c>
    </row>
    <row r="2039" ht="15.75" customHeight="1">
      <c r="A2039" s="2" t="s">
        <v>291</v>
      </c>
      <c r="B2039" s="2" t="s">
        <v>297</v>
      </c>
      <c r="C2039" s="2" t="str">
        <f>VLOOKUP(D2039,Info!$A$24:$B$57,2,FALSE)</f>
        <v>SG</v>
      </c>
      <c r="D2039" s="3" t="s">
        <v>8</v>
      </c>
      <c r="E2039" s="3">
        <v>2014.0</v>
      </c>
      <c r="F2039" s="3">
        <v>183.0</v>
      </c>
    </row>
    <row r="2040" ht="15.75" customHeight="1">
      <c r="A2040" s="2" t="s">
        <v>291</v>
      </c>
      <c r="B2040" s="2" t="s">
        <v>297</v>
      </c>
      <c r="C2040" s="2" t="str">
        <f>VLOOKUP(D2040,Info!$A$24:$B$57,2,FALSE)</f>
        <v>SG</v>
      </c>
      <c r="D2040" s="3" t="s">
        <v>8</v>
      </c>
      <c r="E2040" s="3">
        <v>2015.0</v>
      </c>
      <c r="F2040" s="3">
        <v>114.0</v>
      </c>
    </row>
    <row r="2041" ht="15.75" customHeight="1">
      <c r="A2041" s="2" t="s">
        <v>291</v>
      </c>
      <c r="B2041" s="2" t="s">
        <v>297</v>
      </c>
      <c r="C2041" s="2" t="str">
        <f>VLOOKUP(D2041,Info!$A$24:$B$57,2,FALSE)</f>
        <v>SG</v>
      </c>
      <c r="D2041" s="3" t="s">
        <v>8</v>
      </c>
      <c r="E2041" s="3">
        <v>2016.0</v>
      </c>
      <c r="F2041" s="3">
        <v>40.0</v>
      </c>
    </row>
    <row r="2042" ht="15.75" customHeight="1">
      <c r="A2042" s="2" t="s">
        <v>291</v>
      </c>
      <c r="B2042" s="2" t="s">
        <v>297</v>
      </c>
      <c r="C2042" s="2" t="str">
        <f>VLOOKUP(D2042,Info!$A$24:$B$57,2,FALSE)</f>
        <v>SG</v>
      </c>
      <c r="D2042" s="3" t="s">
        <v>8</v>
      </c>
      <c r="E2042" s="3">
        <v>2017.0</v>
      </c>
      <c r="F2042" s="3">
        <v>76.0</v>
      </c>
    </row>
    <row r="2043" ht="15.75" customHeight="1">
      <c r="A2043" s="2" t="s">
        <v>291</v>
      </c>
      <c r="B2043" s="2" t="s">
        <v>297</v>
      </c>
      <c r="C2043" s="2" t="str">
        <f>VLOOKUP(D2043,Info!$A$24:$B$57,2,FALSE)</f>
        <v>SG</v>
      </c>
      <c r="D2043" s="3" t="s">
        <v>8</v>
      </c>
      <c r="E2043" s="3">
        <v>2018.0</v>
      </c>
      <c r="F2043" s="3">
        <v>78.0</v>
      </c>
    </row>
    <row r="2044" ht="15.75" customHeight="1">
      <c r="A2044" s="2" t="s">
        <v>291</v>
      </c>
      <c r="B2044" s="2" t="s">
        <v>297</v>
      </c>
      <c r="C2044" s="2" t="str">
        <f>VLOOKUP(D2044,Info!$A$24:$B$57,2,FALSE)</f>
        <v>Deepwater</v>
      </c>
      <c r="D2044" s="3" t="s">
        <v>9</v>
      </c>
      <c r="E2044" s="3">
        <v>2002.0</v>
      </c>
      <c r="F2044" s="3">
        <v>8.0</v>
      </c>
    </row>
    <row r="2045" ht="15.75" customHeight="1">
      <c r="A2045" s="2" t="s">
        <v>291</v>
      </c>
      <c r="B2045" s="2" t="s">
        <v>297</v>
      </c>
      <c r="C2045" s="2" t="str">
        <f>VLOOKUP(D2045,Info!$A$24:$B$57,2,FALSE)</f>
        <v>Deepwater</v>
      </c>
      <c r="D2045" s="3" t="s">
        <v>9</v>
      </c>
      <c r="E2045" s="3">
        <v>2004.0</v>
      </c>
      <c r="F2045" s="3">
        <v>10.0</v>
      </c>
    </row>
    <row r="2046" ht="15.75" customHeight="1">
      <c r="A2046" s="2" t="s">
        <v>291</v>
      </c>
      <c r="B2046" s="2" t="s">
        <v>297</v>
      </c>
      <c r="C2046" s="2" t="str">
        <f>VLOOKUP(D2046,Info!$A$24:$B$57,2,FALSE)</f>
        <v>Deepwater</v>
      </c>
      <c r="D2046" s="3" t="s">
        <v>9</v>
      </c>
      <c r="E2046" s="3">
        <v>2005.0</v>
      </c>
      <c r="F2046" s="3">
        <v>4.0</v>
      </c>
    </row>
    <row r="2047" ht="15.75" customHeight="1">
      <c r="A2047" s="2" t="s">
        <v>291</v>
      </c>
      <c r="B2047" s="2" t="s">
        <v>297</v>
      </c>
      <c r="C2047" s="2" t="str">
        <f>VLOOKUP(D2047,Info!$A$24:$B$57,2,FALSE)</f>
        <v>Deepwater</v>
      </c>
      <c r="D2047" s="3" t="s">
        <v>9</v>
      </c>
      <c r="E2047" s="3">
        <v>2006.0</v>
      </c>
      <c r="F2047" s="3">
        <v>37.0</v>
      </c>
    </row>
    <row r="2048" ht="15.75" customHeight="1">
      <c r="A2048" s="2" t="s">
        <v>291</v>
      </c>
      <c r="B2048" s="2" t="s">
        <v>297</v>
      </c>
      <c r="C2048" s="2" t="str">
        <f>VLOOKUP(D2048,Info!$A$24:$B$57,2,FALSE)</f>
        <v>Deepwater</v>
      </c>
      <c r="D2048" s="3" t="s">
        <v>9</v>
      </c>
      <c r="E2048" s="3">
        <v>2007.0</v>
      </c>
      <c r="F2048" s="3">
        <v>17.0</v>
      </c>
    </row>
    <row r="2049" ht="15.75" customHeight="1">
      <c r="A2049" s="2" t="s">
        <v>291</v>
      </c>
      <c r="B2049" s="2" t="s">
        <v>297</v>
      </c>
      <c r="C2049" s="2" t="str">
        <f>VLOOKUP(D2049,Info!$A$24:$B$57,2,FALSE)</f>
        <v>Deepwater</v>
      </c>
      <c r="D2049" s="3" t="s">
        <v>9</v>
      </c>
      <c r="E2049" s="3">
        <v>2008.0</v>
      </c>
      <c r="F2049" s="3">
        <v>13.0</v>
      </c>
    </row>
    <row r="2050" ht="15.75" customHeight="1">
      <c r="A2050" s="2" t="s">
        <v>291</v>
      </c>
      <c r="B2050" s="2" t="s">
        <v>297</v>
      </c>
      <c r="C2050" s="2" t="str">
        <f>VLOOKUP(D2050,Info!$A$24:$B$57,2,FALSE)</f>
        <v>Deepwater</v>
      </c>
      <c r="D2050" s="3" t="s">
        <v>9</v>
      </c>
      <c r="E2050" s="3">
        <v>2009.0</v>
      </c>
      <c r="F2050" s="3">
        <v>35.0</v>
      </c>
    </row>
    <row r="2051" ht="15.75" customHeight="1">
      <c r="A2051" s="2" t="s">
        <v>291</v>
      </c>
      <c r="B2051" s="2" t="s">
        <v>297</v>
      </c>
      <c r="C2051" s="2" t="str">
        <f>VLOOKUP(D2051,Info!$A$24:$B$57,2,FALSE)</f>
        <v>Deepwater</v>
      </c>
      <c r="D2051" s="3" t="s">
        <v>9</v>
      </c>
      <c r="E2051" s="3">
        <v>2010.0</v>
      </c>
      <c r="F2051" s="3">
        <v>5.0</v>
      </c>
    </row>
    <row r="2052" ht="15.75" customHeight="1">
      <c r="A2052" s="2" t="s">
        <v>291</v>
      </c>
      <c r="B2052" s="2" t="s">
        <v>297</v>
      </c>
      <c r="C2052" s="2" t="str">
        <f>VLOOKUP(D2052,Info!$A$24:$B$57,2,FALSE)</f>
        <v>Deepwater</v>
      </c>
      <c r="D2052" s="3" t="s">
        <v>9</v>
      </c>
      <c r="E2052" s="3">
        <v>2011.0</v>
      </c>
      <c r="F2052" s="3">
        <v>9.0</v>
      </c>
    </row>
    <row r="2053" ht="15.75" customHeight="1">
      <c r="A2053" s="2" t="s">
        <v>291</v>
      </c>
      <c r="B2053" s="2" t="s">
        <v>297</v>
      </c>
      <c r="C2053" s="2" t="str">
        <f>VLOOKUP(D2053,Info!$A$24:$B$57,2,FALSE)</f>
        <v>Deepwater</v>
      </c>
      <c r="D2053" s="3" t="s">
        <v>9</v>
      </c>
      <c r="E2053" s="3">
        <v>2012.0</v>
      </c>
      <c r="F2053" s="3">
        <v>16.0</v>
      </c>
    </row>
    <row r="2054" ht="15.75" customHeight="1">
      <c r="A2054" s="2" t="s">
        <v>291</v>
      </c>
      <c r="B2054" s="2" t="s">
        <v>297</v>
      </c>
      <c r="C2054" s="2" t="str">
        <f>VLOOKUP(D2054,Info!$A$24:$B$57,2,FALSE)</f>
        <v>Deepwater</v>
      </c>
      <c r="D2054" s="3" t="s">
        <v>9</v>
      </c>
      <c r="E2054" s="3">
        <v>2013.0</v>
      </c>
      <c r="F2054" s="3">
        <v>3.0</v>
      </c>
    </row>
    <row r="2055" ht="15.75" customHeight="1">
      <c r="A2055" s="2" t="s">
        <v>291</v>
      </c>
      <c r="B2055" s="2" t="s">
        <v>297</v>
      </c>
      <c r="C2055" s="2" t="str">
        <f>VLOOKUP(D2055,Info!$A$24:$B$57,2,FALSE)</f>
        <v>Deepwater</v>
      </c>
      <c r="D2055" s="3" t="s">
        <v>9</v>
      </c>
      <c r="E2055" s="3">
        <v>2014.0</v>
      </c>
      <c r="F2055" s="3">
        <v>5.0</v>
      </c>
    </row>
    <row r="2056" ht="15.75" customHeight="1">
      <c r="A2056" s="2" t="s">
        <v>291</v>
      </c>
      <c r="B2056" s="2" t="s">
        <v>297</v>
      </c>
      <c r="C2056" s="2" t="str">
        <f>VLOOKUP(D2056,Info!$A$24:$B$57,2,FALSE)</f>
        <v>Deepwater</v>
      </c>
      <c r="D2056" s="3" t="s">
        <v>9</v>
      </c>
      <c r="E2056" s="3">
        <v>2015.0</v>
      </c>
      <c r="F2056" s="3">
        <v>11.0</v>
      </c>
    </row>
    <row r="2057" ht="15.75" customHeight="1">
      <c r="A2057" s="2" t="s">
        <v>291</v>
      </c>
      <c r="B2057" s="2" t="s">
        <v>297</v>
      </c>
      <c r="C2057" s="2" t="str">
        <f>VLOOKUP(D2057,Info!$A$24:$B$57,2,FALSE)</f>
        <v>Deepwater</v>
      </c>
      <c r="D2057" s="3" t="s">
        <v>9</v>
      </c>
      <c r="E2057" s="3">
        <v>2016.0</v>
      </c>
      <c r="F2057" s="3">
        <v>17.0</v>
      </c>
    </row>
    <row r="2058" ht="15.75" customHeight="1">
      <c r="A2058" s="2" t="s">
        <v>291</v>
      </c>
      <c r="B2058" s="2" t="s">
        <v>297</v>
      </c>
      <c r="C2058" s="2" t="str">
        <f>VLOOKUP(D2058,Info!$A$24:$B$57,2,FALSE)</f>
        <v>Deepwater</v>
      </c>
      <c r="D2058" s="3" t="s">
        <v>9</v>
      </c>
      <c r="E2058" s="3">
        <v>2017.0</v>
      </c>
      <c r="F2058" s="3">
        <v>15.0</v>
      </c>
    </row>
    <row r="2059" ht="15.75" customHeight="1">
      <c r="A2059" s="2" t="s">
        <v>291</v>
      </c>
      <c r="B2059" s="2" t="s">
        <v>297</v>
      </c>
      <c r="C2059" s="2" t="str">
        <f>VLOOKUP(D2059,Info!$A$24:$B$57,2,FALSE)</f>
        <v>Deepwater</v>
      </c>
      <c r="D2059" s="3" t="s">
        <v>9</v>
      </c>
      <c r="E2059" s="3">
        <v>2018.0</v>
      </c>
      <c r="F2059" s="3">
        <v>11.0</v>
      </c>
    </row>
    <row r="2060" ht="15.75" customHeight="1">
      <c r="A2060" s="2" t="s">
        <v>291</v>
      </c>
      <c r="B2060" s="2" t="s">
        <v>297</v>
      </c>
      <c r="C2060" s="2" t="str">
        <f>VLOOKUP(D2060,Info!$A$24:$B$57,2,FALSE)</f>
        <v>Shallow-water</v>
      </c>
      <c r="D2060" s="3" t="s">
        <v>11</v>
      </c>
      <c r="E2060" s="3">
        <v>1996.0</v>
      </c>
      <c r="F2060" s="3">
        <v>1.0</v>
      </c>
    </row>
    <row r="2061" ht="15.75" customHeight="1">
      <c r="A2061" s="2" t="s">
        <v>291</v>
      </c>
      <c r="B2061" s="2" t="s">
        <v>297</v>
      </c>
      <c r="C2061" s="2" t="str">
        <f>VLOOKUP(D2061,Info!$A$24:$B$57,2,FALSE)</f>
        <v>Shallow-water</v>
      </c>
      <c r="D2061" s="3" t="s">
        <v>11</v>
      </c>
      <c r="E2061" s="3">
        <v>1997.0</v>
      </c>
      <c r="F2061" s="3">
        <v>5.0</v>
      </c>
    </row>
    <row r="2062" ht="15.75" customHeight="1">
      <c r="A2062" s="2" t="s">
        <v>291</v>
      </c>
      <c r="B2062" s="2" t="s">
        <v>297</v>
      </c>
      <c r="C2062" s="2" t="str">
        <f>VLOOKUP(D2062,Info!$A$24:$B$57,2,FALSE)</f>
        <v>Shallow-water</v>
      </c>
      <c r="D2062" s="3" t="s">
        <v>11</v>
      </c>
      <c r="E2062" s="3">
        <v>1998.0</v>
      </c>
      <c r="F2062" s="3">
        <v>1.0</v>
      </c>
    </row>
    <row r="2063" ht="15.75" customHeight="1">
      <c r="A2063" s="2" t="s">
        <v>291</v>
      </c>
      <c r="B2063" s="2" t="s">
        <v>297</v>
      </c>
      <c r="C2063" s="2" t="str">
        <f>VLOOKUP(D2063,Info!$A$24:$B$57,2,FALSE)</f>
        <v>Shallow-water</v>
      </c>
      <c r="D2063" s="3" t="s">
        <v>11</v>
      </c>
      <c r="E2063" s="3">
        <v>1999.0</v>
      </c>
      <c r="F2063" s="3">
        <v>1.0</v>
      </c>
    </row>
    <row r="2064" ht="15.75" customHeight="1">
      <c r="A2064" s="2" t="s">
        <v>291</v>
      </c>
      <c r="B2064" s="2" t="s">
        <v>297</v>
      </c>
      <c r="C2064" s="2" t="str">
        <f>VLOOKUP(D2064,Info!$A$24:$B$57,2,FALSE)</f>
        <v>Shallow-water</v>
      </c>
      <c r="D2064" s="3" t="s">
        <v>11</v>
      </c>
      <c r="E2064" s="3">
        <v>2000.0</v>
      </c>
      <c r="F2064" s="3">
        <v>1.0</v>
      </c>
    </row>
    <row r="2065" ht="15.75" customHeight="1">
      <c r="A2065" s="2" t="s">
        <v>291</v>
      </c>
      <c r="B2065" s="2" t="s">
        <v>297</v>
      </c>
      <c r="C2065" s="2" t="str">
        <f>VLOOKUP(D2065,Info!$A$24:$B$57,2,FALSE)</f>
        <v>Shallow-water</v>
      </c>
      <c r="D2065" s="3" t="s">
        <v>11</v>
      </c>
      <c r="E2065" s="3">
        <v>2002.0</v>
      </c>
      <c r="F2065" s="3">
        <v>1.0</v>
      </c>
    </row>
    <row r="2066" ht="15.75" customHeight="1">
      <c r="A2066" s="2" t="s">
        <v>291</v>
      </c>
      <c r="B2066" s="2" t="s">
        <v>297</v>
      </c>
      <c r="C2066" s="2" t="str">
        <f>VLOOKUP(D2066,Info!$A$24:$B$57,2,FALSE)</f>
        <v>Shallow-water</v>
      </c>
      <c r="D2066" s="3" t="s">
        <v>11</v>
      </c>
      <c r="E2066" s="3">
        <v>2004.0</v>
      </c>
      <c r="F2066" s="3">
        <v>13.0</v>
      </c>
    </row>
    <row r="2067" ht="15.75" customHeight="1">
      <c r="A2067" s="2" t="s">
        <v>291</v>
      </c>
      <c r="B2067" s="2" t="s">
        <v>297</v>
      </c>
      <c r="C2067" s="2" t="str">
        <f>VLOOKUP(D2067,Info!$A$24:$B$57,2,FALSE)</f>
        <v>Shallow-water</v>
      </c>
      <c r="D2067" s="3" t="s">
        <v>11</v>
      </c>
      <c r="E2067" s="3">
        <v>2005.0</v>
      </c>
      <c r="F2067" s="3">
        <v>1.0</v>
      </c>
    </row>
    <row r="2068" ht="15.75" customHeight="1">
      <c r="A2068" s="2" t="s">
        <v>291</v>
      </c>
      <c r="B2068" s="2" t="s">
        <v>297</v>
      </c>
      <c r="C2068" s="2" t="str">
        <f>VLOOKUP(D2068,Info!$A$24:$B$57,2,FALSE)</f>
        <v>Shallow-water</v>
      </c>
      <c r="D2068" s="3" t="s">
        <v>11</v>
      </c>
      <c r="E2068" s="3">
        <v>2006.0</v>
      </c>
      <c r="F2068" s="3">
        <v>12.0</v>
      </c>
    </row>
    <row r="2069" ht="15.75" customHeight="1">
      <c r="A2069" s="2" t="s">
        <v>291</v>
      </c>
      <c r="B2069" s="2" t="s">
        <v>297</v>
      </c>
      <c r="C2069" s="2" t="str">
        <f>VLOOKUP(D2069,Info!$A$24:$B$57,2,FALSE)</f>
        <v>Shallow-water</v>
      </c>
      <c r="D2069" s="3" t="s">
        <v>11</v>
      </c>
      <c r="E2069" s="3">
        <v>2007.0</v>
      </c>
      <c r="F2069" s="3">
        <v>3.0</v>
      </c>
    </row>
    <row r="2070" ht="15.75" customHeight="1">
      <c r="A2070" s="2" t="s">
        <v>291</v>
      </c>
      <c r="B2070" s="2" t="s">
        <v>297</v>
      </c>
      <c r="C2070" s="2" t="str">
        <f>VLOOKUP(D2070,Info!$A$24:$B$57,2,FALSE)</f>
        <v>Shallow-water</v>
      </c>
      <c r="D2070" s="3" t="s">
        <v>11</v>
      </c>
      <c r="E2070" s="3">
        <v>2008.0</v>
      </c>
      <c r="F2070" s="3">
        <v>8.0</v>
      </c>
    </row>
    <row r="2071" ht="15.75" customHeight="1">
      <c r="A2071" s="2" t="s">
        <v>291</v>
      </c>
      <c r="B2071" s="2" t="s">
        <v>297</v>
      </c>
      <c r="C2071" s="2" t="str">
        <f>VLOOKUP(D2071,Info!$A$24:$B$57,2,FALSE)</f>
        <v>Shallow-water</v>
      </c>
      <c r="D2071" s="3" t="s">
        <v>11</v>
      </c>
      <c r="E2071" s="3">
        <v>2009.0</v>
      </c>
      <c r="F2071" s="3">
        <v>7.0</v>
      </c>
    </row>
    <row r="2072" ht="15.75" customHeight="1">
      <c r="A2072" s="2" t="s">
        <v>291</v>
      </c>
      <c r="B2072" s="2" t="s">
        <v>297</v>
      </c>
      <c r="C2072" s="2" t="str">
        <f>VLOOKUP(D2072,Info!$A$24:$B$57,2,FALSE)</f>
        <v>Shallow-water</v>
      </c>
      <c r="D2072" s="3" t="s">
        <v>11</v>
      </c>
      <c r="E2072" s="3">
        <v>2011.0</v>
      </c>
      <c r="F2072" s="3">
        <v>3.0</v>
      </c>
    </row>
    <row r="2073" ht="15.75" customHeight="1">
      <c r="A2073" s="2" t="s">
        <v>291</v>
      </c>
      <c r="B2073" s="2" t="s">
        <v>297</v>
      </c>
      <c r="C2073" s="2" t="str">
        <f>VLOOKUP(D2073,Info!$A$24:$B$57,2,FALSE)</f>
        <v>Shallow-water</v>
      </c>
      <c r="D2073" s="3" t="s">
        <v>11</v>
      </c>
      <c r="E2073" s="3">
        <v>2012.0</v>
      </c>
      <c r="F2073" s="3">
        <v>3.0</v>
      </c>
    </row>
    <row r="2074" ht="15.75" customHeight="1">
      <c r="A2074" s="2" t="s">
        <v>291</v>
      </c>
      <c r="B2074" s="2" t="s">
        <v>297</v>
      </c>
      <c r="C2074" s="2" t="str">
        <f>VLOOKUP(D2074,Info!$A$24:$B$57,2,FALSE)</f>
        <v>Shallow-water</v>
      </c>
      <c r="D2074" s="3" t="s">
        <v>11</v>
      </c>
      <c r="E2074" s="3">
        <v>2013.0</v>
      </c>
      <c r="F2074" s="3">
        <v>3.0</v>
      </c>
    </row>
    <row r="2075" ht="15.75" customHeight="1">
      <c r="A2075" s="2" t="s">
        <v>291</v>
      </c>
      <c r="B2075" s="2" t="s">
        <v>297</v>
      </c>
      <c r="C2075" s="2" t="str">
        <f>VLOOKUP(D2075,Info!$A$24:$B$57,2,FALSE)</f>
        <v>Shallow-water</v>
      </c>
      <c r="D2075" s="3" t="s">
        <v>11</v>
      </c>
      <c r="E2075" s="3">
        <v>2014.0</v>
      </c>
      <c r="F2075" s="3">
        <v>1.0</v>
      </c>
    </row>
    <row r="2076" ht="15.75" customHeight="1">
      <c r="A2076" s="2" t="s">
        <v>291</v>
      </c>
      <c r="B2076" s="2" t="s">
        <v>297</v>
      </c>
      <c r="C2076" s="2" t="str">
        <f>VLOOKUP(D2076,Info!$A$24:$B$57,2,FALSE)</f>
        <v>Shallow-water</v>
      </c>
      <c r="D2076" s="3" t="s">
        <v>11</v>
      </c>
      <c r="E2076" s="3">
        <v>2015.0</v>
      </c>
      <c r="F2076" s="3">
        <v>4.0</v>
      </c>
    </row>
    <row r="2077" ht="15.75" customHeight="1">
      <c r="A2077" s="2" t="s">
        <v>291</v>
      </c>
      <c r="B2077" s="2" t="s">
        <v>297</v>
      </c>
      <c r="C2077" s="2" t="str">
        <f>VLOOKUP(D2077,Info!$A$24:$B$57,2,FALSE)</f>
        <v>Shallow-water</v>
      </c>
      <c r="D2077" s="3" t="s">
        <v>11</v>
      </c>
      <c r="E2077" s="3">
        <v>2016.0</v>
      </c>
      <c r="F2077" s="3">
        <v>8.0</v>
      </c>
    </row>
    <row r="2078" ht="15.75" customHeight="1">
      <c r="A2078" s="2" t="s">
        <v>291</v>
      </c>
      <c r="B2078" s="2" t="s">
        <v>297</v>
      </c>
      <c r="C2078" s="2" t="str">
        <f>VLOOKUP(D2078,Info!$A$24:$B$57,2,FALSE)</f>
        <v>Shallow-water</v>
      </c>
      <c r="D2078" s="3" t="s">
        <v>11</v>
      </c>
      <c r="E2078" s="3">
        <v>2017.0</v>
      </c>
      <c r="F2078" s="3">
        <v>2.0</v>
      </c>
    </row>
    <row r="2079" ht="15.75" customHeight="1">
      <c r="A2079" s="2" t="s">
        <v>291</v>
      </c>
      <c r="B2079" s="2" t="s">
        <v>297</v>
      </c>
      <c r="C2079" s="2" t="str">
        <f>VLOOKUP(D2079,Info!$A$24:$B$57,2,FALSE)</f>
        <v>Shallow-water</v>
      </c>
      <c r="D2079" s="3" t="s">
        <v>11</v>
      </c>
      <c r="E2079" s="3">
        <v>2018.0</v>
      </c>
      <c r="F2079" s="3">
        <v>2.0</v>
      </c>
    </row>
    <row r="2080" ht="15.75" customHeight="1">
      <c r="A2080" s="2" t="s">
        <v>291</v>
      </c>
      <c r="B2080" s="2" t="s">
        <v>297</v>
      </c>
      <c r="C2080" s="2" t="str">
        <f>VLOOKUP(D2080,Info!$A$24:$B$57,2,FALSE)</f>
        <v>Snappers</v>
      </c>
      <c r="D2080" s="3" t="s">
        <v>13</v>
      </c>
      <c r="E2080" s="3">
        <v>1993.0</v>
      </c>
      <c r="F2080" s="3">
        <v>3.0</v>
      </c>
    </row>
    <row r="2081" ht="15.75" customHeight="1">
      <c r="A2081" s="2" t="s">
        <v>291</v>
      </c>
      <c r="B2081" s="2" t="s">
        <v>297</v>
      </c>
      <c r="C2081" s="2" t="str">
        <f>VLOOKUP(D2081,Info!$A$24:$B$57,2,FALSE)</f>
        <v>Snappers</v>
      </c>
      <c r="D2081" s="3" t="s">
        <v>13</v>
      </c>
      <c r="E2081" s="3">
        <v>1995.0</v>
      </c>
      <c r="F2081" s="3">
        <v>1.0</v>
      </c>
    </row>
    <row r="2082" ht="15.75" customHeight="1">
      <c r="A2082" s="2" t="s">
        <v>291</v>
      </c>
      <c r="B2082" s="2" t="s">
        <v>297</v>
      </c>
      <c r="C2082" s="2" t="str">
        <f>VLOOKUP(D2082,Info!$A$24:$B$57,2,FALSE)</f>
        <v>Snappers</v>
      </c>
      <c r="D2082" s="3" t="s">
        <v>13</v>
      </c>
      <c r="E2082" s="3">
        <v>2000.0</v>
      </c>
      <c r="F2082" s="3">
        <v>5.0</v>
      </c>
    </row>
    <row r="2083" ht="15.75" customHeight="1">
      <c r="A2083" s="2" t="s">
        <v>291</v>
      </c>
      <c r="B2083" s="2" t="s">
        <v>297</v>
      </c>
      <c r="C2083" s="2" t="str">
        <f>VLOOKUP(D2083,Info!$A$24:$B$57,2,FALSE)</f>
        <v>Snappers</v>
      </c>
      <c r="D2083" s="3" t="s">
        <v>13</v>
      </c>
      <c r="E2083" s="3">
        <v>2001.0</v>
      </c>
      <c r="F2083" s="3">
        <v>3.0</v>
      </c>
    </row>
    <row r="2084" ht="15.75" customHeight="1">
      <c r="A2084" s="2" t="s">
        <v>291</v>
      </c>
      <c r="B2084" s="2" t="s">
        <v>297</v>
      </c>
      <c r="C2084" s="2" t="str">
        <f>VLOOKUP(D2084,Info!$A$24:$B$57,2,FALSE)</f>
        <v>Snappers</v>
      </c>
      <c r="D2084" s="3" t="s">
        <v>13</v>
      </c>
      <c r="E2084" s="3">
        <v>2002.0</v>
      </c>
      <c r="F2084" s="3">
        <v>1.0</v>
      </c>
    </row>
    <row r="2085" ht="15.75" customHeight="1">
      <c r="A2085" s="2" t="s">
        <v>291</v>
      </c>
      <c r="B2085" s="2" t="s">
        <v>297</v>
      </c>
      <c r="C2085" s="2" t="str">
        <f>VLOOKUP(D2085,Info!$A$24:$B$57,2,FALSE)</f>
        <v>Snappers</v>
      </c>
      <c r="D2085" s="3" t="s">
        <v>13</v>
      </c>
      <c r="E2085" s="3">
        <v>2003.0</v>
      </c>
      <c r="F2085" s="3">
        <v>2.0</v>
      </c>
    </row>
    <row r="2086" ht="15.75" customHeight="1">
      <c r="A2086" s="2" t="s">
        <v>291</v>
      </c>
      <c r="B2086" s="2" t="s">
        <v>297</v>
      </c>
      <c r="C2086" s="2" t="str">
        <f>VLOOKUP(D2086,Info!$A$24:$B$57,2,FALSE)</f>
        <v>Snappers</v>
      </c>
      <c r="D2086" s="3" t="s">
        <v>13</v>
      </c>
      <c r="E2086" s="3">
        <v>2004.0</v>
      </c>
      <c r="F2086" s="3">
        <v>3.0</v>
      </c>
    </row>
    <row r="2087" ht="15.75" customHeight="1">
      <c r="A2087" s="2" t="s">
        <v>291</v>
      </c>
      <c r="B2087" s="2" t="s">
        <v>297</v>
      </c>
      <c r="C2087" s="2" t="str">
        <f>VLOOKUP(D2087,Info!$A$24:$B$57,2,FALSE)</f>
        <v>Snappers</v>
      </c>
      <c r="D2087" s="3" t="s">
        <v>13</v>
      </c>
      <c r="E2087" s="3">
        <v>2005.0</v>
      </c>
      <c r="F2087" s="3">
        <v>2.0</v>
      </c>
    </row>
    <row r="2088" ht="15.75" customHeight="1">
      <c r="A2088" s="2" t="s">
        <v>291</v>
      </c>
      <c r="B2088" s="2" t="s">
        <v>297</v>
      </c>
      <c r="C2088" s="2" t="str">
        <f>VLOOKUP(D2088,Info!$A$24:$B$57,2,FALSE)</f>
        <v>Snappers</v>
      </c>
      <c r="D2088" s="3" t="s">
        <v>13</v>
      </c>
      <c r="E2088" s="3">
        <v>2006.0</v>
      </c>
      <c r="F2088" s="3">
        <v>25.0</v>
      </c>
    </row>
    <row r="2089" ht="15.75" customHeight="1">
      <c r="A2089" s="2" t="s">
        <v>291</v>
      </c>
      <c r="B2089" s="2" t="s">
        <v>297</v>
      </c>
      <c r="C2089" s="2" t="str">
        <f>VLOOKUP(D2089,Info!$A$24:$B$57,2,FALSE)</f>
        <v>Snappers</v>
      </c>
      <c r="D2089" s="3" t="s">
        <v>13</v>
      </c>
      <c r="E2089" s="3">
        <v>2007.0</v>
      </c>
      <c r="F2089" s="3">
        <v>9.0</v>
      </c>
    </row>
    <row r="2090" ht="15.75" customHeight="1">
      <c r="A2090" s="2" t="s">
        <v>291</v>
      </c>
      <c r="B2090" s="2" t="s">
        <v>297</v>
      </c>
      <c r="C2090" s="2" t="str">
        <f>VLOOKUP(D2090,Info!$A$24:$B$57,2,FALSE)</f>
        <v>Snappers</v>
      </c>
      <c r="D2090" s="3" t="s">
        <v>13</v>
      </c>
      <c r="E2090" s="3">
        <v>2008.0</v>
      </c>
      <c r="F2090" s="3">
        <v>15.0</v>
      </c>
    </row>
    <row r="2091" ht="15.75" customHeight="1">
      <c r="A2091" s="2" t="s">
        <v>291</v>
      </c>
      <c r="B2091" s="2" t="s">
        <v>297</v>
      </c>
      <c r="C2091" s="2" t="str">
        <f>VLOOKUP(D2091,Info!$A$24:$B$57,2,FALSE)</f>
        <v>Snappers</v>
      </c>
      <c r="D2091" s="3" t="s">
        <v>13</v>
      </c>
      <c r="E2091" s="3">
        <v>2009.0</v>
      </c>
      <c r="F2091" s="3">
        <v>6.0</v>
      </c>
    </row>
    <row r="2092" ht="15.75" customHeight="1">
      <c r="A2092" s="2" t="s">
        <v>291</v>
      </c>
      <c r="B2092" s="2" t="s">
        <v>297</v>
      </c>
      <c r="C2092" s="2" t="str">
        <f>VLOOKUP(D2092,Info!$A$24:$B$57,2,FALSE)</f>
        <v>Snappers</v>
      </c>
      <c r="D2092" s="3" t="s">
        <v>13</v>
      </c>
      <c r="E2092" s="3">
        <v>2010.0</v>
      </c>
      <c r="F2092" s="3">
        <v>3.0</v>
      </c>
    </row>
    <row r="2093" ht="15.75" customHeight="1">
      <c r="A2093" s="2" t="s">
        <v>291</v>
      </c>
      <c r="B2093" s="2" t="s">
        <v>297</v>
      </c>
      <c r="C2093" s="2" t="str">
        <f>VLOOKUP(D2093,Info!$A$24:$B$57,2,FALSE)</f>
        <v>Snappers</v>
      </c>
      <c r="D2093" s="3" t="s">
        <v>13</v>
      </c>
      <c r="E2093" s="3">
        <v>2011.0</v>
      </c>
      <c r="F2093" s="3">
        <v>7.0</v>
      </c>
    </row>
    <row r="2094" ht="15.75" customHeight="1">
      <c r="A2094" s="2" t="s">
        <v>291</v>
      </c>
      <c r="B2094" s="2" t="s">
        <v>297</v>
      </c>
      <c r="C2094" s="2" t="str">
        <f>VLOOKUP(D2094,Info!$A$24:$B$57,2,FALSE)</f>
        <v>Snappers</v>
      </c>
      <c r="D2094" s="3" t="s">
        <v>13</v>
      </c>
      <c r="E2094" s="3">
        <v>2013.0</v>
      </c>
      <c r="F2094" s="3">
        <v>1.0</v>
      </c>
    </row>
    <row r="2095" ht="15.75" customHeight="1">
      <c r="A2095" s="2" t="s">
        <v>291</v>
      </c>
      <c r="B2095" s="2" t="s">
        <v>297</v>
      </c>
      <c r="C2095" s="2" t="str">
        <f>VLOOKUP(D2095,Info!$A$24:$B$57,2,FALSE)</f>
        <v>Snappers</v>
      </c>
      <c r="D2095" s="3" t="s">
        <v>13</v>
      </c>
      <c r="E2095" s="3">
        <v>2014.0</v>
      </c>
      <c r="F2095" s="3">
        <v>8.0</v>
      </c>
    </row>
    <row r="2096" ht="15.75" customHeight="1">
      <c r="A2096" s="2" t="s">
        <v>291</v>
      </c>
      <c r="B2096" s="2" t="s">
        <v>297</v>
      </c>
      <c r="C2096" s="2" t="str">
        <f>VLOOKUP(D2096,Info!$A$24:$B$57,2,FALSE)</f>
        <v>Snappers</v>
      </c>
      <c r="D2096" s="3" t="s">
        <v>13</v>
      </c>
      <c r="E2096" s="3">
        <v>2015.0</v>
      </c>
      <c r="F2096" s="3">
        <v>7.0</v>
      </c>
    </row>
    <row r="2097" ht="15.75" customHeight="1">
      <c r="A2097" s="2" t="s">
        <v>291</v>
      </c>
      <c r="B2097" s="2" t="s">
        <v>297</v>
      </c>
      <c r="C2097" s="2" t="str">
        <f>VLOOKUP(D2097,Info!$A$24:$B$57,2,FALSE)</f>
        <v>Snappers</v>
      </c>
      <c r="D2097" s="3" t="s">
        <v>13</v>
      </c>
      <c r="E2097" s="3">
        <v>2016.0</v>
      </c>
      <c r="F2097" s="3">
        <v>7.0</v>
      </c>
    </row>
    <row r="2098" ht="15.75" customHeight="1">
      <c r="A2098" s="2" t="s">
        <v>291</v>
      </c>
      <c r="B2098" s="2" t="s">
        <v>297</v>
      </c>
      <c r="C2098" s="2" t="str">
        <f>VLOOKUP(D2098,Info!$A$24:$B$57,2,FALSE)</f>
        <v>Snappers</v>
      </c>
      <c r="D2098" s="3" t="s">
        <v>13</v>
      </c>
      <c r="E2098" s="3">
        <v>2017.0</v>
      </c>
      <c r="F2098" s="3">
        <v>5.0</v>
      </c>
    </row>
    <row r="2099" ht="15.75" customHeight="1">
      <c r="A2099" s="2" t="s">
        <v>291</v>
      </c>
      <c r="B2099" s="2" t="s">
        <v>297</v>
      </c>
      <c r="C2099" s="2" t="str">
        <f>VLOOKUP(D2099,Info!$A$24:$B$57,2,FALSE)</f>
        <v>Snappers</v>
      </c>
      <c r="D2099" s="3" t="s">
        <v>13</v>
      </c>
      <c r="E2099" s="3">
        <v>2018.0</v>
      </c>
      <c r="F2099" s="3">
        <v>10.0</v>
      </c>
    </row>
    <row r="2100" ht="15.75" customHeight="1">
      <c r="A2100" s="2" t="s">
        <v>291</v>
      </c>
      <c r="B2100" s="2" t="s">
        <v>297</v>
      </c>
      <c r="C2100" s="2" t="str">
        <f>VLOOKUP(D2100,Info!$A$24:$B$57,2,FALSE)</f>
        <v>DW</v>
      </c>
      <c r="D2100" s="3" t="s">
        <v>15</v>
      </c>
      <c r="E2100" s="3">
        <v>1993.0</v>
      </c>
      <c r="F2100" s="3">
        <v>1.0</v>
      </c>
    </row>
    <row r="2101" ht="15.75" customHeight="1">
      <c r="A2101" s="2" t="s">
        <v>291</v>
      </c>
      <c r="B2101" s="2" t="s">
        <v>297</v>
      </c>
      <c r="C2101" s="2" t="str">
        <f>VLOOKUP(D2101,Info!$A$24:$B$57,2,FALSE)</f>
        <v>DW</v>
      </c>
      <c r="D2101" s="3" t="s">
        <v>15</v>
      </c>
      <c r="E2101" s="3">
        <v>2004.0</v>
      </c>
      <c r="F2101" s="3">
        <v>1.0</v>
      </c>
    </row>
    <row r="2102" ht="15.75" customHeight="1">
      <c r="A2102" s="2" t="s">
        <v>291</v>
      </c>
      <c r="B2102" s="2" t="s">
        <v>297</v>
      </c>
      <c r="C2102" s="2" t="str">
        <f>VLOOKUP(D2102,Info!$A$24:$B$57,2,FALSE)</f>
        <v>Snappers</v>
      </c>
      <c r="D2102" s="3" t="s">
        <v>17</v>
      </c>
      <c r="E2102" s="3">
        <v>1992.0</v>
      </c>
      <c r="F2102" s="3">
        <v>69.0</v>
      </c>
    </row>
    <row r="2103" ht="15.75" customHeight="1">
      <c r="A2103" s="2" t="s">
        <v>291</v>
      </c>
      <c r="B2103" s="2" t="s">
        <v>297</v>
      </c>
      <c r="C2103" s="2" t="str">
        <f>VLOOKUP(D2103,Info!$A$24:$B$57,2,FALSE)</f>
        <v>Snappers</v>
      </c>
      <c r="D2103" s="3" t="s">
        <v>17</v>
      </c>
      <c r="E2103" s="3">
        <v>1993.0</v>
      </c>
      <c r="F2103" s="3">
        <v>88.0</v>
      </c>
    </row>
    <row r="2104" ht="15.75" customHeight="1">
      <c r="A2104" s="2" t="s">
        <v>291</v>
      </c>
      <c r="B2104" s="2" t="s">
        <v>297</v>
      </c>
      <c r="C2104" s="2" t="str">
        <f>VLOOKUP(D2104,Info!$A$24:$B$57,2,FALSE)</f>
        <v>Snappers</v>
      </c>
      <c r="D2104" s="3" t="s">
        <v>17</v>
      </c>
      <c r="E2104" s="3">
        <v>1994.0</v>
      </c>
      <c r="F2104" s="3">
        <v>73.0</v>
      </c>
    </row>
    <row r="2105" ht="15.75" customHeight="1">
      <c r="A2105" s="2" t="s">
        <v>291</v>
      </c>
      <c r="B2105" s="2" t="s">
        <v>297</v>
      </c>
      <c r="C2105" s="2" t="str">
        <f>VLOOKUP(D2105,Info!$A$24:$B$57,2,FALSE)</f>
        <v>Snappers</v>
      </c>
      <c r="D2105" s="3" t="s">
        <v>17</v>
      </c>
      <c r="E2105" s="3">
        <v>1995.0</v>
      </c>
      <c r="F2105" s="3">
        <v>75.0</v>
      </c>
    </row>
    <row r="2106" ht="15.75" customHeight="1">
      <c r="A2106" s="2" t="s">
        <v>291</v>
      </c>
      <c r="B2106" s="2" t="s">
        <v>297</v>
      </c>
      <c r="C2106" s="2" t="str">
        <f>VLOOKUP(D2106,Info!$A$24:$B$57,2,FALSE)</f>
        <v>Snappers</v>
      </c>
      <c r="D2106" s="3" t="s">
        <v>17</v>
      </c>
      <c r="E2106" s="3">
        <v>1996.0</v>
      </c>
      <c r="F2106" s="3">
        <v>184.0</v>
      </c>
    </row>
    <row r="2107" ht="15.75" customHeight="1">
      <c r="A2107" s="2" t="s">
        <v>291</v>
      </c>
      <c r="B2107" s="2" t="s">
        <v>297</v>
      </c>
      <c r="C2107" s="2" t="str">
        <f>VLOOKUP(D2107,Info!$A$24:$B$57,2,FALSE)</f>
        <v>Snappers</v>
      </c>
      <c r="D2107" s="3" t="s">
        <v>17</v>
      </c>
      <c r="E2107" s="3">
        <v>1997.0</v>
      </c>
      <c r="F2107" s="3">
        <v>371.0</v>
      </c>
    </row>
    <row r="2108" ht="15.75" customHeight="1">
      <c r="A2108" s="2" t="s">
        <v>291</v>
      </c>
      <c r="B2108" s="2" t="s">
        <v>297</v>
      </c>
      <c r="C2108" s="2" t="str">
        <f>VLOOKUP(D2108,Info!$A$24:$B$57,2,FALSE)</f>
        <v>Snappers</v>
      </c>
      <c r="D2108" s="3" t="s">
        <v>17</v>
      </c>
      <c r="E2108" s="3">
        <v>1998.0</v>
      </c>
      <c r="F2108" s="3">
        <v>268.0</v>
      </c>
    </row>
    <row r="2109" ht="15.75" customHeight="1">
      <c r="A2109" s="2" t="s">
        <v>291</v>
      </c>
      <c r="B2109" s="2" t="s">
        <v>297</v>
      </c>
      <c r="C2109" s="2" t="str">
        <f>VLOOKUP(D2109,Info!$A$24:$B$57,2,FALSE)</f>
        <v>Snappers</v>
      </c>
      <c r="D2109" s="3" t="s">
        <v>17</v>
      </c>
      <c r="E2109" s="3">
        <v>1999.0</v>
      </c>
      <c r="F2109" s="3">
        <v>348.0</v>
      </c>
    </row>
    <row r="2110" ht="15.75" customHeight="1">
      <c r="A2110" s="2" t="s">
        <v>291</v>
      </c>
      <c r="B2110" s="2" t="s">
        <v>297</v>
      </c>
      <c r="C2110" s="2" t="str">
        <f>VLOOKUP(D2110,Info!$A$24:$B$57,2,FALSE)</f>
        <v>Snappers</v>
      </c>
      <c r="D2110" s="3" t="s">
        <v>17</v>
      </c>
      <c r="E2110" s="3">
        <v>2000.0</v>
      </c>
      <c r="F2110" s="3">
        <v>182.0</v>
      </c>
    </row>
    <row r="2111" ht="15.75" customHeight="1">
      <c r="A2111" s="2" t="s">
        <v>291</v>
      </c>
      <c r="B2111" s="2" t="s">
        <v>297</v>
      </c>
      <c r="C2111" s="2" t="str">
        <f>VLOOKUP(D2111,Info!$A$24:$B$57,2,FALSE)</f>
        <v>Snappers</v>
      </c>
      <c r="D2111" s="3" t="s">
        <v>17</v>
      </c>
      <c r="E2111" s="3">
        <v>2001.0</v>
      </c>
      <c r="F2111" s="3">
        <v>140.0</v>
      </c>
    </row>
    <row r="2112" ht="15.75" customHeight="1">
      <c r="A2112" s="2" t="s">
        <v>291</v>
      </c>
      <c r="B2112" s="2" t="s">
        <v>297</v>
      </c>
      <c r="C2112" s="2" t="str">
        <f>VLOOKUP(D2112,Info!$A$24:$B$57,2,FALSE)</f>
        <v>Snappers</v>
      </c>
      <c r="D2112" s="3" t="s">
        <v>17</v>
      </c>
      <c r="E2112" s="3">
        <v>2002.0</v>
      </c>
      <c r="F2112" s="3">
        <v>171.0</v>
      </c>
    </row>
    <row r="2113" ht="15.75" customHeight="1">
      <c r="A2113" s="2" t="s">
        <v>291</v>
      </c>
      <c r="B2113" s="2" t="s">
        <v>297</v>
      </c>
      <c r="C2113" s="2" t="str">
        <f>VLOOKUP(D2113,Info!$A$24:$B$57,2,FALSE)</f>
        <v>Snappers</v>
      </c>
      <c r="D2113" s="3" t="s">
        <v>17</v>
      </c>
      <c r="E2113" s="3">
        <v>2003.0</v>
      </c>
      <c r="F2113" s="3">
        <v>121.0</v>
      </c>
    </row>
    <row r="2114" ht="15.75" customHeight="1">
      <c r="A2114" s="2" t="s">
        <v>291</v>
      </c>
      <c r="B2114" s="2" t="s">
        <v>297</v>
      </c>
      <c r="C2114" s="2" t="str">
        <f>VLOOKUP(D2114,Info!$A$24:$B$57,2,FALSE)</f>
        <v>Snappers</v>
      </c>
      <c r="D2114" s="3" t="s">
        <v>17</v>
      </c>
      <c r="E2114" s="3">
        <v>2004.0</v>
      </c>
      <c r="F2114" s="3">
        <v>35.0</v>
      </c>
    </row>
    <row r="2115" ht="15.75" customHeight="1">
      <c r="A2115" s="2" t="s">
        <v>291</v>
      </c>
      <c r="B2115" s="2" t="s">
        <v>297</v>
      </c>
      <c r="C2115" s="2" t="str">
        <f>VLOOKUP(D2115,Info!$A$24:$B$57,2,FALSE)</f>
        <v>Snappers</v>
      </c>
      <c r="D2115" s="3" t="s">
        <v>17</v>
      </c>
      <c r="E2115" s="3">
        <v>2005.0</v>
      </c>
      <c r="F2115" s="3">
        <v>108.0</v>
      </c>
    </row>
    <row r="2116" ht="15.75" customHeight="1">
      <c r="A2116" s="2" t="s">
        <v>291</v>
      </c>
      <c r="B2116" s="2" t="s">
        <v>297</v>
      </c>
      <c r="C2116" s="2" t="str">
        <f>VLOOKUP(D2116,Info!$A$24:$B$57,2,FALSE)</f>
        <v>Snappers</v>
      </c>
      <c r="D2116" s="3" t="s">
        <v>17</v>
      </c>
      <c r="E2116" s="3">
        <v>2006.0</v>
      </c>
      <c r="F2116" s="3">
        <v>104.0</v>
      </c>
    </row>
    <row r="2117" ht="15.75" customHeight="1">
      <c r="A2117" s="2" t="s">
        <v>291</v>
      </c>
      <c r="B2117" s="2" t="s">
        <v>297</v>
      </c>
      <c r="C2117" s="2" t="str">
        <f>VLOOKUP(D2117,Info!$A$24:$B$57,2,FALSE)</f>
        <v>Snappers</v>
      </c>
      <c r="D2117" s="3" t="s">
        <v>17</v>
      </c>
      <c r="E2117" s="3">
        <v>2007.0</v>
      </c>
      <c r="F2117" s="3">
        <v>121.0</v>
      </c>
    </row>
    <row r="2118" ht="15.75" customHeight="1">
      <c r="A2118" s="2" t="s">
        <v>291</v>
      </c>
      <c r="B2118" s="2" t="s">
        <v>297</v>
      </c>
      <c r="C2118" s="2" t="str">
        <f>VLOOKUP(D2118,Info!$A$24:$B$57,2,FALSE)</f>
        <v>Snappers</v>
      </c>
      <c r="D2118" s="3" t="s">
        <v>17</v>
      </c>
      <c r="E2118" s="3">
        <v>2008.0</v>
      </c>
      <c r="F2118" s="3">
        <v>131.0</v>
      </c>
    </row>
    <row r="2119" ht="15.75" customHeight="1">
      <c r="A2119" s="2" t="s">
        <v>291</v>
      </c>
      <c r="B2119" s="2" t="s">
        <v>297</v>
      </c>
      <c r="C2119" s="2" t="str">
        <f>VLOOKUP(D2119,Info!$A$24:$B$57,2,FALSE)</f>
        <v>Snappers</v>
      </c>
      <c r="D2119" s="3" t="s">
        <v>17</v>
      </c>
      <c r="E2119" s="3">
        <v>2009.0</v>
      </c>
      <c r="F2119" s="3">
        <v>152.0</v>
      </c>
    </row>
    <row r="2120" ht="15.75" customHeight="1">
      <c r="A2120" s="2" t="s">
        <v>291</v>
      </c>
      <c r="B2120" s="2" t="s">
        <v>297</v>
      </c>
      <c r="C2120" s="2" t="str">
        <f>VLOOKUP(D2120,Info!$A$24:$B$57,2,FALSE)</f>
        <v>Snappers</v>
      </c>
      <c r="D2120" s="3" t="s">
        <v>17</v>
      </c>
      <c r="E2120" s="3">
        <v>2010.0</v>
      </c>
      <c r="F2120" s="3">
        <v>174.0</v>
      </c>
    </row>
    <row r="2121" ht="15.75" customHeight="1">
      <c r="A2121" s="2" t="s">
        <v>291</v>
      </c>
      <c r="B2121" s="2" t="s">
        <v>297</v>
      </c>
      <c r="C2121" s="2" t="str">
        <f>VLOOKUP(D2121,Info!$A$24:$B$57,2,FALSE)</f>
        <v>Snappers</v>
      </c>
      <c r="D2121" s="3" t="s">
        <v>17</v>
      </c>
      <c r="E2121" s="3">
        <v>2011.0</v>
      </c>
      <c r="F2121" s="3">
        <v>127.0</v>
      </c>
    </row>
    <row r="2122" ht="15.75" customHeight="1">
      <c r="A2122" s="2" t="s">
        <v>291</v>
      </c>
      <c r="B2122" s="2" t="s">
        <v>297</v>
      </c>
      <c r="C2122" s="2" t="str">
        <f>VLOOKUP(D2122,Info!$A$24:$B$57,2,FALSE)</f>
        <v>Snappers</v>
      </c>
      <c r="D2122" s="3" t="s">
        <v>17</v>
      </c>
      <c r="E2122" s="3">
        <v>2012.0</v>
      </c>
      <c r="F2122" s="3">
        <v>407.0</v>
      </c>
    </row>
    <row r="2123" ht="15.75" customHeight="1">
      <c r="A2123" s="2" t="s">
        <v>291</v>
      </c>
      <c r="B2123" s="2" t="s">
        <v>297</v>
      </c>
      <c r="C2123" s="2" t="str">
        <f>VLOOKUP(D2123,Info!$A$24:$B$57,2,FALSE)</f>
        <v>Snappers</v>
      </c>
      <c r="D2123" s="3" t="s">
        <v>17</v>
      </c>
      <c r="E2123" s="3">
        <v>2013.0</v>
      </c>
      <c r="F2123" s="3">
        <v>488.0</v>
      </c>
    </row>
    <row r="2124" ht="15.75" customHeight="1">
      <c r="A2124" s="2" t="s">
        <v>291</v>
      </c>
      <c r="B2124" s="2" t="s">
        <v>297</v>
      </c>
      <c r="C2124" s="2" t="str">
        <f>VLOOKUP(D2124,Info!$A$24:$B$57,2,FALSE)</f>
        <v>Snappers</v>
      </c>
      <c r="D2124" s="3" t="s">
        <v>17</v>
      </c>
      <c r="E2124" s="3">
        <v>2014.0</v>
      </c>
      <c r="F2124" s="3">
        <v>831.0</v>
      </c>
    </row>
    <row r="2125" ht="15.75" customHeight="1">
      <c r="A2125" s="2" t="s">
        <v>291</v>
      </c>
      <c r="B2125" s="2" t="s">
        <v>297</v>
      </c>
      <c r="C2125" s="2" t="str">
        <f>VLOOKUP(D2125,Info!$A$24:$B$57,2,FALSE)</f>
        <v>Snappers</v>
      </c>
      <c r="D2125" s="3" t="s">
        <v>17</v>
      </c>
      <c r="E2125" s="3">
        <v>2015.0</v>
      </c>
      <c r="F2125" s="3">
        <v>494.0</v>
      </c>
    </row>
    <row r="2126" ht="15.75" customHeight="1">
      <c r="A2126" s="2" t="s">
        <v>291</v>
      </c>
      <c r="B2126" s="2" t="s">
        <v>297</v>
      </c>
      <c r="C2126" s="2" t="str">
        <f>VLOOKUP(D2126,Info!$A$24:$B$57,2,FALSE)</f>
        <v>Snappers</v>
      </c>
      <c r="D2126" s="3" t="s">
        <v>17</v>
      </c>
      <c r="E2126" s="3">
        <v>2016.0</v>
      </c>
      <c r="F2126" s="3">
        <v>356.0</v>
      </c>
    </row>
    <row r="2127" ht="15.75" customHeight="1">
      <c r="A2127" s="2" t="s">
        <v>291</v>
      </c>
      <c r="B2127" s="2" t="s">
        <v>297</v>
      </c>
      <c r="C2127" s="2" t="str">
        <f>VLOOKUP(D2127,Info!$A$24:$B$57,2,FALSE)</f>
        <v>Snappers</v>
      </c>
      <c r="D2127" s="3" t="s">
        <v>17</v>
      </c>
      <c r="E2127" s="3">
        <v>2017.0</v>
      </c>
      <c r="F2127" s="3">
        <v>158.0</v>
      </c>
    </row>
    <row r="2128" ht="15.75" customHeight="1">
      <c r="A2128" s="2" t="s">
        <v>291</v>
      </c>
      <c r="B2128" s="2" t="s">
        <v>297</v>
      </c>
      <c r="C2128" s="2" t="str">
        <f>VLOOKUP(D2128,Info!$A$24:$B$57,2,FALSE)</f>
        <v>Snappers</v>
      </c>
      <c r="D2128" s="3" t="s">
        <v>17</v>
      </c>
      <c r="E2128" s="3">
        <v>2018.0</v>
      </c>
      <c r="F2128" s="3">
        <v>329.0</v>
      </c>
    </row>
    <row r="2129" ht="15.75" customHeight="1">
      <c r="A2129" s="2" t="s">
        <v>291</v>
      </c>
      <c r="B2129" s="2" t="s">
        <v>297</v>
      </c>
      <c r="C2129" s="2" t="str">
        <f>VLOOKUP(D2129,Info!$A$24:$B$57,2,FALSE)</f>
        <v>Shallow-water</v>
      </c>
      <c r="D2129" s="2" t="s">
        <v>19</v>
      </c>
      <c r="E2129" s="3">
        <v>1997.0</v>
      </c>
      <c r="F2129" s="3">
        <v>3.0</v>
      </c>
    </row>
    <row r="2130" ht="15.75" customHeight="1">
      <c r="A2130" s="2" t="s">
        <v>291</v>
      </c>
      <c r="B2130" s="2" t="s">
        <v>297</v>
      </c>
      <c r="C2130" s="2" t="str">
        <f>VLOOKUP(D2130,Info!$A$24:$B$57,2,FALSE)</f>
        <v>Shallow-water</v>
      </c>
      <c r="D2130" s="2" t="s">
        <v>19</v>
      </c>
      <c r="E2130" s="3">
        <v>1998.0</v>
      </c>
      <c r="F2130" s="3">
        <v>1.0</v>
      </c>
    </row>
    <row r="2131" ht="15.75" customHeight="1">
      <c r="A2131" s="2" t="s">
        <v>291</v>
      </c>
      <c r="B2131" s="2" t="s">
        <v>297</v>
      </c>
      <c r="C2131" s="2" t="str">
        <f>VLOOKUP(D2131,Info!$A$24:$B$57,2,FALSE)</f>
        <v>Shallow-water</v>
      </c>
      <c r="D2131" s="2" t="s">
        <v>19</v>
      </c>
      <c r="E2131" s="3">
        <v>1999.0</v>
      </c>
      <c r="F2131" s="3">
        <v>2.0</v>
      </c>
    </row>
    <row r="2132" ht="15.75" customHeight="1">
      <c r="A2132" s="2" t="s">
        <v>291</v>
      </c>
      <c r="B2132" s="2" t="s">
        <v>297</v>
      </c>
      <c r="C2132" s="2" t="str">
        <f>VLOOKUP(D2132,Info!$A$24:$B$57,2,FALSE)</f>
        <v>Shallow-water</v>
      </c>
      <c r="D2132" s="2" t="s">
        <v>19</v>
      </c>
      <c r="E2132" s="3">
        <v>2000.0</v>
      </c>
      <c r="F2132" s="3">
        <v>5.0</v>
      </c>
    </row>
    <row r="2133" ht="15.75" customHeight="1">
      <c r="A2133" s="2" t="s">
        <v>291</v>
      </c>
      <c r="B2133" s="2" t="s">
        <v>297</v>
      </c>
      <c r="C2133" s="2" t="str">
        <f>VLOOKUP(D2133,Info!$A$24:$B$57,2,FALSE)</f>
        <v>Shallow-water</v>
      </c>
      <c r="D2133" s="2" t="s">
        <v>19</v>
      </c>
      <c r="E2133" s="3">
        <v>2002.0</v>
      </c>
      <c r="F2133" s="3">
        <v>2.0</v>
      </c>
    </row>
    <row r="2134" ht="15.75" customHeight="1">
      <c r="A2134" s="2" t="s">
        <v>291</v>
      </c>
      <c r="B2134" s="2" t="s">
        <v>297</v>
      </c>
      <c r="C2134" s="2" t="str">
        <f>VLOOKUP(D2134,Info!$A$24:$B$57,2,FALSE)</f>
        <v>Shallow-water</v>
      </c>
      <c r="D2134" s="2" t="s">
        <v>19</v>
      </c>
      <c r="E2134" s="3">
        <v>2004.0</v>
      </c>
      <c r="F2134" s="3">
        <v>116.0</v>
      </c>
    </row>
    <row r="2135" ht="15.75" customHeight="1">
      <c r="A2135" s="2" t="s">
        <v>291</v>
      </c>
      <c r="B2135" s="2" t="s">
        <v>297</v>
      </c>
      <c r="C2135" s="2" t="str">
        <f>VLOOKUP(D2135,Info!$A$24:$B$57,2,FALSE)</f>
        <v>Shallow-water</v>
      </c>
      <c r="D2135" s="2" t="s">
        <v>19</v>
      </c>
      <c r="E2135" s="3">
        <v>2005.0</v>
      </c>
      <c r="F2135" s="3">
        <v>20.0</v>
      </c>
    </row>
    <row r="2136" ht="15.75" customHeight="1">
      <c r="A2136" s="2" t="s">
        <v>291</v>
      </c>
      <c r="B2136" s="2" t="s">
        <v>297</v>
      </c>
      <c r="C2136" s="2" t="str">
        <f>VLOOKUP(D2136,Info!$A$24:$B$57,2,FALSE)</f>
        <v>Shallow-water</v>
      </c>
      <c r="D2136" s="2" t="s">
        <v>19</v>
      </c>
      <c r="E2136" s="3">
        <v>2006.0</v>
      </c>
      <c r="F2136" s="3">
        <v>48.0</v>
      </c>
    </row>
    <row r="2137" ht="15.75" customHeight="1">
      <c r="A2137" s="2" t="s">
        <v>291</v>
      </c>
      <c r="B2137" s="2" t="s">
        <v>297</v>
      </c>
      <c r="C2137" s="2" t="str">
        <f>VLOOKUP(D2137,Info!$A$24:$B$57,2,FALSE)</f>
        <v>Shallow-water</v>
      </c>
      <c r="D2137" s="2" t="s">
        <v>19</v>
      </c>
      <c r="E2137" s="3">
        <v>2007.0</v>
      </c>
      <c r="F2137" s="3">
        <v>9.0</v>
      </c>
    </row>
    <row r="2138" ht="15.75" customHeight="1">
      <c r="A2138" s="2" t="s">
        <v>291</v>
      </c>
      <c r="B2138" s="2" t="s">
        <v>297</v>
      </c>
      <c r="C2138" s="2" t="str">
        <f>VLOOKUP(D2138,Info!$A$24:$B$57,2,FALSE)</f>
        <v>Shallow-water</v>
      </c>
      <c r="D2138" s="2" t="s">
        <v>19</v>
      </c>
      <c r="E2138" s="3">
        <v>2008.0</v>
      </c>
      <c r="F2138" s="3">
        <v>10.0</v>
      </c>
    </row>
    <row r="2139" ht="15.75" customHeight="1">
      <c r="A2139" s="2" t="s">
        <v>291</v>
      </c>
      <c r="B2139" s="2" t="s">
        <v>297</v>
      </c>
      <c r="C2139" s="2" t="str">
        <f>VLOOKUP(D2139,Info!$A$24:$B$57,2,FALSE)</f>
        <v>Shallow-water</v>
      </c>
      <c r="D2139" s="2" t="s">
        <v>19</v>
      </c>
      <c r="E2139" s="3">
        <v>2009.0</v>
      </c>
      <c r="F2139" s="3">
        <v>14.0</v>
      </c>
    </row>
    <row r="2140" ht="15.75" customHeight="1">
      <c r="A2140" s="2" t="s">
        <v>291</v>
      </c>
      <c r="B2140" s="2" t="s">
        <v>297</v>
      </c>
      <c r="C2140" s="2" t="str">
        <f>VLOOKUP(D2140,Info!$A$24:$B$57,2,FALSE)</f>
        <v>Shallow-water</v>
      </c>
      <c r="D2140" s="2" t="s">
        <v>19</v>
      </c>
      <c r="E2140" s="3">
        <v>2010.0</v>
      </c>
      <c r="F2140" s="3">
        <v>1.0</v>
      </c>
    </row>
    <row r="2141" ht="15.75" customHeight="1">
      <c r="A2141" s="2" t="s">
        <v>291</v>
      </c>
      <c r="B2141" s="2" t="s">
        <v>297</v>
      </c>
      <c r="C2141" s="2" t="str">
        <f>VLOOKUP(D2141,Info!$A$24:$B$57,2,FALSE)</f>
        <v>Shallow-water</v>
      </c>
      <c r="D2141" s="2" t="s">
        <v>19</v>
      </c>
      <c r="E2141" s="3">
        <v>2011.0</v>
      </c>
      <c r="F2141" s="3">
        <v>1.0</v>
      </c>
    </row>
    <row r="2142" ht="15.75" customHeight="1">
      <c r="A2142" s="2" t="s">
        <v>291</v>
      </c>
      <c r="B2142" s="2" t="s">
        <v>297</v>
      </c>
      <c r="C2142" s="2" t="str">
        <f>VLOOKUP(D2142,Info!$A$24:$B$57,2,FALSE)</f>
        <v>Shallow-water</v>
      </c>
      <c r="D2142" s="2" t="s">
        <v>19</v>
      </c>
      <c r="E2142" s="3">
        <v>2012.0</v>
      </c>
      <c r="F2142" s="3">
        <v>4.0</v>
      </c>
    </row>
    <row r="2143" ht="15.75" customHeight="1">
      <c r="A2143" s="2" t="s">
        <v>291</v>
      </c>
      <c r="B2143" s="2" t="s">
        <v>297</v>
      </c>
      <c r="C2143" s="2" t="str">
        <f>VLOOKUP(D2143,Info!$A$24:$B$57,2,FALSE)</f>
        <v>Shallow-water</v>
      </c>
      <c r="D2143" s="2" t="s">
        <v>19</v>
      </c>
      <c r="E2143" s="3">
        <v>2013.0</v>
      </c>
      <c r="F2143" s="3">
        <v>14.0</v>
      </c>
    </row>
    <row r="2144" ht="15.75" customHeight="1">
      <c r="A2144" s="2" t="s">
        <v>291</v>
      </c>
      <c r="B2144" s="2" t="s">
        <v>297</v>
      </c>
      <c r="C2144" s="2" t="str">
        <f>VLOOKUP(D2144,Info!$A$24:$B$57,2,FALSE)</f>
        <v>Shallow-water</v>
      </c>
      <c r="D2144" s="2" t="s">
        <v>19</v>
      </c>
      <c r="E2144" s="3">
        <v>2014.0</v>
      </c>
      <c r="F2144" s="3">
        <v>22.0</v>
      </c>
    </row>
    <row r="2145" ht="15.75" customHeight="1">
      <c r="A2145" s="2" t="s">
        <v>291</v>
      </c>
      <c r="B2145" s="2" t="s">
        <v>297</v>
      </c>
      <c r="C2145" s="2" t="str">
        <f>VLOOKUP(D2145,Info!$A$24:$B$57,2,FALSE)</f>
        <v>Shallow-water</v>
      </c>
      <c r="D2145" s="2" t="s">
        <v>19</v>
      </c>
      <c r="E2145" s="3">
        <v>2015.0</v>
      </c>
      <c r="F2145" s="3">
        <v>16.0</v>
      </c>
    </row>
    <row r="2146" ht="15.75" customHeight="1">
      <c r="A2146" s="2" t="s">
        <v>291</v>
      </c>
      <c r="B2146" s="2" t="s">
        <v>297</v>
      </c>
      <c r="C2146" s="2" t="str">
        <f>VLOOKUP(D2146,Info!$A$24:$B$57,2,FALSE)</f>
        <v>Shallow-water</v>
      </c>
      <c r="D2146" s="2" t="s">
        <v>19</v>
      </c>
      <c r="E2146" s="3">
        <v>2016.0</v>
      </c>
      <c r="F2146" s="3">
        <v>25.0</v>
      </c>
    </row>
    <row r="2147" ht="15.75" customHeight="1">
      <c r="A2147" s="2" t="s">
        <v>291</v>
      </c>
      <c r="B2147" s="2" t="s">
        <v>297</v>
      </c>
      <c r="C2147" s="2" t="str">
        <f>VLOOKUP(D2147,Info!$A$24:$B$57,2,FALSE)</f>
        <v>Shallow-water</v>
      </c>
      <c r="D2147" s="2" t="s">
        <v>19</v>
      </c>
      <c r="E2147" s="3">
        <v>2017.0</v>
      </c>
      <c r="F2147" s="3">
        <v>26.0</v>
      </c>
    </row>
    <row r="2148" ht="15.75" customHeight="1">
      <c r="A2148" s="2" t="s">
        <v>291</v>
      </c>
      <c r="B2148" s="2" t="s">
        <v>297</v>
      </c>
      <c r="C2148" s="2" t="str">
        <f>VLOOKUP(D2148,Info!$A$24:$B$57,2,FALSE)</f>
        <v>Shallow-water</v>
      </c>
      <c r="D2148" s="2" t="s">
        <v>19</v>
      </c>
      <c r="E2148" s="3">
        <v>2018.0</v>
      </c>
      <c r="F2148" s="3">
        <v>19.0</v>
      </c>
    </row>
    <row r="2149" ht="15.75" customHeight="1">
      <c r="A2149" s="2" t="s">
        <v>291</v>
      </c>
      <c r="B2149" s="2" t="s">
        <v>297</v>
      </c>
      <c r="C2149" s="2" t="str">
        <f>VLOOKUP(D2149,Info!$A$24:$B$57,2,FALSE)</f>
        <v>Porgies</v>
      </c>
      <c r="D2149" s="3" t="s">
        <v>21</v>
      </c>
      <c r="E2149" s="3">
        <v>2012.0</v>
      </c>
      <c r="F2149" s="3">
        <v>19.0</v>
      </c>
    </row>
    <row r="2150" ht="15.75" customHeight="1">
      <c r="A2150" s="2" t="s">
        <v>291</v>
      </c>
      <c r="B2150" s="2" t="s">
        <v>297</v>
      </c>
      <c r="C2150" s="2" t="str">
        <f>VLOOKUP(D2150,Info!$A$24:$B$57,2,FALSE)</f>
        <v>Porgies</v>
      </c>
      <c r="D2150" s="3" t="s">
        <v>21</v>
      </c>
      <c r="E2150" s="3">
        <v>2013.0</v>
      </c>
      <c r="F2150" s="3">
        <v>3.0</v>
      </c>
    </row>
    <row r="2151" ht="15.75" customHeight="1">
      <c r="A2151" s="2" t="s">
        <v>291</v>
      </c>
      <c r="B2151" s="2" t="s">
        <v>297</v>
      </c>
      <c r="C2151" s="2" t="str">
        <f>VLOOKUP(D2151,Info!$A$24:$B$57,2,FALSE)</f>
        <v>Porgies</v>
      </c>
      <c r="D2151" s="3" t="s">
        <v>21</v>
      </c>
      <c r="E2151" s="3">
        <v>2014.0</v>
      </c>
      <c r="F2151" s="3">
        <v>23.0</v>
      </c>
    </row>
    <row r="2152" ht="15.75" customHeight="1">
      <c r="A2152" s="2" t="s">
        <v>291</v>
      </c>
      <c r="B2152" s="2" t="s">
        <v>297</v>
      </c>
      <c r="C2152" s="2" t="str">
        <f>VLOOKUP(D2152,Info!$A$24:$B$57,2,FALSE)</f>
        <v>Porgies</v>
      </c>
      <c r="D2152" s="3" t="s">
        <v>21</v>
      </c>
      <c r="E2152" s="3">
        <v>2015.0</v>
      </c>
      <c r="F2152" s="3">
        <v>1.0</v>
      </c>
    </row>
    <row r="2153" ht="15.75" customHeight="1">
      <c r="A2153" s="2" t="s">
        <v>291</v>
      </c>
      <c r="B2153" s="2" t="s">
        <v>297</v>
      </c>
      <c r="C2153" s="2" t="str">
        <f>VLOOKUP(D2153,Info!$A$24:$B$57,2,FALSE)</f>
        <v>Porgies</v>
      </c>
      <c r="D2153" s="3" t="s">
        <v>21</v>
      </c>
      <c r="E2153" s="3">
        <v>2016.0</v>
      </c>
      <c r="F2153" s="3">
        <v>47.0</v>
      </c>
    </row>
    <row r="2154" ht="15.75" customHeight="1">
      <c r="A2154" s="2" t="s">
        <v>291</v>
      </c>
      <c r="B2154" s="2" t="s">
        <v>297</v>
      </c>
      <c r="C2154" s="2" t="str">
        <f>VLOOKUP(D2154,Info!$A$24:$B$57,2,FALSE)</f>
        <v>Porgies</v>
      </c>
      <c r="D2154" s="3" t="s">
        <v>23</v>
      </c>
      <c r="E2154" s="3">
        <v>2003.0</v>
      </c>
      <c r="F2154" s="3">
        <v>4.0</v>
      </c>
    </row>
    <row r="2155" ht="15.75" customHeight="1">
      <c r="A2155" s="2" t="s">
        <v>291</v>
      </c>
      <c r="B2155" s="2" t="s">
        <v>297</v>
      </c>
      <c r="C2155" s="2" t="str">
        <f>VLOOKUP(D2155,Info!$A$24:$B$57,2,FALSE)</f>
        <v>Porgies</v>
      </c>
      <c r="D2155" s="3" t="s">
        <v>23</v>
      </c>
      <c r="E2155" s="3">
        <v>2004.0</v>
      </c>
      <c r="F2155" s="3">
        <v>8.0</v>
      </c>
    </row>
    <row r="2156" ht="15.75" customHeight="1">
      <c r="A2156" s="2" t="s">
        <v>291</v>
      </c>
      <c r="B2156" s="2" t="s">
        <v>297</v>
      </c>
      <c r="C2156" s="2" t="str">
        <f>VLOOKUP(D2156,Info!$A$24:$B$57,2,FALSE)</f>
        <v>Porgies</v>
      </c>
      <c r="D2156" s="3" t="s">
        <v>23</v>
      </c>
      <c r="E2156" s="3">
        <v>2012.0</v>
      </c>
      <c r="F2156" s="3">
        <v>5.0</v>
      </c>
    </row>
    <row r="2157" ht="15.75" customHeight="1">
      <c r="A2157" s="2" t="s">
        <v>291</v>
      </c>
      <c r="B2157" s="2" t="s">
        <v>297</v>
      </c>
      <c r="C2157" s="2" t="str">
        <f>VLOOKUP(D2157,Info!$A$24:$B$57,2,FALSE)</f>
        <v>Porgies</v>
      </c>
      <c r="D2157" s="3" t="s">
        <v>23</v>
      </c>
      <c r="E2157" s="3">
        <v>2013.0</v>
      </c>
      <c r="F2157" s="3">
        <v>3.0</v>
      </c>
    </row>
    <row r="2158" ht="15.75" customHeight="1">
      <c r="A2158" s="2" t="s">
        <v>291</v>
      </c>
      <c r="B2158" s="2" t="s">
        <v>297</v>
      </c>
      <c r="C2158" s="2" t="str">
        <f>VLOOKUP(D2158,Info!$A$24:$B$57,2,FALSE)</f>
        <v>Porgies</v>
      </c>
      <c r="D2158" s="3" t="s">
        <v>23</v>
      </c>
      <c r="E2158" s="3">
        <v>2014.0</v>
      </c>
      <c r="F2158" s="3">
        <v>5.0</v>
      </c>
    </row>
    <row r="2159" ht="15.75" customHeight="1">
      <c r="A2159" s="2" t="s">
        <v>291</v>
      </c>
      <c r="B2159" s="2" t="s">
        <v>297</v>
      </c>
      <c r="C2159" s="2" t="str">
        <f>VLOOKUP(D2159,Info!$A$24:$B$57,2,FALSE)</f>
        <v>Porgies</v>
      </c>
      <c r="D2159" s="3" t="s">
        <v>23</v>
      </c>
      <c r="E2159" s="3">
        <v>2016.0</v>
      </c>
      <c r="F2159" s="3">
        <v>4.0</v>
      </c>
    </row>
    <row r="2160" ht="15.75" customHeight="1">
      <c r="A2160" s="2" t="s">
        <v>291</v>
      </c>
      <c r="B2160" s="2" t="s">
        <v>297</v>
      </c>
      <c r="C2160" s="2" t="str">
        <f>VLOOKUP(D2160,Info!$A$24:$B$57,2,FALSE)</f>
        <v>Snappers</v>
      </c>
      <c r="D2160" s="3" t="s">
        <v>24</v>
      </c>
      <c r="E2160" s="3">
        <v>1992.0</v>
      </c>
      <c r="F2160" s="3">
        <v>14.0</v>
      </c>
    </row>
    <row r="2161" ht="15.75" customHeight="1">
      <c r="A2161" s="2" t="s">
        <v>291</v>
      </c>
      <c r="B2161" s="2" t="s">
        <v>297</v>
      </c>
      <c r="C2161" s="2" t="str">
        <f>VLOOKUP(D2161,Info!$A$24:$B$57,2,FALSE)</f>
        <v>Snappers</v>
      </c>
      <c r="D2161" s="3" t="s">
        <v>24</v>
      </c>
      <c r="E2161" s="3">
        <v>1993.0</v>
      </c>
      <c r="F2161" s="3">
        <v>14.0</v>
      </c>
    </row>
    <row r="2162" ht="15.75" customHeight="1">
      <c r="A2162" s="2" t="s">
        <v>291</v>
      </c>
      <c r="B2162" s="2" t="s">
        <v>297</v>
      </c>
      <c r="C2162" s="2" t="str">
        <f>VLOOKUP(D2162,Info!$A$24:$B$57,2,FALSE)</f>
        <v>Snappers</v>
      </c>
      <c r="D2162" s="3" t="s">
        <v>24</v>
      </c>
      <c r="E2162" s="3">
        <v>1994.0</v>
      </c>
      <c r="F2162" s="3">
        <v>50.0</v>
      </c>
    </row>
    <row r="2163" ht="15.75" customHeight="1">
      <c r="A2163" s="2" t="s">
        <v>291</v>
      </c>
      <c r="B2163" s="2" t="s">
        <v>297</v>
      </c>
      <c r="C2163" s="2" t="str">
        <f>VLOOKUP(D2163,Info!$A$24:$B$57,2,FALSE)</f>
        <v>Snappers</v>
      </c>
      <c r="D2163" s="3" t="s">
        <v>24</v>
      </c>
      <c r="E2163" s="3">
        <v>1996.0</v>
      </c>
      <c r="F2163" s="3">
        <v>42.0</v>
      </c>
    </row>
    <row r="2164" ht="15.75" customHeight="1">
      <c r="A2164" s="2" t="s">
        <v>291</v>
      </c>
      <c r="B2164" s="2" t="s">
        <v>297</v>
      </c>
      <c r="C2164" s="2" t="str">
        <f>VLOOKUP(D2164,Info!$A$24:$B$57,2,FALSE)</f>
        <v>Snappers</v>
      </c>
      <c r="D2164" s="3" t="s">
        <v>24</v>
      </c>
      <c r="E2164" s="3">
        <v>1997.0</v>
      </c>
      <c r="F2164" s="3">
        <v>61.0</v>
      </c>
    </row>
    <row r="2165" ht="15.75" customHeight="1">
      <c r="A2165" s="2" t="s">
        <v>291</v>
      </c>
      <c r="B2165" s="2" t="s">
        <v>297</v>
      </c>
      <c r="C2165" s="2" t="str">
        <f>VLOOKUP(D2165,Info!$A$24:$B$57,2,FALSE)</f>
        <v>Snappers</v>
      </c>
      <c r="D2165" s="3" t="s">
        <v>24</v>
      </c>
      <c r="E2165" s="3">
        <v>1998.0</v>
      </c>
      <c r="F2165" s="3">
        <v>158.0</v>
      </c>
    </row>
    <row r="2166" ht="15.75" customHeight="1">
      <c r="A2166" s="2" t="s">
        <v>291</v>
      </c>
      <c r="B2166" s="2" t="s">
        <v>297</v>
      </c>
      <c r="C2166" s="2" t="str">
        <f>VLOOKUP(D2166,Info!$A$24:$B$57,2,FALSE)</f>
        <v>Snappers</v>
      </c>
      <c r="D2166" s="3" t="s">
        <v>24</v>
      </c>
      <c r="E2166" s="3">
        <v>1999.0</v>
      </c>
      <c r="F2166" s="3">
        <v>317.0</v>
      </c>
    </row>
    <row r="2167" ht="15.75" customHeight="1">
      <c r="A2167" s="2" t="s">
        <v>291</v>
      </c>
      <c r="B2167" s="2" t="s">
        <v>297</v>
      </c>
      <c r="C2167" s="2" t="str">
        <f>VLOOKUP(D2167,Info!$A$24:$B$57,2,FALSE)</f>
        <v>Snappers</v>
      </c>
      <c r="D2167" s="3" t="s">
        <v>24</v>
      </c>
      <c r="E2167" s="3">
        <v>2000.0</v>
      </c>
      <c r="F2167" s="3">
        <v>131.0</v>
      </c>
    </row>
    <row r="2168" ht="15.75" customHeight="1">
      <c r="A2168" s="2" t="s">
        <v>291</v>
      </c>
      <c r="B2168" s="2" t="s">
        <v>297</v>
      </c>
      <c r="C2168" s="2" t="str">
        <f>VLOOKUP(D2168,Info!$A$24:$B$57,2,FALSE)</f>
        <v>Snappers</v>
      </c>
      <c r="D2168" s="3" t="s">
        <v>24</v>
      </c>
      <c r="E2168" s="3">
        <v>2001.0</v>
      </c>
      <c r="F2168" s="3">
        <v>85.0</v>
      </c>
    </row>
    <row r="2169" ht="15.75" customHeight="1">
      <c r="A2169" s="2" t="s">
        <v>291</v>
      </c>
      <c r="B2169" s="2" t="s">
        <v>297</v>
      </c>
      <c r="C2169" s="2" t="str">
        <f>VLOOKUP(D2169,Info!$A$24:$B$57,2,FALSE)</f>
        <v>Snappers</v>
      </c>
      <c r="D2169" s="3" t="s">
        <v>24</v>
      </c>
      <c r="E2169" s="3">
        <v>2002.0</v>
      </c>
      <c r="F2169" s="3">
        <v>102.0</v>
      </c>
    </row>
    <row r="2170" ht="15.75" customHeight="1">
      <c r="A2170" s="2" t="s">
        <v>291</v>
      </c>
      <c r="B2170" s="2" t="s">
        <v>297</v>
      </c>
      <c r="C2170" s="2" t="str">
        <f>VLOOKUP(D2170,Info!$A$24:$B$57,2,FALSE)</f>
        <v>Snappers</v>
      </c>
      <c r="D2170" s="3" t="s">
        <v>24</v>
      </c>
      <c r="E2170" s="3">
        <v>2003.0</v>
      </c>
      <c r="F2170" s="3">
        <v>60.0</v>
      </c>
    </row>
    <row r="2171" ht="15.75" customHeight="1">
      <c r="A2171" s="2" t="s">
        <v>291</v>
      </c>
      <c r="B2171" s="2" t="s">
        <v>297</v>
      </c>
      <c r="C2171" s="2" t="str">
        <f>VLOOKUP(D2171,Info!$A$24:$B$57,2,FALSE)</f>
        <v>Snappers</v>
      </c>
      <c r="D2171" s="3" t="s">
        <v>24</v>
      </c>
      <c r="E2171" s="3">
        <v>2004.0</v>
      </c>
      <c r="F2171" s="3">
        <v>99.0</v>
      </c>
    </row>
    <row r="2172" ht="15.75" customHeight="1">
      <c r="A2172" s="2" t="s">
        <v>291</v>
      </c>
      <c r="B2172" s="2" t="s">
        <v>297</v>
      </c>
      <c r="C2172" s="2" t="str">
        <f>VLOOKUP(D2172,Info!$A$24:$B$57,2,FALSE)</f>
        <v>Snappers</v>
      </c>
      <c r="D2172" s="3" t="s">
        <v>24</v>
      </c>
      <c r="E2172" s="3">
        <v>2005.0</v>
      </c>
      <c r="F2172" s="3">
        <v>61.0</v>
      </c>
    </row>
    <row r="2173" ht="15.75" customHeight="1">
      <c r="A2173" s="2" t="s">
        <v>291</v>
      </c>
      <c r="B2173" s="2" t="s">
        <v>297</v>
      </c>
      <c r="C2173" s="2" t="str">
        <f>VLOOKUP(D2173,Info!$A$24:$B$57,2,FALSE)</f>
        <v>Snappers</v>
      </c>
      <c r="D2173" s="3" t="s">
        <v>24</v>
      </c>
      <c r="E2173" s="3">
        <v>2006.0</v>
      </c>
      <c r="F2173" s="3">
        <v>45.0</v>
      </c>
    </row>
    <row r="2174" ht="15.75" customHeight="1">
      <c r="A2174" s="2" t="s">
        <v>291</v>
      </c>
      <c r="B2174" s="2" t="s">
        <v>297</v>
      </c>
      <c r="C2174" s="2" t="str">
        <f>VLOOKUP(D2174,Info!$A$24:$B$57,2,FALSE)</f>
        <v>Snappers</v>
      </c>
      <c r="D2174" s="3" t="s">
        <v>24</v>
      </c>
      <c r="E2174" s="3">
        <v>2007.0</v>
      </c>
      <c r="F2174" s="3">
        <v>2.0</v>
      </c>
    </row>
    <row r="2175" ht="15.75" customHeight="1">
      <c r="A2175" s="2" t="s">
        <v>291</v>
      </c>
      <c r="B2175" s="2" t="s">
        <v>297</v>
      </c>
      <c r="C2175" s="2" t="str">
        <f>VLOOKUP(D2175,Info!$A$24:$B$57,2,FALSE)</f>
        <v>Snappers</v>
      </c>
      <c r="D2175" s="3" t="s">
        <v>24</v>
      </c>
      <c r="E2175" s="3">
        <v>2008.0</v>
      </c>
      <c r="F2175" s="3">
        <v>10.0</v>
      </c>
    </row>
    <row r="2176" ht="15.75" customHeight="1">
      <c r="A2176" s="2" t="s">
        <v>291</v>
      </c>
      <c r="B2176" s="2" t="s">
        <v>297</v>
      </c>
      <c r="C2176" s="2" t="str">
        <f>VLOOKUP(D2176,Info!$A$24:$B$57,2,FALSE)</f>
        <v>Snappers</v>
      </c>
      <c r="D2176" s="3" t="s">
        <v>24</v>
      </c>
      <c r="E2176" s="3">
        <v>2009.0</v>
      </c>
      <c r="F2176" s="3">
        <v>39.0</v>
      </c>
    </row>
    <row r="2177" ht="15.75" customHeight="1">
      <c r="A2177" s="2" t="s">
        <v>291</v>
      </c>
      <c r="B2177" s="2" t="s">
        <v>297</v>
      </c>
      <c r="C2177" s="2" t="str">
        <f>VLOOKUP(D2177,Info!$A$24:$B$57,2,FALSE)</f>
        <v>Snappers</v>
      </c>
      <c r="D2177" s="3" t="s">
        <v>24</v>
      </c>
      <c r="E2177" s="3">
        <v>2010.0</v>
      </c>
      <c r="F2177" s="3">
        <v>2.0</v>
      </c>
    </row>
    <row r="2178" ht="15.75" customHeight="1">
      <c r="A2178" s="2" t="s">
        <v>291</v>
      </c>
      <c r="B2178" s="2" t="s">
        <v>297</v>
      </c>
      <c r="C2178" s="2" t="str">
        <f>VLOOKUP(D2178,Info!$A$24:$B$57,2,FALSE)</f>
        <v>Snappers</v>
      </c>
      <c r="D2178" s="3" t="s">
        <v>24</v>
      </c>
      <c r="E2178" s="3">
        <v>2012.0</v>
      </c>
      <c r="F2178" s="3">
        <v>38.0</v>
      </c>
    </row>
    <row r="2179" ht="15.75" customHeight="1">
      <c r="A2179" s="2" t="s">
        <v>291</v>
      </c>
      <c r="B2179" s="2" t="s">
        <v>297</v>
      </c>
      <c r="C2179" s="2" t="str">
        <f>VLOOKUP(D2179,Info!$A$24:$B$57,2,FALSE)</f>
        <v>Snappers</v>
      </c>
      <c r="D2179" s="3" t="s">
        <v>24</v>
      </c>
      <c r="E2179" s="3">
        <v>2013.0</v>
      </c>
      <c r="F2179" s="3">
        <v>22.0</v>
      </c>
    </row>
    <row r="2180" ht="15.75" customHeight="1">
      <c r="A2180" s="2" t="s">
        <v>291</v>
      </c>
      <c r="B2180" s="2" t="s">
        <v>297</v>
      </c>
      <c r="C2180" s="2" t="str">
        <f>VLOOKUP(D2180,Info!$A$24:$B$57,2,FALSE)</f>
        <v>Snappers</v>
      </c>
      <c r="D2180" s="3" t="s">
        <v>24</v>
      </c>
      <c r="E2180" s="3">
        <v>2014.0</v>
      </c>
      <c r="F2180" s="3">
        <v>27.0</v>
      </c>
    </row>
    <row r="2181" ht="15.75" customHeight="1">
      <c r="A2181" s="2" t="s">
        <v>291</v>
      </c>
      <c r="B2181" s="2" t="s">
        <v>297</v>
      </c>
      <c r="C2181" s="2" t="str">
        <f>VLOOKUP(D2181,Info!$A$24:$B$57,2,FALSE)</f>
        <v>Snappers</v>
      </c>
      <c r="D2181" s="3" t="s">
        <v>24</v>
      </c>
      <c r="E2181" s="3">
        <v>2015.0</v>
      </c>
      <c r="F2181" s="3">
        <v>37.0</v>
      </c>
    </row>
    <row r="2182" ht="15.75" customHeight="1">
      <c r="A2182" s="2" t="s">
        <v>291</v>
      </c>
      <c r="B2182" s="2" t="s">
        <v>297</v>
      </c>
      <c r="C2182" s="2" t="str">
        <f>VLOOKUP(D2182,Info!$A$24:$B$57,2,FALSE)</f>
        <v>Snappers</v>
      </c>
      <c r="D2182" s="3" t="s">
        <v>24</v>
      </c>
      <c r="E2182" s="3">
        <v>2016.0</v>
      </c>
      <c r="F2182" s="3">
        <v>7.0</v>
      </c>
    </row>
    <row r="2183" ht="15.75" customHeight="1">
      <c r="A2183" s="2" t="s">
        <v>291</v>
      </c>
      <c r="B2183" s="2" t="s">
        <v>297</v>
      </c>
      <c r="C2183" s="2" t="str">
        <f>VLOOKUP(D2183,Info!$A$24:$B$57,2,FALSE)</f>
        <v>Snappers</v>
      </c>
      <c r="D2183" s="3" t="s">
        <v>24</v>
      </c>
      <c r="E2183" s="3">
        <v>2017.0</v>
      </c>
      <c r="F2183" s="3">
        <v>90.0</v>
      </c>
    </row>
    <row r="2184" ht="15.75" customHeight="1">
      <c r="A2184" s="2" t="s">
        <v>291</v>
      </c>
      <c r="B2184" s="2" t="s">
        <v>297</v>
      </c>
      <c r="C2184" s="2" t="str">
        <f>VLOOKUP(D2184,Info!$A$24:$B$57,2,FALSE)</f>
        <v>Snappers</v>
      </c>
      <c r="D2184" s="3" t="s">
        <v>24</v>
      </c>
      <c r="E2184" s="3">
        <v>2018.0</v>
      </c>
      <c r="F2184" s="3">
        <v>19.0</v>
      </c>
    </row>
    <row r="2185" ht="15.75" customHeight="1">
      <c r="A2185" s="2" t="s">
        <v>291</v>
      </c>
      <c r="B2185" s="2" t="s">
        <v>297</v>
      </c>
      <c r="C2185" s="2" t="str">
        <f>VLOOKUP(D2185,Info!$A$24:$B$57,2,FALSE)</f>
        <v>Jacks</v>
      </c>
      <c r="D2185" s="3" t="s">
        <v>25</v>
      </c>
      <c r="E2185" s="3">
        <v>2013.0</v>
      </c>
      <c r="F2185" s="3">
        <v>2.0</v>
      </c>
    </row>
    <row r="2186" ht="15.75" customHeight="1">
      <c r="A2186" s="2" t="s">
        <v>291</v>
      </c>
      <c r="B2186" s="2" t="s">
        <v>297</v>
      </c>
      <c r="C2186" s="2" t="str">
        <f>VLOOKUP(D2186,Info!$A$24:$B$57,2,FALSE)</f>
        <v>Jacks</v>
      </c>
      <c r="D2186" s="3" t="s">
        <v>25</v>
      </c>
      <c r="E2186" s="3">
        <v>2014.0</v>
      </c>
      <c r="F2186" s="3">
        <v>1.0</v>
      </c>
    </row>
    <row r="2187" ht="15.75" customHeight="1">
      <c r="A2187" s="2" t="s">
        <v>291</v>
      </c>
      <c r="B2187" s="2" t="s">
        <v>297</v>
      </c>
      <c r="C2187" s="2" t="str">
        <f>VLOOKUP(D2187,Info!$A$24:$B$57,2,FALSE)</f>
        <v>Grunts</v>
      </c>
      <c r="D2187" s="2" t="s">
        <v>39</v>
      </c>
      <c r="E2187" s="2">
        <v>1997.0</v>
      </c>
      <c r="F2187" s="2">
        <v>35.0</v>
      </c>
      <c r="G2187" s="2"/>
      <c r="H2187" s="2"/>
      <c r="I2187" s="2"/>
      <c r="J2187" s="2"/>
      <c r="K2187" s="2"/>
      <c r="L2187" s="2"/>
      <c r="M2187" s="2"/>
      <c r="N2187" s="2"/>
      <c r="O2187" s="2"/>
      <c r="P2187" s="2"/>
      <c r="Q2187" s="2"/>
      <c r="R2187" s="2"/>
      <c r="S2187" s="2"/>
      <c r="T2187" s="2"/>
      <c r="U2187" s="2"/>
      <c r="V2187" s="2"/>
      <c r="W2187" s="2"/>
      <c r="X2187" s="2"/>
      <c r="Y2187" s="2"/>
      <c r="Z2187" s="2"/>
      <c r="AA2187" s="2"/>
      <c r="AB2187" s="2"/>
      <c r="AC2187" s="2"/>
      <c r="AD2187" s="2"/>
      <c r="AE2187" s="2"/>
      <c r="AF2187" s="2"/>
      <c r="AG2187" s="2"/>
      <c r="AH2187" s="2"/>
      <c r="AI2187" s="2"/>
      <c r="AJ2187" s="2"/>
      <c r="AK2187" s="2"/>
      <c r="AL2187" s="2"/>
      <c r="AM2187" s="2"/>
      <c r="AN2187" s="2"/>
      <c r="AO2187" s="2"/>
      <c r="AP2187" s="2"/>
      <c r="AQ2187" s="2"/>
      <c r="AR2187" s="2"/>
      <c r="AS2187" s="2"/>
      <c r="AT2187" s="2"/>
      <c r="AU2187" s="2"/>
    </row>
    <row r="2188" ht="15.75" customHeight="1">
      <c r="A2188" s="2" t="s">
        <v>291</v>
      </c>
      <c r="B2188" s="2" t="s">
        <v>297</v>
      </c>
      <c r="C2188" s="2" t="str">
        <f>VLOOKUP(D2188,Info!$A$24:$B$57,2,FALSE)</f>
        <v>Grunts</v>
      </c>
      <c r="D2188" s="2" t="s">
        <v>39</v>
      </c>
      <c r="E2188" s="2">
        <v>1998.0</v>
      </c>
      <c r="F2188" s="2">
        <v>51.0</v>
      </c>
      <c r="G2188" s="2"/>
      <c r="H2188" s="2"/>
      <c r="I2188" s="2"/>
      <c r="J2188" s="2"/>
      <c r="K2188" s="2"/>
      <c r="L2188" s="2"/>
      <c r="M2188" s="2"/>
      <c r="N2188" s="2"/>
      <c r="O2188" s="2"/>
      <c r="P2188" s="2"/>
      <c r="Q2188" s="2"/>
      <c r="R2188" s="2"/>
      <c r="S2188" s="2"/>
      <c r="T2188" s="2"/>
      <c r="U2188" s="2"/>
      <c r="V2188" s="2"/>
      <c r="W2188" s="2"/>
      <c r="X2188" s="2"/>
      <c r="Y2188" s="2"/>
      <c r="Z2188" s="2"/>
      <c r="AA2188" s="2"/>
      <c r="AB2188" s="2"/>
      <c r="AC2188" s="2"/>
      <c r="AD2188" s="2"/>
      <c r="AE2188" s="2"/>
      <c r="AF2188" s="2"/>
      <c r="AG2188" s="2"/>
      <c r="AH2188" s="2"/>
      <c r="AI2188" s="2"/>
      <c r="AJ2188" s="2"/>
      <c r="AK2188" s="2"/>
      <c r="AL2188" s="2"/>
      <c r="AM2188" s="2"/>
      <c r="AN2188" s="2"/>
      <c r="AO2188" s="2"/>
      <c r="AP2188" s="2"/>
      <c r="AQ2188" s="2"/>
      <c r="AR2188" s="2"/>
      <c r="AS2188" s="2"/>
      <c r="AT2188" s="2"/>
      <c r="AU2188" s="2"/>
    </row>
    <row r="2189" ht="15.75" customHeight="1">
      <c r="A2189" s="2" t="s">
        <v>291</v>
      </c>
      <c r="B2189" s="2" t="s">
        <v>297</v>
      </c>
      <c r="C2189" s="2" t="str">
        <f>VLOOKUP(D2189,Info!$A$24:$B$57,2,FALSE)</f>
        <v>Grunts</v>
      </c>
      <c r="D2189" s="2" t="s">
        <v>39</v>
      </c>
      <c r="E2189" s="2">
        <v>1999.0</v>
      </c>
      <c r="F2189" s="2">
        <v>93.0</v>
      </c>
      <c r="G2189" s="2"/>
      <c r="H2189" s="2"/>
      <c r="I2189" s="2"/>
      <c r="J2189" s="2"/>
      <c r="K2189" s="2"/>
      <c r="L2189" s="2"/>
      <c r="M2189" s="2"/>
      <c r="N2189" s="2"/>
      <c r="O2189" s="2"/>
      <c r="P2189" s="2"/>
      <c r="Q2189" s="2"/>
      <c r="R2189" s="2"/>
      <c r="S2189" s="2"/>
      <c r="T2189" s="2"/>
      <c r="U2189" s="2"/>
      <c r="V2189" s="2"/>
      <c r="W2189" s="2"/>
      <c r="X2189" s="2"/>
      <c r="Y2189" s="2"/>
      <c r="Z2189" s="2"/>
      <c r="AA2189" s="2"/>
      <c r="AB2189" s="2"/>
      <c r="AC2189" s="2"/>
      <c r="AD2189" s="2"/>
      <c r="AE2189" s="2"/>
      <c r="AF2189" s="2"/>
      <c r="AG2189" s="2"/>
      <c r="AH2189" s="2"/>
      <c r="AI2189" s="2"/>
      <c r="AJ2189" s="2"/>
      <c r="AK2189" s="2"/>
      <c r="AL2189" s="2"/>
      <c r="AM2189" s="2"/>
      <c r="AN2189" s="2"/>
      <c r="AO2189" s="2"/>
      <c r="AP2189" s="2"/>
      <c r="AQ2189" s="2"/>
      <c r="AR2189" s="2"/>
      <c r="AS2189" s="2"/>
      <c r="AT2189" s="2"/>
      <c r="AU2189" s="2"/>
    </row>
    <row r="2190" ht="15.75" customHeight="1">
      <c r="A2190" s="2" t="s">
        <v>291</v>
      </c>
      <c r="B2190" s="2" t="s">
        <v>297</v>
      </c>
      <c r="C2190" s="2" t="str">
        <f>VLOOKUP(D2190,Info!$A$24:$B$57,2,FALSE)</f>
        <v>Grunts</v>
      </c>
      <c r="D2190" s="2" t="s">
        <v>39</v>
      </c>
      <c r="E2190" s="2">
        <v>2000.0</v>
      </c>
      <c r="F2190" s="2">
        <v>80.0</v>
      </c>
      <c r="G2190" s="2"/>
      <c r="H2190" s="2"/>
      <c r="I2190" s="2"/>
      <c r="J2190" s="2"/>
      <c r="K2190" s="2"/>
      <c r="L2190" s="2"/>
      <c r="M2190" s="2"/>
      <c r="N2190" s="2"/>
      <c r="O2190" s="2"/>
      <c r="P2190" s="2"/>
      <c r="Q2190" s="2"/>
      <c r="R2190" s="2"/>
      <c r="S2190" s="2"/>
      <c r="T2190" s="2"/>
      <c r="U2190" s="2"/>
      <c r="V2190" s="2"/>
      <c r="W2190" s="2"/>
      <c r="X2190" s="2"/>
      <c r="Y2190" s="2"/>
      <c r="Z2190" s="2"/>
      <c r="AA2190" s="2"/>
      <c r="AB2190" s="2"/>
      <c r="AC2190" s="2"/>
      <c r="AD2190" s="2"/>
      <c r="AE2190" s="2"/>
      <c r="AF2190" s="2"/>
      <c r="AG2190" s="2"/>
      <c r="AH2190" s="2"/>
      <c r="AI2190" s="2"/>
      <c r="AJ2190" s="2"/>
      <c r="AK2190" s="2"/>
      <c r="AL2190" s="2"/>
      <c r="AM2190" s="2"/>
      <c r="AN2190" s="2"/>
      <c r="AO2190" s="2"/>
      <c r="AP2190" s="2"/>
      <c r="AQ2190" s="2"/>
      <c r="AR2190" s="2"/>
      <c r="AS2190" s="2"/>
      <c r="AT2190" s="2"/>
      <c r="AU2190" s="2"/>
    </row>
    <row r="2191" ht="15.75" customHeight="1">
      <c r="A2191" s="2" t="s">
        <v>291</v>
      </c>
      <c r="B2191" s="2" t="s">
        <v>297</v>
      </c>
      <c r="C2191" s="2" t="str">
        <f>VLOOKUP(D2191,Info!$A$24:$B$57,2,FALSE)</f>
        <v>Grunts</v>
      </c>
      <c r="D2191" s="2" t="s">
        <v>39</v>
      </c>
      <c r="E2191" s="2">
        <v>2001.0</v>
      </c>
      <c r="F2191" s="2">
        <v>54.0</v>
      </c>
      <c r="G2191" s="2"/>
      <c r="H2191" s="2"/>
      <c r="I2191" s="2"/>
      <c r="J2191" s="2"/>
      <c r="K2191" s="2"/>
      <c r="L2191" s="2"/>
      <c r="M2191" s="2"/>
      <c r="N2191" s="2"/>
      <c r="O2191" s="2"/>
      <c r="P2191" s="2"/>
      <c r="Q2191" s="2"/>
      <c r="R2191" s="2"/>
      <c r="S2191" s="2"/>
      <c r="T2191" s="2"/>
      <c r="U2191" s="2"/>
      <c r="V2191" s="2"/>
      <c r="W2191" s="2"/>
      <c r="X2191" s="2"/>
      <c r="Y2191" s="2"/>
      <c r="Z2191" s="2"/>
      <c r="AA2191" s="2"/>
      <c r="AB2191" s="2"/>
      <c r="AC2191" s="2"/>
      <c r="AD2191" s="2"/>
      <c r="AE2191" s="2"/>
      <c r="AF2191" s="2"/>
      <c r="AG2191" s="2"/>
      <c r="AH2191" s="2"/>
      <c r="AI2191" s="2"/>
      <c r="AJ2191" s="2"/>
      <c r="AK2191" s="2"/>
      <c r="AL2191" s="2"/>
      <c r="AM2191" s="2"/>
      <c r="AN2191" s="2"/>
      <c r="AO2191" s="2"/>
      <c r="AP2191" s="2"/>
      <c r="AQ2191" s="2"/>
      <c r="AR2191" s="2"/>
      <c r="AS2191" s="2"/>
      <c r="AT2191" s="2"/>
      <c r="AU2191" s="2"/>
    </row>
    <row r="2192" ht="15.75" customHeight="1">
      <c r="A2192" s="2" t="s">
        <v>291</v>
      </c>
      <c r="B2192" s="2" t="s">
        <v>297</v>
      </c>
      <c r="C2192" s="2" t="str">
        <f>VLOOKUP(D2192,Info!$A$24:$B$57,2,FALSE)</f>
        <v>Grunts</v>
      </c>
      <c r="D2192" s="2" t="s">
        <v>39</v>
      </c>
      <c r="E2192" s="2">
        <v>2002.0</v>
      </c>
      <c r="F2192" s="2">
        <v>65.0</v>
      </c>
      <c r="G2192" s="2"/>
      <c r="H2192" s="2"/>
      <c r="I2192" s="2"/>
      <c r="J2192" s="2"/>
      <c r="K2192" s="2"/>
      <c r="L2192" s="2"/>
      <c r="M2192" s="2"/>
      <c r="N2192" s="2"/>
      <c r="O2192" s="2"/>
      <c r="P2192" s="2"/>
      <c r="Q2192" s="2"/>
      <c r="R2192" s="2"/>
      <c r="S2192" s="2"/>
      <c r="T2192" s="2"/>
      <c r="U2192" s="2"/>
      <c r="V2192" s="2"/>
      <c r="W2192" s="2"/>
      <c r="X2192" s="2"/>
      <c r="Y2192" s="2"/>
      <c r="Z2192" s="2"/>
      <c r="AA2192" s="2"/>
      <c r="AB2192" s="2"/>
      <c r="AC2192" s="2"/>
      <c r="AD2192" s="2"/>
      <c r="AE2192" s="2"/>
      <c r="AF2192" s="2"/>
      <c r="AG2192" s="2"/>
      <c r="AH2192" s="2"/>
      <c r="AI2192" s="2"/>
      <c r="AJ2192" s="2"/>
      <c r="AK2192" s="2"/>
      <c r="AL2192" s="2"/>
      <c r="AM2192" s="2"/>
      <c r="AN2192" s="2"/>
      <c r="AO2192" s="2"/>
      <c r="AP2192" s="2"/>
      <c r="AQ2192" s="2"/>
      <c r="AR2192" s="2"/>
      <c r="AS2192" s="2"/>
      <c r="AT2192" s="2"/>
      <c r="AU2192" s="2"/>
    </row>
    <row r="2193" ht="15.75" customHeight="1">
      <c r="A2193" s="2" t="s">
        <v>291</v>
      </c>
      <c r="B2193" s="2" t="s">
        <v>297</v>
      </c>
      <c r="C2193" s="2" t="str">
        <f>VLOOKUP(D2193,Info!$A$24:$B$57,2,FALSE)</f>
        <v>Grunts</v>
      </c>
      <c r="D2193" s="2" t="s">
        <v>39</v>
      </c>
      <c r="E2193" s="2">
        <v>2003.0</v>
      </c>
      <c r="F2193" s="2">
        <v>44.0</v>
      </c>
      <c r="G2193" s="2"/>
      <c r="H2193" s="2"/>
      <c r="I2193" s="2"/>
      <c r="J2193" s="2"/>
      <c r="K2193" s="2"/>
      <c r="L2193" s="2"/>
      <c r="M2193" s="2"/>
      <c r="N2193" s="2"/>
      <c r="O2193" s="2"/>
      <c r="P2193" s="2"/>
      <c r="Q2193" s="2"/>
      <c r="R2193" s="2"/>
      <c r="S2193" s="2"/>
      <c r="T2193" s="2"/>
      <c r="U2193" s="2"/>
      <c r="V2193" s="2"/>
      <c r="W2193" s="2"/>
      <c r="X2193" s="2"/>
      <c r="Y2193" s="2"/>
      <c r="Z2193" s="2"/>
      <c r="AA2193" s="2"/>
      <c r="AB2193" s="2"/>
      <c r="AC2193" s="2"/>
      <c r="AD2193" s="2"/>
      <c r="AE2193" s="2"/>
      <c r="AF2193" s="2"/>
      <c r="AG2193" s="2"/>
      <c r="AH2193" s="2"/>
      <c r="AI2193" s="2"/>
      <c r="AJ2193" s="2"/>
      <c r="AK2193" s="2"/>
      <c r="AL2193" s="2"/>
      <c r="AM2193" s="2"/>
      <c r="AN2193" s="2"/>
      <c r="AO2193" s="2"/>
      <c r="AP2193" s="2"/>
      <c r="AQ2193" s="2"/>
      <c r="AR2193" s="2"/>
      <c r="AS2193" s="2"/>
      <c r="AT2193" s="2"/>
      <c r="AU2193" s="2"/>
    </row>
    <row r="2194" ht="15.75" customHeight="1">
      <c r="A2194" s="2" t="s">
        <v>291</v>
      </c>
      <c r="B2194" s="2" t="s">
        <v>297</v>
      </c>
      <c r="C2194" s="2" t="str">
        <f>VLOOKUP(D2194,Info!$A$24:$B$57,2,FALSE)</f>
        <v>Grunts</v>
      </c>
      <c r="D2194" s="2" t="s">
        <v>39</v>
      </c>
      <c r="E2194" s="2">
        <v>2004.0</v>
      </c>
      <c r="F2194" s="2">
        <v>325.0</v>
      </c>
      <c r="G2194" s="2"/>
      <c r="H2194" s="2"/>
      <c r="I2194" s="2"/>
      <c r="J2194" s="2"/>
      <c r="K2194" s="2"/>
      <c r="L2194" s="2"/>
      <c r="M2194" s="2"/>
      <c r="N2194" s="2"/>
      <c r="O2194" s="2"/>
      <c r="P2194" s="2"/>
      <c r="Q2194" s="2"/>
      <c r="R2194" s="2"/>
      <c r="S2194" s="2"/>
      <c r="T2194" s="2"/>
      <c r="U2194" s="2"/>
      <c r="V2194" s="2"/>
      <c r="W2194" s="2"/>
      <c r="X2194" s="2"/>
      <c r="Y2194" s="2"/>
      <c r="Z2194" s="2"/>
      <c r="AA2194" s="2"/>
      <c r="AB2194" s="2"/>
      <c r="AC2194" s="2"/>
      <c r="AD2194" s="2"/>
      <c r="AE2194" s="2"/>
      <c r="AF2194" s="2"/>
      <c r="AG2194" s="2"/>
      <c r="AH2194" s="2"/>
      <c r="AI2194" s="2"/>
      <c r="AJ2194" s="2"/>
      <c r="AK2194" s="2"/>
      <c r="AL2194" s="2"/>
      <c r="AM2194" s="2"/>
      <c r="AN2194" s="2"/>
      <c r="AO2194" s="2"/>
      <c r="AP2194" s="2"/>
      <c r="AQ2194" s="2"/>
      <c r="AR2194" s="2"/>
      <c r="AS2194" s="2"/>
      <c r="AT2194" s="2"/>
      <c r="AU2194" s="2"/>
    </row>
    <row r="2195" ht="15.75" customHeight="1">
      <c r="A2195" s="2" t="s">
        <v>291</v>
      </c>
      <c r="B2195" s="2" t="s">
        <v>297</v>
      </c>
      <c r="C2195" s="2" t="str">
        <f>VLOOKUP(D2195,Info!$A$24:$B$57,2,FALSE)</f>
        <v>Grunts</v>
      </c>
      <c r="D2195" s="2" t="s">
        <v>39</v>
      </c>
      <c r="E2195" s="2">
        <v>2005.0</v>
      </c>
      <c r="F2195" s="2">
        <v>86.0</v>
      </c>
      <c r="G2195" s="2"/>
      <c r="H2195" s="2"/>
      <c r="I2195" s="2"/>
      <c r="J2195" s="2"/>
      <c r="K2195" s="2"/>
      <c r="L2195" s="2"/>
      <c r="M2195" s="2"/>
      <c r="N2195" s="2"/>
      <c r="O2195" s="2"/>
      <c r="P2195" s="2"/>
      <c r="Q2195" s="2"/>
      <c r="R2195" s="2"/>
      <c r="S2195" s="2"/>
      <c r="T2195" s="2"/>
      <c r="U2195" s="2"/>
      <c r="V2195" s="2"/>
      <c r="W2195" s="2"/>
      <c r="X2195" s="2"/>
      <c r="Y2195" s="2"/>
      <c r="Z2195" s="2"/>
      <c r="AA2195" s="2"/>
      <c r="AB2195" s="2"/>
      <c r="AC2195" s="2"/>
      <c r="AD2195" s="2"/>
      <c r="AE2195" s="2"/>
      <c r="AF2195" s="2"/>
      <c r="AG2195" s="2"/>
      <c r="AH2195" s="2"/>
      <c r="AI2195" s="2"/>
      <c r="AJ2195" s="2"/>
      <c r="AK2195" s="2"/>
      <c r="AL2195" s="2"/>
      <c r="AM2195" s="2"/>
      <c r="AN2195" s="2"/>
      <c r="AO2195" s="2"/>
      <c r="AP2195" s="2"/>
      <c r="AQ2195" s="2"/>
      <c r="AR2195" s="2"/>
      <c r="AS2195" s="2"/>
      <c r="AT2195" s="2"/>
      <c r="AU2195" s="2"/>
    </row>
    <row r="2196" ht="15.75" customHeight="1">
      <c r="A2196" s="2" t="s">
        <v>291</v>
      </c>
      <c r="B2196" s="2" t="s">
        <v>297</v>
      </c>
      <c r="C2196" s="2" t="str">
        <f>VLOOKUP(D2196,Info!$A$24:$B$57,2,FALSE)</f>
        <v>Grunts</v>
      </c>
      <c r="D2196" s="2" t="s">
        <v>39</v>
      </c>
      <c r="E2196" s="2">
        <v>2006.0</v>
      </c>
      <c r="F2196" s="2">
        <v>506.0</v>
      </c>
      <c r="G2196" s="2"/>
      <c r="H2196" s="2"/>
      <c r="I2196" s="2"/>
      <c r="J2196" s="2"/>
      <c r="K2196" s="2"/>
      <c r="L2196" s="2"/>
      <c r="M2196" s="2"/>
      <c r="N2196" s="2"/>
      <c r="O2196" s="2"/>
      <c r="P2196" s="2"/>
      <c r="Q2196" s="2"/>
      <c r="R2196" s="2"/>
      <c r="S2196" s="2"/>
      <c r="T2196" s="2"/>
      <c r="U2196" s="2"/>
      <c r="V2196" s="2"/>
      <c r="W2196" s="2"/>
      <c r="X2196" s="2"/>
      <c r="Y2196" s="2"/>
      <c r="Z2196" s="2"/>
      <c r="AA2196" s="2"/>
      <c r="AB2196" s="2"/>
      <c r="AC2196" s="2"/>
      <c r="AD2196" s="2"/>
      <c r="AE2196" s="2"/>
      <c r="AF2196" s="2"/>
      <c r="AG2196" s="2"/>
      <c r="AH2196" s="2"/>
      <c r="AI2196" s="2"/>
      <c r="AJ2196" s="2"/>
      <c r="AK2196" s="2"/>
      <c r="AL2196" s="2"/>
      <c r="AM2196" s="2"/>
      <c r="AN2196" s="2"/>
      <c r="AO2196" s="2"/>
      <c r="AP2196" s="2"/>
      <c r="AQ2196" s="2"/>
      <c r="AR2196" s="2"/>
      <c r="AS2196" s="2"/>
      <c r="AT2196" s="2"/>
      <c r="AU2196" s="2"/>
    </row>
    <row r="2197" ht="15.75" customHeight="1">
      <c r="A2197" s="2" t="s">
        <v>291</v>
      </c>
      <c r="B2197" s="2" t="s">
        <v>297</v>
      </c>
      <c r="C2197" s="2" t="str">
        <f>VLOOKUP(D2197,Info!$A$24:$B$57,2,FALSE)</f>
        <v>Grunts</v>
      </c>
      <c r="D2197" s="2" t="s">
        <v>39</v>
      </c>
      <c r="E2197" s="2">
        <v>2007.0</v>
      </c>
      <c r="F2197" s="2">
        <v>597.0</v>
      </c>
      <c r="G2197" s="2"/>
      <c r="H2197" s="2"/>
      <c r="I2197" s="2"/>
      <c r="J2197" s="2"/>
      <c r="K2197" s="2"/>
      <c r="L2197" s="2"/>
      <c r="M2197" s="2"/>
      <c r="N2197" s="2"/>
      <c r="O2197" s="2"/>
      <c r="P2197" s="2"/>
      <c r="Q2197" s="2"/>
      <c r="R2197" s="2"/>
      <c r="S2197" s="2"/>
      <c r="T2197" s="2"/>
      <c r="U2197" s="2"/>
      <c r="V2197" s="2"/>
      <c r="W2197" s="2"/>
      <c r="X2197" s="2"/>
      <c r="Y2197" s="2"/>
      <c r="Z2197" s="2"/>
      <c r="AA2197" s="2"/>
      <c r="AB2197" s="2"/>
      <c r="AC2197" s="2"/>
      <c r="AD2197" s="2"/>
      <c r="AE2197" s="2"/>
      <c r="AF2197" s="2"/>
      <c r="AG2197" s="2"/>
      <c r="AH2197" s="2"/>
      <c r="AI2197" s="2"/>
      <c r="AJ2197" s="2"/>
      <c r="AK2197" s="2"/>
      <c r="AL2197" s="2"/>
      <c r="AM2197" s="2"/>
      <c r="AN2197" s="2"/>
      <c r="AO2197" s="2"/>
      <c r="AP2197" s="2"/>
      <c r="AQ2197" s="2"/>
      <c r="AR2197" s="2"/>
      <c r="AS2197" s="2"/>
      <c r="AT2197" s="2"/>
      <c r="AU2197" s="2"/>
    </row>
    <row r="2198" ht="15.75" customHeight="1">
      <c r="A2198" s="2" t="s">
        <v>291</v>
      </c>
      <c r="B2198" s="2" t="s">
        <v>297</v>
      </c>
      <c r="C2198" s="2" t="str">
        <f>VLOOKUP(D2198,Info!$A$24:$B$57,2,FALSE)</f>
        <v>Grunts</v>
      </c>
      <c r="D2198" s="2" t="s">
        <v>39</v>
      </c>
      <c r="E2198" s="2">
        <v>2008.0</v>
      </c>
      <c r="F2198" s="2">
        <v>380.0</v>
      </c>
      <c r="G2198" s="2"/>
      <c r="H2198" s="2"/>
      <c r="I2198" s="2"/>
      <c r="J2198" s="2"/>
      <c r="K2198" s="2"/>
      <c r="L2198" s="2"/>
      <c r="M2198" s="2"/>
      <c r="N2198" s="2"/>
      <c r="O2198" s="2"/>
      <c r="P2198" s="2"/>
      <c r="Q2198" s="2"/>
      <c r="R2198" s="2"/>
      <c r="S2198" s="2"/>
      <c r="T2198" s="2"/>
      <c r="U2198" s="2"/>
      <c r="V2198" s="2"/>
      <c r="W2198" s="2"/>
      <c r="X2198" s="2"/>
      <c r="Y2198" s="2"/>
      <c r="Z2198" s="2"/>
      <c r="AA2198" s="2"/>
      <c r="AB2198" s="2"/>
      <c r="AC2198" s="2"/>
      <c r="AD2198" s="2"/>
      <c r="AE2198" s="2"/>
      <c r="AF2198" s="2"/>
      <c r="AG2198" s="2"/>
      <c r="AH2198" s="2"/>
      <c r="AI2198" s="2"/>
      <c r="AJ2198" s="2"/>
      <c r="AK2198" s="2"/>
      <c r="AL2198" s="2"/>
      <c r="AM2198" s="2"/>
      <c r="AN2198" s="2"/>
      <c r="AO2198" s="2"/>
      <c r="AP2198" s="2"/>
      <c r="AQ2198" s="2"/>
      <c r="AR2198" s="2"/>
      <c r="AS2198" s="2"/>
      <c r="AT2198" s="2"/>
      <c r="AU2198" s="2"/>
    </row>
    <row r="2199" ht="15.75" customHeight="1">
      <c r="A2199" s="2" t="s">
        <v>291</v>
      </c>
      <c r="B2199" s="2" t="s">
        <v>297</v>
      </c>
      <c r="C2199" s="2" t="str">
        <f>VLOOKUP(D2199,Info!$A$24:$B$57,2,FALSE)</f>
        <v>Grunts</v>
      </c>
      <c r="D2199" s="2" t="s">
        <v>39</v>
      </c>
      <c r="E2199" s="2">
        <v>2009.0</v>
      </c>
      <c r="F2199" s="2">
        <v>210.0</v>
      </c>
      <c r="G2199" s="2"/>
      <c r="H2199" s="2"/>
      <c r="I2199" s="2"/>
      <c r="J2199" s="2"/>
      <c r="K2199" s="2"/>
      <c r="L2199" s="2"/>
      <c r="M2199" s="2"/>
      <c r="N2199" s="2"/>
      <c r="O2199" s="2"/>
      <c r="P2199" s="2"/>
      <c r="Q2199" s="2"/>
      <c r="R2199" s="2"/>
      <c r="S2199" s="2"/>
      <c r="T2199" s="2"/>
      <c r="U2199" s="2"/>
      <c r="V2199" s="2"/>
      <c r="W2199" s="2"/>
      <c r="X2199" s="2"/>
      <c r="Y2199" s="2"/>
      <c r="Z2199" s="2"/>
      <c r="AA2199" s="2"/>
      <c r="AB2199" s="2"/>
      <c r="AC2199" s="2"/>
      <c r="AD2199" s="2"/>
      <c r="AE2199" s="2"/>
      <c r="AF2199" s="2"/>
      <c r="AG2199" s="2"/>
      <c r="AH2199" s="2"/>
      <c r="AI2199" s="2"/>
      <c r="AJ2199" s="2"/>
      <c r="AK2199" s="2"/>
      <c r="AL2199" s="2"/>
      <c r="AM2199" s="2"/>
      <c r="AN2199" s="2"/>
      <c r="AO2199" s="2"/>
      <c r="AP2199" s="2"/>
      <c r="AQ2199" s="2"/>
      <c r="AR2199" s="2"/>
      <c r="AS2199" s="2"/>
      <c r="AT2199" s="2"/>
      <c r="AU2199" s="2"/>
    </row>
    <row r="2200" ht="15.75" customHeight="1">
      <c r="A2200" s="2" t="s">
        <v>291</v>
      </c>
      <c r="B2200" s="2" t="s">
        <v>297</v>
      </c>
      <c r="C2200" s="2" t="str">
        <f>VLOOKUP(D2200,Info!$A$24:$B$57,2,FALSE)</f>
        <v>Grunts</v>
      </c>
      <c r="D2200" s="2" t="s">
        <v>39</v>
      </c>
      <c r="E2200" s="2">
        <v>2010.0</v>
      </c>
      <c r="F2200" s="2">
        <v>203.0</v>
      </c>
      <c r="G2200" s="2"/>
      <c r="H2200" s="2"/>
      <c r="I2200" s="2"/>
      <c r="J2200" s="2"/>
      <c r="K2200" s="2"/>
      <c r="L2200" s="2"/>
      <c r="M2200" s="2"/>
      <c r="N2200" s="2"/>
      <c r="O2200" s="2"/>
      <c r="P2200" s="2"/>
      <c r="Q2200" s="2"/>
      <c r="R2200" s="2"/>
      <c r="S2200" s="2"/>
      <c r="T2200" s="2"/>
      <c r="U2200" s="2"/>
      <c r="V2200" s="2"/>
      <c r="W2200" s="2"/>
      <c r="X2200" s="2"/>
      <c r="Y2200" s="2"/>
      <c r="Z2200" s="2"/>
      <c r="AA2200" s="2"/>
      <c r="AB2200" s="2"/>
      <c r="AC2200" s="2"/>
      <c r="AD2200" s="2"/>
      <c r="AE2200" s="2"/>
      <c r="AF2200" s="2"/>
      <c r="AG2200" s="2"/>
      <c r="AH2200" s="2"/>
      <c r="AI2200" s="2"/>
      <c r="AJ2200" s="2"/>
      <c r="AK2200" s="2"/>
      <c r="AL2200" s="2"/>
      <c r="AM2200" s="2"/>
      <c r="AN2200" s="2"/>
      <c r="AO2200" s="2"/>
      <c r="AP2200" s="2"/>
      <c r="AQ2200" s="2"/>
      <c r="AR2200" s="2"/>
      <c r="AS2200" s="2"/>
      <c r="AT2200" s="2"/>
      <c r="AU2200" s="2"/>
    </row>
    <row r="2201" ht="15.75" customHeight="1">
      <c r="A2201" s="2" t="s">
        <v>291</v>
      </c>
      <c r="B2201" s="2" t="s">
        <v>297</v>
      </c>
      <c r="C2201" s="2" t="str">
        <f>VLOOKUP(D2201,Info!$A$24:$B$57,2,FALSE)</f>
        <v>Grunts</v>
      </c>
      <c r="D2201" s="2" t="s">
        <v>39</v>
      </c>
      <c r="E2201" s="2">
        <v>2011.0</v>
      </c>
      <c r="F2201" s="2">
        <v>172.0</v>
      </c>
      <c r="G2201" s="2"/>
      <c r="H2201" s="2"/>
      <c r="I2201" s="2"/>
      <c r="J2201" s="2"/>
      <c r="K2201" s="2"/>
      <c r="L2201" s="2"/>
      <c r="M2201" s="2"/>
      <c r="N2201" s="2"/>
      <c r="O2201" s="2"/>
      <c r="P2201" s="2"/>
      <c r="Q2201" s="2"/>
      <c r="R2201" s="2"/>
      <c r="S2201" s="2"/>
      <c r="T2201" s="2"/>
      <c r="U2201" s="2"/>
      <c r="V2201" s="2"/>
      <c r="W2201" s="2"/>
      <c r="X2201" s="2"/>
      <c r="Y2201" s="2"/>
      <c r="Z2201" s="2"/>
      <c r="AA2201" s="2"/>
      <c r="AB2201" s="2"/>
      <c r="AC2201" s="2"/>
      <c r="AD2201" s="2"/>
      <c r="AE2201" s="2"/>
      <c r="AF2201" s="2"/>
      <c r="AG2201" s="2"/>
      <c r="AH2201" s="2"/>
      <c r="AI2201" s="2"/>
      <c r="AJ2201" s="2"/>
      <c r="AK2201" s="2"/>
      <c r="AL2201" s="2"/>
      <c r="AM2201" s="2"/>
      <c r="AN2201" s="2"/>
      <c r="AO2201" s="2"/>
      <c r="AP2201" s="2"/>
      <c r="AQ2201" s="2"/>
      <c r="AR2201" s="2"/>
      <c r="AS2201" s="2"/>
      <c r="AT2201" s="2"/>
      <c r="AU2201" s="2"/>
    </row>
    <row r="2202" ht="15.75" customHeight="1">
      <c r="A2202" s="2" t="s">
        <v>291</v>
      </c>
      <c r="B2202" s="2" t="s">
        <v>297</v>
      </c>
      <c r="C2202" s="2" t="str">
        <f>VLOOKUP(D2202,Info!$A$24:$B$57,2,FALSE)</f>
        <v>Grunts</v>
      </c>
      <c r="D2202" s="2" t="s">
        <v>39</v>
      </c>
      <c r="E2202" s="2">
        <v>2012.0</v>
      </c>
      <c r="F2202" s="2">
        <v>353.0</v>
      </c>
      <c r="G2202" s="2"/>
      <c r="H2202" s="2"/>
      <c r="I2202" s="2"/>
      <c r="J2202" s="2"/>
      <c r="K2202" s="2"/>
      <c r="L2202" s="2"/>
      <c r="M2202" s="2"/>
      <c r="N2202" s="2"/>
      <c r="O2202" s="2"/>
      <c r="P2202" s="2"/>
      <c r="Q2202" s="2"/>
      <c r="R2202" s="2"/>
      <c r="S2202" s="2"/>
      <c r="T2202" s="2"/>
      <c r="U2202" s="2"/>
      <c r="V2202" s="2"/>
      <c r="W2202" s="2"/>
      <c r="X2202" s="2"/>
      <c r="Y2202" s="2"/>
      <c r="Z2202" s="2"/>
      <c r="AA2202" s="2"/>
      <c r="AB2202" s="2"/>
      <c r="AC2202" s="2"/>
      <c r="AD2202" s="2"/>
      <c r="AE2202" s="2"/>
      <c r="AF2202" s="2"/>
      <c r="AG2202" s="2"/>
      <c r="AH2202" s="2"/>
      <c r="AI2202" s="2"/>
      <c r="AJ2202" s="2"/>
      <c r="AK2202" s="2"/>
      <c r="AL2202" s="2"/>
      <c r="AM2202" s="2"/>
      <c r="AN2202" s="2"/>
      <c r="AO2202" s="2"/>
      <c r="AP2202" s="2"/>
      <c r="AQ2202" s="2"/>
      <c r="AR2202" s="2"/>
      <c r="AS2202" s="2"/>
      <c r="AT2202" s="2"/>
      <c r="AU2202" s="2"/>
    </row>
    <row r="2203" ht="15.75" customHeight="1">
      <c r="A2203" s="2" t="s">
        <v>291</v>
      </c>
      <c r="B2203" s="2" t="s">
        <v>297</v>
      </c>
      <c r="C2203" s="2" t="str">
        <f>VLOOKUP(D2203,Info!$A$24:$B$57,2,FALSE)</f>
        <v>Grunts</v>
      </c>
      <c r="D2203" s="2" t="s">
        <v>39</v>
      </c>
      <c r="E2203" s="2">
        <v>2013.0</v>
      </c>
      <c r="F2203" s="2">
        <v>158.0</v>
      </c>
      <c r="G2203" s="2"/>
      <c r="H2203" s="2"/>
      <c r="I2203" s="2"/>
      <c r="J2203" s="2"/>
      <c r="K2203" s="2"/>
      <c r="L2203" s="2"/>
      <c r="M2203" s="2"/>
      <c r="N2203" s="2"/>
      <c r="O2203" s="2"/>
      <c r="P2203" s="2"/>
      <c r="Q2203" s="2"/>
      <c r="R2203" s="2"/>
      <c r="S2203" s="2"/>
      <c r="T2203" s="2"/>
      <c r="U2203" s="2"/>
      <c r="V2203" s="2"/>
      <c r="W2203" s="2"/>
      <c r="X2203" s="2"/>
      <c r="Y2203" s="2"/>
      <c r="Z2203" s="2"/>
      <c r="AA2203" s="2"/>
      <c r="AB2203" s="2"/>
      <c r="AC2203" s="2"/>
      <c r="AD2203" s="2"/>
      <c r="AE2203" s="2"/>
      <c r="AF2203" s="2"/>
      <c r="AG2203" s="2"/>
      <c r="AH2203" s="2"/>
      <c r="AI2203" s="2"/>
      <c r="AJ2203" s="2"/>
      <c r="AK2203" s="2"/>
      <c r="AL2203" s="2"/>
      <c r="AM2203" s="2"/>
      <c r="AN2203" s="2"/>
      <c r="AO2203" s="2"/>
      <c r="AP2203" s="2"/>
      <c r="AQ2203" s="2"/>
      <c r="AR2203" s="2"/>
      <c r="AS2203" s="2"/>
      <c r="AT2203" s="2"/>
      <c r="AU2203" s="2"/>
    </row>
    <row r="2204" ht="15.75" customHeight="1">
      <c r="A2204" s="2" t="s">
        <v>291</v>
      </c>
      <c r="B2204" s="2" t="s">
        <v>297</v>
      </c>
      <c r="C2204" s="2" t="str">
        <f>VLOOKUP(D2204,Info!$A$24:$B$57,2,FALSE)</f>
        <v>Grunts</v>
      </c>
      <c r="D2204" s="2" t="s">
        <v>39</v>
      </c>
      <c r="E2204" s="2">
        <v>2014.0</v>
      </c>
      <c r="F2204" s="2">
        <v>365.0</v>
      </c>
      <c r="G2204" s="2"/>
      <c r="H2204" s="2"/>
      <c r="I2204" s="2"/>
      <c r="J2204" s="2"/>
      <c r="K2204" s="2"/>
      <c r="L2204" s="2"/>
      <c r="M2204" s="2"/>
      <c r="N2204" s="2"/>
      <c r="O2204" s="2"/>
      <c r="P2204" s="2"/>
      <c r="Q2204" s="2"/>
      <c r="R2204" s="2"/>
      <c r="S2204" s="2"/>
      <c r="T2204" s="2"/>
      <c r="U2204" s="2"/>
      <c r="V2204" s="2"/>
      <c r="W2204" s="2"/>
      <c r="X2204" s="2"/>
      <c r="Y2204" s="2"/>
      <c r="Z2204" s="2"/>
      <c r="AA2204" s="2"/>
      <c r="AB2204" s="2"/>
      <c r="AC2204" s="2"/>
      <c r="AD2204" s="2"/>
      <c r="AE2204" s="2"/>
      <c r="AF2204" s="2"/>
      <c r="AG2204" s="2"/>
      <c r="AH2204" s="2"/>
      <c r="AI2204" s="2"/>
      <c r="AJ2204" s="2"/>
      <c r="AK2204" s="2"/>
      <c r="AL2204" s="2"/>
      <c r="AM2204" s="2"/>
      <c r="AN2204" s="2"/>
      <c r="AO2204" s="2"/>
      <c r="AP2204" s="2"/>
      <c r="AQ2204" s="2"/>
      <c r="AR2204" s="2"/>
      <c r="AS2204" s="2"/>
      <c r="AT2204" s="2"/>
      <c r="AU2204" s="2"/>
    </row>
    <row r="2205" ht="15.75" customHeight="1">
      <c r="A2205" s="2" t="s">
        <v>291</v>
      </c>
      <c r="B2205" s="2" t="s">
        <v>297</v>
      </c>
      <c r="C2205" s="2" t="str">
        <f>VLOOKUP(D2205,Info!$A$24:$B$57,2,FALSE)</f>
        <v>Grunts</v>
      </c>
      <c r="D2205" s="2" t="s">
        <v>39</v>
      </c>
      <c r="E2205" s="2">
        <v>2015.0</v>
      </c>
      <c r="F2205" s="2">
        <v>513.0</v>
      </c>
      <c r="G2205" s="2"/>
      <c r="H2205" s="2"/>
      <c r="I2205" s="2"/>
      <c r="J2205" s="2"/>
      <c r="K2205" s="2"/>
      <c r="L2205" s="2"/>
      <c r="M2205" s="2"/>
      <c r="N2205" s="2"/>
      <c r="O2205" s="2"/>
      <c r="P2205" s="2"/>
      <c r="Q2205" s="2"/>
      <c r="R2205" s="2"/>
      <c r="S2205" s="2"/>
      <c r="T2205" s="2"/>
      <c r="U2205" s="2"/>
      <c r="V2205" s="2"/>
      <c r="W2205" s="2"/>
      <c r="X2205" s="2"/>
      <c r="Y2205" s="2"/>
      <c r="Z2205" s="2"/>
      <c r="AA2205" s="2"/>
      <c r="AB2205" s="2"/>
      <c r="AC2205" s="2"/>
      <c r="AD2205" s="2"/>
      <c r="AE2205" s="2"/>
      <c r="AF2205" s="2"/>
      <c r="AG2205" s="2"/>
      <c r="AH2205" s="2"/>
      <c r="AI2205" s="2"/>
      <c r="AJ2205" s="2"/>
      <c r="AK2205" s="2"/>
      <c r="AL2205" s="2"/>
      <c r="AM2205" s="2"/>
      <c r="AN2205" s="2"/>
      <c r="AO2205" s="2"/>
      <c r="AP2205" s="2"/>
      <c r="AQ2205" s="2"/>
      <c r="AR2205" s="2"/>
      <c r="AS2205" s="2"/>
      <c r="AT2205" s="2"/>
      <c r="AU2205" s="2"/>
    </row>
    <row r="2206" ht="15.75" customHeight="1">
      <c r="A2206" s="2" t="s">
        <v>291</v>
      </c>
      <c r="B2206" s="2" t="s">
        <v>297</v>
      </c>
      <c r="C2206" s="2" t="str">
        <f>VLOOKUP(D2206,Info!$A$24:$B$57,2,FALSE)</f>
        <v>Grunts</v>
      </c>
      <c r="D2206" s="3" t="s">
        <v>26</v>
      </c>
      <c r="E2206" s="3">
        <v>1993.0</v>
      </c>
      <c r="F2206" s="3">
        <v>1.0</v>
      </c>
    </row>
    <row r="2207" ht="15.75" customHeight="1">
      <c r="A2207" s="2" t="s">
        <v>291</v>
      </c>
      <c r="B2207" s="2" t="s">
        <v>297</v>
      </c>
      <c r="C2207" s="2" t="str">
        <f>VLOOKUP(D2207,Info!$A$24:$B$57,2,FALSE)</f>
        <v>Grunts</v>
      </c>
      <c r="D2207" s="3" t="s">
        <v>26</v>
      </c>
      <c r="E2207" s="3">
        <v>1994.0</v>
      </c>
      <c r="F2207" s="3">
        <v>2.0</v>
      </c>
    </row>
    <row r="2208" ht="15.75" customHeight="1">
      <c r="A2208" s="2" t="s">
        <v>291</v>
      </c>
      <c r="B2208" s="2" t="s">
        <v>297</v>
      </c>
      <c r="C2208" s="2" t="str">
        <f>VLOOKUP(D2208,Info!$A$24:$B$57,2,FALSE)</f>
        <v>Grunts</v>
      </c>
      <c r="D2208" s="3" t="s">
        <v>26</v>
      </c>
      <c r="E2208" s="3">
        <v>1997.0</v>
      </c>
      <c r="F2208" s="3">
        <v>2.0</v>
      </c>
    </row>
    <row r="2209" ht="15.75" customHeight="1">
      <c r="A2209" s="2" t="s">
        <v>291</v>
      </c>
      <c r="B2209" s="2" t="s">
        <v>297</v>
      </c>
      <c r="C2209" s="2" t="str">
        <f>VLOOKUP(D2209,Info!$A$24:$B$57,2,FALSE)</f>
        <v>Grunts</v>
      </c>
      <c r="D2209" s="3" t="s">
        <v>26</v>
      </c>
      <c r="E2209" s="3">
        <v>1998.0</v>
      </c>
      <c r="F2209" s="3">
        <v>4.0</v>
      </c>
    </row>
    <row r="2210" ht="15.75" customHeight="1">
      <c r="A2210" s="2" t="s">
        <v>291</v>
      </c>
      <c r="B2210" s="2" t="s">
        <v>297</v>
      </c>
      <c r="C2210" s="2" t="str">
        <f>VLOOKUP(D2210,Info!$A$24:$B$57,2,FALSE)</f>
        <v>Grunts</v>
      </c>
      <c r="D2210" s="3" t="s">
        <v>26</v>
      </c>
      <c r="E2210" s="3">
        <v>1999.0</v>
      </c>
      <c r="F2210" s="3">
        <v>1.0</v>
      </c>
    </row>
    <row r="2211" ht="15.75" customHeight="1">
      <c r="A2211" s="2" t="s">
        <v>291</v>
      </c>
      <c r="B2211" s="2" t="s">
        <v>297</v>
      </c>
      <c r="C2211" s="2" t="str">
        <f>VLOOKUP(D2211,Info!$A$24:$B$57,2,FALSE)</f>
        <v>Grunts</v>
      </c>
      <c r="D2211" s="3" t="s">
        <v>26</v>
      </c>
      <c r="E2211" s="3">
        <v>2000.0</v>
      </c>
      <c r="F2211" s="3">
        <v>1.0</v>
      </c>
    </row>
    <row r="2212" ht="15.75" customHeight="1">
      <c r="A2212" s="2" t="s">
        <v>291</v>
      </c>
      <c r="B2212" s="2" t="s">
        <v>297</v>
      </c>
      <c r="C2212" s="2" t="str">
        <f>VLOOKUP(D2212,Info!$A$24:$B$57,2,FALSE)</f>
        <v>Grunts</v>
      </c>
      <c r="D2212" s="3" t="s">
        <v>26</v>
      </c>
      <c r="E2212" s="3">
        <v>2001.0</v>
      </c>
      <c r="F2212" s="3">
        <v>1.0</v>
      </c>
    </row>
    <row r="2213" ht="15.75" customHeight="1">
      <c r="A2213" s="2" t="s">
        <v>291</v>
      </c>
      <c r="B2213" s="2" t="s">
        <v>297</v>
      </c>
      <c r="C2213" s="2" t="str">
        <f>VLOOKUP(D2213,Info!$A$24:$B$57,2,FALSE)</f>
        <v>Grunts</v>
      </c>
      <c r="D2213" s="3" t="s">
        <v>26</v>
      </c>
      <c r="E2213" s="3">
        <v>2007.0</v>
      </c>
      <c r="F2213" s="3">
        <v>1.0</v>
      </c>
    </row>
    <row r="2214" ht="15.75" customHeight="1">
      <c r="A2214" s="2" t="s">
        <v>291</v>
      </c>
      <c r="B2214" s="2" t="s">
        <v>297</v>
      </c>
      <c r="C2214" s="2" t="str">
        <f>VLOOKUP(D2214,Info!$A$24:$B$57,2,FALSE)</f>
        <v>Grunts</v>
      </c>
      <c r="D2214" s="3" t="s">
        <v>26</v>
      </c>
      <c r="E2214" s="3">
        <v>2008.0</v>
      </c>
      <c r="F2214" s="3">
        <v>6.0</v>
      </c>
    </row>
    <row r="2215" ht="15.75" customHeight="1">
      <c r="A2215" s="2" t="s">
        <v>291</v>
      </c>
      <c r="B2215" s="2" t="s">
        <v>297</v>
      </c>
      <c r="C2215" s="2" t="str">
        <f>VLOOKUP(D2215,Info!$A$24:$B$57,2,FALSE)</f>
        <v>Grunts</v>
      </c>
      <c r="D2215" s="3" t="s">
        <v>26</v>
      </c>
      <c r="E2215" s="3">
        <v>2010.0</v>
      </c>
      <c r="F2215" s="3">
        <v>3.0</v>
      </c>
    </row>
    <row r="2216" ht="15.75" customHeight="1">
      <c r="A2216" s="2" t="s">
        <v>291</v>
      </c>
      <c r="B2216" s="2" t="s">
        <v>297</v>
      </c>
      <c r="C2216" s="2" t="str">
        <f>VLOOKUP(D2216,Info!$A$24:$B$57,2,FALSE)</f>
        <v>Grunts</v>
      </c>
      <c r="D2216" s="3" t="s">
        <v>26</v>
      </c>
      <c r="E2216" s="3">
        <v>2012.0</v>
      </c>
      <c r="F2216" s="3">
        <v>8.0</v>
      </c>
    </row>
    <row r="2217" ht="15.75" customHeight="1">
      <c r="A2217" s="2" t="s">
        <v>291</v>
      </c>
      <c r="B2217" s="2" t="s">
        <v>297</v>
      </c>
      <c r="C2217" s="2" t="str">
        <f>VLOOKUP(D2217,Info!$A$24:$B$57,2,FALSE)</f>
        <v>Grunts</v>
      </c>
      <c r="D2217" s="3" t="s">
        <v>26</v>
      </c>
      <c r="E2217" s="3">
        <v>2013.0</v>
      </c>
      <c r="F2217" s="3">
        <v>6.0</v>
      </c>
    </row>
    <row r="2218" ht="15.75" customHeight="1">
      <c r="A2218" s="2" t="s">
        <v>291</v>
      </c>
      <c r="B2218" s="2" t="s">
        <v>297</v>
      </c>
      <c r="C2218" s="2" t="str">
        <f>VLOOKUP(D2218,Info!$A$24:$B$57,2,FALSE)</f>
        <v>Grunts</v>
      </c>
      <c r="D2218" s="3" t="s">
        <v>26</v>
      </c>
      <c r="E2218" s="3">
        <v>2014.0</v>
      </c>
      <c r="F2218" s="3">
        <v>21.0</v>
      </c>
    </row>
    <row r="2219" ht="15.75" customHeight="1">
      <c r="A2219" s="2" t="s">
        <v>291</v>
      </c>
      <c r="B2219" s="2" t="s">
        <v>297</v>
      </c>
      <c r="C2219" s="2" t="str">
        <f>VLOOKUP(D2219,Info!$A$24:$B$57,2,FALSE)</f>
        <v>Grunts</v>
      </c>
      <c r="D2219" s="3" t="s">
        <v>26</v>
      </c>
      <c r="E2219" s="3">
        <v>2015.0</v>
      </c>
      <c r="F2219" s="3">
        <v>8.0</v>
      </c>
    </row>
    <row r="2220" ht="15.75" customHeight="1">
      <c r="A2220" s="2" t="s">
        <v>291</v>
      </c>
      <c r="B2220" s="2" t="s">
        <v>297</v>
      </c>
      <c r="C2220" s="2" t="str">
        <f>VLOOKUP(D2220,Info!$A$24:$B$57,2,FALSE)</f>
        <v>Grunts</v>
      </c>
      <c r="D2220" s="3" t="s">
        <v>26</v>
      </c>
      <c r="E2220" s="3">
        <v>2016.0</v>
      </c>
      <c r="F2220" s="3">
        <v>4.0</v>
      </c>
    </row>
    <row r="2221" ht="15.75" customHeight="1">
      <c r="A2221" s="2" t="s">
        <v>291</v>
      </c>
      <c r="B2221" s="2" t="s">
        <v>297</v>
      </c>
      <c r="C2221" s="2" t="str">
        <f>VLOOKUP(D2221,Info!$A$24:$B$57,2,FALSE)</f>
        <v>Grunts</v>
      </c>
      <c r="D2221" s="3" t="s">
        <v>26</v>
      </c>
      <c r="E2221" s="3">
        <v>2017.0</v>
      </c>
      <c r="F2221" s="3">
        <v>3.0</v>
      </c>
    </row>
    <row r="2222" ht="15.75" customHeight="1">
      <c r="A2222" s="2" t="s">
        <v>291</v>
      </c>
      <c r="B2222" s="2" t="s">
        <v>297</v>
      </c>
      <c r="C2222" s="2" t="str">
        <f>VLOOKUP(D2222,Info!$A$24:$B$57,2,FALSE)</f>
        <v>Grunts</v>
      </c>
      <c r="D2222" s="3" t="s">
        <v>26</v>
      </c>
      <c r="E2222" s="3">
        <v>2018.0</v>
      </c>
      <c r="F2222" s="3">
        <v>4.0</v>
      </c>
    </row>
    <row r="2223" ht="15.75" customHeight="1">
      <c r="A2223" s="2" t="s">
        <v>291</v>
      </c>
      <c r="B2223" s="2" t="s">
        <v>297</v>
      </c>
      <c r="C2223" s="2" t="str">
        <f>VLOOKUP(D2223,Info!$A$24:$B$57,2,FALSE)</f>
        <v>Deepwater</v>
      </c>
      <c r="D2223" s="3" t="s">
        <v>28</v>
      </c>
      <c r="E2223" s="3">
        <v>1993.0</v>
      </c>
      <c r="F2223" s="3">
        <v>1.0</v>
      </c>
    </row>
    <row r="2224" ht="15.75" customHeight="1">
      <c r="A2224" s="2" t="s">
        <v>291</v>
      </c>
      <c r="B2224" s="2" t="s">
        <v>297</v>
      </c>
      <c r="C2224" s="2" t="str">
        <f>VLOOKUP(D2224,Info!$A$24:$B$57,2,FALSE)</f>
        <v>Deepwater</v>
      </c>
      <c r="D2224" s="3" t="s">
        <v>28</v>
      </c>
      <c r="E2224" s="3">
        <v>2002.0</v>
      </c>
      <c r="F2224" s="3">
        <v>1.0</v>
      </c>
    </row>
    <row r="2225" ht="15.75" customHeight="1">
      <c r="A2225" s="2" t="s">
        <v>291</v>
      </c>
      <c r="B2225" s="2" t="s">
        <v>297</v>
      </c>
      <c r="C2225" s="2" t="str">
        <f>VLOOKUP(D2225,Info!$A$24:$B$57,2,FALSE)</f>
        <v>Deepwater</v>
      </c>
      <c r="D2225" s="3" t="s">
        <v>28</v>
      </c>
      <c r="E2225" s="3">
        <v>2009.0</v>
      </c>
      <c r="F2225" s="3">
        <v>13.0</v>
      </c>
    </row>
    <row r="2226" ht="15.75" customHeight="1">
      <c r="A2226" s="2" t="s">
        <v>291</v>
      </c>
      <c r="B2226" s="2" t="s">
        <v>297</v>
      </c>
      <c r="C2226" s="2" t="str">
        <f>VLOOKUP(D2226,Info!$A$24:$B$57,2,FALSE)</f>
        <v>Deepwater</v>
      </c>
      <c r="D2226" s="3" t="s">
        <v>28</v>
      </c>
      <c r="E2226" s="3">
        <v>2010.0</v>
      </c>
      <c r="F2226" s="3">
        <v>1.0</v>
      </c>
    </row>
    <row r="2227" ht="15.75" customHeight="1">
      <c r="A2227" s="2" t="s">
        <v>291</v>
      </c>
      <c r="B2227" s="2" t="s">
        <v>297</v>
      </c>
      <c r="C2227" s="2" t="str">
        <f>VLOOKUP(D2227,Info!$A$24:$B$57,2,FALSE)</f>
        <v>Deepwater</v>
      </c>
      <c r="D2227" s="3" t="s">
        <v>28</v>
      </c>
      <c r="E2227" s="3">
        <v>2014.0</v>
      </c>
      <c r="F2227" s="3">
        <v>1.0</v>
      </c>
    </row>
    <row r="2228" ht="15.75" customHeight="1">
      <c r="A2228" s="2" t="s">
        <v>291</v>
      </c>
      <c r="B2228" s="2" t="s">
        <v>297</v>
      </c>
      <c r="C2228" s="2" t="str">
        <f>VLOOKUP(D2228,Info!$A$24:$B$57,2,FALSE)</f>
        <v>Deepwater</v>
      </c>
      <c r="D2228" s="3" t="s">
        <v>28</v>
      </c>
      <c r="E2228" s="3">
        <v>2015.0</v>
      </c>
      <c r="F2228" s="3">
        <v>1.0</v>
      </c>
    </row>
    <row r="2229" ht="15.75" customHeight="1">
      <c r="A2229" s="2" t="s">
        <v>291</v>
      </c>
      <c r="B2229" s="2" t="s">
        <v>297</v>
      </c>
      <c r="C2229" s="2" t="str">
        <f>VLOOKUP(D2229,Info!$A$24:$B$57,2,FALSE)</f>
        <v>Deepwater</v>
      </c>
      <c r="D2229" s="3" t="s">
        <v>28</v>
      </c>
      <c r="E2229" s="3">
        <v>2018.0</v>
      </c>
      <c r="F2229" s="3">
        <v>1.0</v>
      </c>
    </row>
    <row r="2230" ht="15.75" customHeight="1">
      <c r="A2230" s="2" t="s">
        <v>291</v>
      </c>
      <c r="B2230" s="2" t="s">
        <v>297</v>
      </c>
      <c r="C2230" s="2" t="str">
        <f>VLOOKUP(D2230,Info!$A$24:$B$57,2,FALSE)</f>
        <v>Deepwater</v>
      </c>
      <c r="D2230" s="3" t="s">
        <v>29</v>
      </c>
      <c r="E2230" s="3">
        <v>1997.0</v>
      </c>
      <c r="F2230" s="3">
        <v>3.0</v>
      </c>
    </row>
    <row r="2231" ht="15.75" customHeight="1">
      <c r="A2231" s="2" t="s">
        <v>291</v>
      </c>
      <c r="B2231" s="2" t="s">
        <v>297</v>
      </c>
      <c r="C2231" s="2" t="str">
        <f>VLOOKUP(D2231,Info!$A$24:$B$57,2,FALSE)</f>
        <v>Deepwater</v>
      </c>
      <c r="D2231" s="3" t="s">
        <v>29</v>
      </c>
      <c r="E2231" s="3">
        <v>2004.0</v>
      </c>
      <c r="F2231" s="3">
        <v>2.0</v>
      </c>
    </row>
    <row r="2232" ht="15.75" customHeight="1">
      <c r="A2232" s="2" t="s">
        <v>291</v>
      </c>
      <c r="B2232" s="2" t="s">
        <v>297</v>
      </c>
      <c r="C2232" s="2" t="str">
        <f>VLOOKUP(D2232,Info!$A$24:$B$57,2,FALSE)</f>
        <v>Deepwater</v>
      </c>
      <c r="D2232" s="3" t="s">
        <v>29</v>
      </c>
      <c r="E2232" s="3">
        <v>2007.0</v>
      </c>
      <c r="F2232" s="3">
        <v>3.0</v>
      </c>
    </row>
    <row r="2233" ht="15.75" customHeight="1">
      <c r="A2233" s="2" t="s">
        <v>291</v>
      </c>
      <c r="B2233" s="2" t="s">
        <v>297</v>
      </c>
      <c r="C2233" s="2" t="str">
        <f>VLOOKUP(D2233,Info!$A$24:$B$57,2,FALSE)</f>
        <v>Deepwater</v>
      </c>
      <c r="D2233" s="3" t="s">
        <v>29</v>
      </c>
      <c r="E2233" s="3">
        <v>2008.0</v>
      </c>
      <c r="F2233" s="3">
        <v>2.0</v>
      </c>
    </row>
    <row r="2234" ht="15.75" customHeight="1">
      <c r="A2234" s="2" t="s">
        <v>291</v>
      </c>
      <c r="B2234" s="2" t="s">
        <v>297</v>
      </c>
      <c r="C2234" s="2" t="str">
        <f>VLOOKUP(D2234,Info!$A$24:$B$57,2,FALSE)</f>
        <v>Deepwater</v>
      </c>
      <c r="D2234" s="3" t="s">
        <v>29</v>
      </c>
      <c r="E2234" s="3">
        <v>2009.0</v>
      </c>
      <c r="F2234" s="3">
        <v>3.0</v>
      </c>
    </row>
    <row r="2235" ht="15.75" customHeight="1">
      <c r="A2235" s="2" t="s">
        <v>291</v>
      </c>
      <c r="B2235" s="2" t="s">
        <v>297</v>
      </c>
      <c r="C2235" s="2" t="str">
        <f>VLOOKUP(D2235,Info!$A$24:$B$57,2,FALSE)</f>
        <v>Deepwater</v>
      </c>
      <c r="D2235" s="3" t="s">
        <v>29</v>
      </c>
      <c r="E2235" s="3">
        <v>2010.0</v>
      </c>
      <c r="F2235" s="3">
        <v>10.0</v>
      </c>
    </row>
    <row r="2236" ht="15.75" customHeight="1">
      <c r="A2236" s="2" t="s">
        <v>291</v>
      </c>
      <c r="B2236" s="2" t="s">
        <v>297</v>
      </c>
      <c r="C2236" s="2" t="str">
        <f>VLOOKUP(D2236,Info!$A$24:$B$57,2,FALSE)</f>
        <v>Deepwater</v>
      </c>
      <c r="D2236" s="3" t="s">
        <v>29</v>
      </c>
      <c r="E2236" s="3">
        <v>2012.0</v>
      </c>
      <c r="F2236" s="3">
        <v>6.0</v>
      </c>
    </row>
    <row r="2237" ht="15.75" customHeight="1">
      <c r="A2237" s="2" t="s">
        <v>291</v>
      </c>
      <c r="B2237" s="2" t="s">
        <v>297</v>
      </c>
      <c r="C2237" s="2" t="str">
        <f>VLOOKUP(D2237,Info!$A$24:$B$57,2,FALSE)</f>
        <v>Deepwater</v>
      </c>
      <c r="D2237" s="3" t="s">
        <v>29</v>
      </c>
      <c r="E2237" s="3">
        <v>2013.0</v>
      </c>
      <c r="F2237" s="3">
        <v>43.0</v>
      </c>
    </row>
    <row r="2238" ht="15.75" customHeight="1">
      <c r="A2238" s="2" t="s">
        <v>291</v>
      </c>
      <c r="B2238" s="2" t="s">
        <v>297</v>
      </c>
      <c r="C2238" s="2" t="str">
        <f>VLOOKUP(D2238,Info!$A$24:$B$57,2,FALSE)</f>
        <v>Deepwater</v>
      </c>
      <c r="D2238" s="3" t="s">
        <v>29</v>
      </c>
      <c r="E2238" s="3">
        <v>2014.0</v>
      </c>
      <c r="F2238" s="3">
        <v>3.0</v>
      </c>
    </row>
    <row r="2239" ht="15.75" customHeight="1">
      <c r="A2239" s="2" t="s">
        <v>291</v>
      </c>
      <c r="B2239" s="2" t="s">
        <v>297</v>
      </c>
      <c r="C2239" s="2" t="str">
        <f>VLOOKUP(D2239,Info!$A$24:$B$57,2,FALSE)</f>
        <v>Deepwater</v>
      </c>
      <c r="D2239" s="3" t="s">
        <v>29</v>
      </c>
      <c r="E2239" s="3">
        <v>2015.0</v>
      </c>
      <c r="F2239" s="3">
        <v>4.0</v>
      </c>
    </row>
    <row r="2240" ht="15.75" customHeight="1">
      <c r="A2240" s="2" t="s">
        <v>291</v>
      </c>
      <c r="B2240" s="2" t="s">
        <v>297</v>
      </c>
      <c r="C2240" s="2" t="str">
        <f>VLOOKUP(D2240,Info!$A$24:$B$57,2,FALSE)</f>
        <v>Deepwater</v>
      </c>
      <c r="D2240" s="3" t="s">
        <v>29</v>
      </c>
      <c r="E2240" s="3">
        <v>2016.0</v>
      </c>
      <c r="F2240" s="3">
        <v>4.0</v>
      </c>
    </row>
    <row r="2241" ht="15.75" customHeight="1">
      <c r="A2241" s="2" t="s">
        <v>291</v>
      </c>
      <c r="B2241" s="2" t="s">
        <v>297</v>
      </c>
      <c r="C2241" s="2" t="str">
        <f>VLOOKUP(D2241,Info!$A$24:$B$57,2,FALSE)</f>
        <v>Deepwater</v>
      </c>
      <c r="D2241" s="3" t="s">
        <v>29</v>
      </c>
      <c r="E2241" s="3">
        <v>2018.0</v>
      </c>
      <c r="F2241" s="3">
        <v>5.0</v>
      </c>
    </row>
    <row r="2242" ht="15.75" customHeight="1">
      <c r="A2242" s="2" t="s">
        <v>291</v>
      </c>
      <c r="B2242" s="2" t="s">
        <v>297</v>
      </c>
      <c r="C2242" s="2" t="str">
        <f>VLOOKUP(D2242,Info!$A$24:$B$57,2,FALSE)</f>
        <v>Shallow-water</v>
      </c>
      <c r="D2242" s="3" t="s">
        <v>30</v>
      </c>
      <c r="E2242" s="3">
        <v>1993.0</v>
      </c>
      <c r="F2242" s="3">
        <v>3.0</v>
      </c>
    </row>
    <row r="2243" ht="15.75" customHeight="1">
      <c r="A2243" s="2" t="s">
        <v>291</v>
      </c>
      <c r="B2243" s="2" t="s">
        <v>297</v>
      </c>
      <c r="C2243" s="2" t="str">
        <f>VLOOKUP(D2243,Info!$A$24:$B$57,2,FALSE)</f>
        <v>Shallow-water</v>
      </c>
      <c r="D2243" s="3" t="s">
        <v>30</v>
      </c>
      <c r="E2243" s="3">
        <v>1997.0</v>
      </c>
      <c r="F2243" s="3">
        <v>8.0</v>
      </c>
    </row>
    <row r="2244" ht="15.75" customHeight="1">
      <c r="A2244" s="2" t="s">
        <v>291</v>
      </c>
      <c r="B2244" s="2" t="s">
        <v>297</v>
      </c>
      <c r="C2244" s="2" t="str">
        <f>VLOOKUP(D2244,Info!$A$24:$B$57,2,FALSE)</f>
        <v>Shallow-water</v>
      </c>
      <c r="D2244" s="3" t="s">
        <v>30</v>
      </c>
      <c r="E2244" s="3">
        <v>1998.0</v>
      </c>
      <c r="F2244" s="3">
        <v>8.0</v>
      </c>
    </row>
    <row r="2245" ht="15.75" customHeight="1">
      <c r="A2245" s="2" t="s">
        <v>291</v>
      </c>
      <c r="B2245" s="2" t="s">
        <v>297</v>
      </c>
      <c r="C2245" s="2" t="str">
        <f>VLOOKUP(D2245,Info!$A$24:$B$57,2,FALSE)</f>
        <v>Shallow-water</v>
      </c>
      <c r="D2245" s="3" t="s">
        <v>30</v>
      </c>
      <c r="E2245" s="3">
        <v>1999.0</v>
      </c>
      <c r="F2245" s="3">
        <v>1.0</v>
      </c>
    </row>
    <row r="2246" ht="15.75" customHeight="1">
      <c r="A2246" s="2" t="s">
        <v>291</v>
      </c>
      <c r="B2246" s="2" t="s">
        <v>297</v>
      </c>
      <c r="C2246" s="2" t="str">
        <f>VLOOKUP(D2246,Info!$A$24:$B$57,2,FALSE)</f>
        <v>Shallow-water</v>
      </c>
      <c r="D2246" s="3" t="s">
        <v>30</v>
      </c>
      <c r="E2246" s="3">
        <v>2000.0</v>
      </c>
      <c r="F2246" s="3">
        <v>6.0</v>
      </c>
    </row>
    <row r="2247" ht="15.75" customHeight="1">
      <c r="A2247" s="2" t="s">
        <v>291</v>
      </c>
      <c r="B2247" s="2" t="s">
        <v>297</v>
      </c>
      <c r="C2247" s="2" t="str">
        <f>VLOOKUP(D2247,Info!$A$24:$B$57,2,FALSE)</f>
        <v>Shallow-water</v>
      </c>
      <c r="D2247" s="3" t="s">
        <v>30</v>
      </c>
      <c r="E2247" s="3">
        <v>2002.0</v>
      </c>
      <c r="F2247" s="3">
        <v>3.0</v>
      </c>
    </row>
    <row r="2248" ht="15.75" customHeight="1">
      <c r="A2248" s="2" t="s">
        <v>291</v>
      </c>
      <c r="B2248" s="2" t="s">
        <v>297</v>
      </c>
      <c r="C2248" s="2" t="str">
        <f>VLOOKUP(D2248,Info!$A$24:$B$57,2,FALSE)</f>
        <v>Shallow-water</v>
      </c>
      <c r="D2248" s="3" t="s">
        <v>30</v>
      </c>
      <c r="E2248" s="3">
        <v>2004.0</v>
      </c>
      <c r="F2248" s="3">
        <v>44.0</v>
      </c>
    </row>
    <row r="2249" ht="15.75" customHeight="1">
      <c r="A2249" s="2" t="s">
        <v>291</v>
      </c>
      <c r="B2249" s="2" t="s">
        <v>297</v>
      </c>
      <c r="C2249" s="2" t="str">
        <f>VLOOKUP(D2249,Info!$A$24:$B$57,2,FALSE)</f>
        <v>Shallow-water</v>
      </c>
      <c r="D2249" s="3" t="s">
        <v>30</v>
      </c>
      <c r="E2249" s="3">
        <v>2005.0</v>
      </c>
      <c r="F2249" s="3">
        <v>14.0</v>
      </c>
    </row>
    <row r="2250" ht="15.75" customHeight="1">
      <c r="A2250" s="2" t="s">
        <v>291</v>
      </c>
      <c r="B2250" s="2" t="s">
        <v>297</v>
      </c>
      <c r="C2250" s="2" t="str">
        <f>VLOOKUP(D2250,Info!$A$24:$B$57,2,FALSE)</f>
        <v>Shallow-water</v>
      </c>
      <c r="D2250" s="3" t="s">
        <v>30</v>
      </c>
      <c r="E2250" s="3">
        <v>2006.0</v>
      </c>
      <c r="F2250" s="3">
        <v>33.0</v>
      </c>
    </row>
    <row r="2251" ht="15.75" customHeight="1">
      <c r="A2251" s="2" t="s">
        <v>291</v>
      </c>
      <c r="B2251" s="2" t="s">
        <v>297</v>
      </c>
      <c r="C2251" s="2" t="str">
        <f>VLOOKUP(D2251,Info!$A$24:$B$57,2,FALSE)</f>
        <v>Shallow-water</v>
      </c>
      <c r="D2251" s="3" t="s">
        <v>30</v>
      </c>
      <c r="E2251" s="3">
        <v>2007.0</v>
      </c>
      <c r="F2251" s="3">
        <v>5.0</v>
      </c>
    </row>
    <row r="2252" ht="15.75" customHeight="1">
      <c r="A2252" s="2" t="s">
        <v>291</v>
      </c>
      <c r="B2252" s="2" t="s">
        <v>297</v>
      </c>
      <c r="C2252" s="2" t="str">
        <f>VLOOKUP(D2252,Info!$A$24:$B$57,2,FALSE)</f>
        <v>Shallow-water</v>
      </c>
      <c r="D2252" s="3" t="s">
        <v>30</v>
      </c>
      <c r="E2252" s="3">
        <v>2008.0</v>
      </c>
      <c r="F2252" s="3">
        <v>10.0</v>
      </c>
    </row>
    <row r="2253" ht="15.75" customHeight="1">
      <c r="A2253" s="2" t="s">
        <v>291</v>
      </c>
      <c r="B2253" s="2" t="s">
        <v>297</v>
      </c>
      <c r="C2253" s="2" t="str">
        <f>VLOOKUP(D2253,Info!$A$24:$B$57,2,FALSE)</f>
        <v>Shallow-water</v>
      </c>
      <c r="D2253" s="3" t="s">
        <v>30</v>
      </c>
      <c r="E2253" s="3">
        <v>2009.0</v>
      </c>
      <c r="F2253" s="3">
        <v>4.0</v>
      </c>
    </row>
    <row r="2254" ht="15.75" customHeight="1">
      <c r="A2254" s="2" t="s">
        <v>291</v>
      </c>
      <c r="B2254" s="2" t="s">
        <v>297</v>
      </c>
      <c r="C2254" s="2" t="str">
        <f>VLOOKUP(D2254,Info!$A$24:$B$57,2,FALSE)</f>
        <v>Shallow-water</v>
      </c>
      <c r="D2254" s="3" t="s">
        <v>30</v>
      </c>
      <c r="E2254" s="3">
        <v>2010.0</v>
      </c>
      <c r="F2254" s="3">
        <v>5.0</v>
      </c>
    </row>
    <row r="2255" ht="15.75" customHeight="1">
      <c r="A2255" s="2" t="s">
        <v>291</v>
      </c>
      <c r="B2255" s="2" t="s">
        <v>297</v>
      </c>
      <c r="C2255" s="2" t="str">
        <f>VLOOKUP(D2255,Info!$A$24:$B$57,2,FALSE)</f>
        <v>Shallow-water</v>
      </c>
      <c r="D2255" s="3" t="s">
        <v>30</v>
      </c>
      <c r="E2255" s="3">
        <v>2011.0</v>
      </c>
      <c r="F2255" s="3">
        <v>6.0</v>
      </c>
    </row>
    <row r="2256" ht="15.75" customHeight="1">
      <c r="A2256" s="2" t="s">
        <v>291</v>
      </c>
      <c r="B2256" s="2" t="s">
        <v>297</v>
      </c>
      <c r="C2256" s="2" t="str">
        <f>VLOOKUP(D2256,Info!$A$24:$B$57,2,FALSE)</f>
        <v>Shallow-water</v>
      </c>
      <c r="D2256" s="3" t="s">
        <v>30</v>
      </c>
      <c r="E2256" s="3">
        <v>2012.0</v>
      </c>
      <c r="F2256" s="3">
        <v>11.0</v>
      </c>
    </row>
    <row r="2257" ht="15.75" customHeight="1">
      <c r="A2257" s="2" t="s">
        <v>291</v>
      </c>
      <c r="B2257" s="2" t="s">
        <v>297</v>
      </c>
      <c r="C2257" s="2" t="str">
        <f>VLOOKUP(D2257,Info!$A$24:$B$57,2,FALSE)</f>
        <v>Shallow-water</v>
      </c>
      <c r="D2257" s="3" t="s">
        <v>30</v>
      </c>
      <c r="E2257" s="3">
        <v>2013.0</v>
      </c>
      <c r="F2257" s="3">
        <v>9.0</v>
      </c>
    </row>
    <row r="2258" ht="15.75" customHeight="1">
      <c r="A2258" s="2" t="s">
        <v>291</v>
      </c>
      <c r="B2258" s="2" t="s">
        <v>297</v>
      </c>
      <c r="C2258" s="2" t="str">
        <f>VLOOKUP(D2258,Info!$A$24:$B$57,2,FALSE)</f>
        <v>Shallow-water</v>
      </c>
      <c r="D2258" s="3" t="s">
        <v>30</v>
      </c>
      <c r="E2258" s="3">
        <v>2014.0</v>
      </c>
      <c r="F2258" s="3">
        <v>24.0</v>
      </c>
    </row>
    <row r="2259" ht="15.75" customHeight="1">
      <c r="A2259" s="2" t="s">
        <v>291</v>
      </c>
      <c r="B2259" s="2" t="s">
        <v>297</v>
      </c>
      <c r="C2259" s="2" t="str">
        <f>VLOOKUP(D2259,Info!$A$24:$B$57,2,FALSE)</f>
        <v>Shallow-water</v>
      </c>
      <c r="D2259" s="3" t="s">
        <v>30</v>
      </c>
      <c r="E2259" s="3">
        <v>2015.0</v>
      </c>
      <c r="F2259" s="3">
        <v>14.0</v>
      </c>
    </row>
    <row r="2260" ht="15.75" customHeight="1">
      <c r="A2260" s="2" t="s">
        <v>291</v>
      </c>
      <c r="B2260" s="2" t="s">
        <v>297</v>
      </c>
      <c r="C2260" s="2" t="str">
        <f>VLOOKUP(D2260,Info!$A$24:$B$57,2,FALSE)</f>
        <v>Shallow-water</v>
      </c>
      <c r="D2260" s="3" t="s">
        <v>30</v>
      </c>
      <c r="E2260" s="3">
        <v>2016.0</v>
      </c>
      <c r="F2260" s="3">
        <v>17.0</v>
      </c>
    </row>
    <row r="2261" ht="15.75" customHeight="1">
      <c r="A2261" s="2" t="s">
        <v>291</v>
      </c>
      <c r="B2261" s="2" t="s">
        <v>297</v>
      </c>
      <c r="C2261" s="2" t="str">
        <f>VLOOKUP(D2261,Info!$A$24:$B$57,2,FALSE)</f>
        <v>Shallow-water</v>
      </c>
      <c r="D2261" s="3" t="s">
        <v>30</v>
      </c>
      <c r="E2261" s="3">
        <v>2017.0</v>
      </c>
      <c r="F2261" s="3">
        <v>8.0</v>
      </c>
    </row>
    <row r="2262" ht="15.75" customHeight="1">
      <c r="A2262" s="2" t="s">
        <v>291</v>
      </c>
      <c r="B2262" s="2" t="s">
        <v>297</v>
      </c>
      <c r="C2262" s="2" t="str">
        <f>VLOOKUP(D2262,Info!$A$24:$B$57,2,FALSE)</f>
        <v>Shallow-water</v>
      </c>
      <c r="D2262" s="3" t="s">
        <v>30</v>
      </c>
      <c r="E2262" s="3">
        <v>2018.0</v>
      </c>
      <c r="F2262" s="3">
        <v>7.0</v>
      </c>
    </row>
    <row r="2263" ht="15.75" customHeight="1">
      <c r="A2263" s="2" t="s">
        <v>291</v>
      </c>
      <c r="B2263" s="2" t="s">
        <v>297</v>
      </c>
      <c r="C2263" s="2" t="str">
        <f>VLOOKUP(D2263,Info!$A$24:$B$57,2,FALSE)</f>
        <v>Shallow-water</v>
      </c>
      <c r="D2263" s="3" t="s">
        <v>31</v>
      </c>
      <c r="E2263" s="3">
        <v>1997.0</v>
      </c>
      <c r="F2263" s="3">
        <v>5.0</v>
      </c>
    </row>
    <row r="2264" ht="15.75" customHeight="1">
      <c r="A2264" s="2" t="s">
        <v>291</v>
      </c>
      <c r="B2264" s="2" t="s">
        <v>297</v>
      </c>
      <c r="C2264" s="2" t="str">
        <f>VLOOKUP(D2264,Info!$A$24:$B$57,2,FALSE)</f>
        <v>Shallow-water</v>
      </c>
      <c r="D2264" s="3" t="s">
        <v>31</v>
      </c>
      <c r="E2264" s="3">
        <v>2000.0</v>
      </c>
      <c r="F2264" s="3">
        <v>2.0</v>
      </c>
    </row>
    <row r="2265" ht="15.75" customHeight="1">
      <c r="A2265" s="2" t="s">
        <v>291</v>
      </c>
      <c r="B2265" s="2" t="s">
        <v>297</v>
      </c>
      <c r="C2265" s="2" t="str">
        <f>VLOOKUP(D2265,Info!$A$24:$B$57,2,FALSE)</f>
        <v>Shallow-water</v>
      </c>
      <c r="D2265" s="3" t="s">
        <v>31</v>
      </c>
      <c r="E2265" s="3">
        <v>2001.0</v>
      </c>
      <c r="F2265" s="3">
        <v>2.0</v>
      </c>
    </row>
    <row r="2266" ht="15.75" customHeight="1">
      <c r="A2266" s="2" t="s">
        <v>291</v>
      </c>
      <c r="B2266" s="2" t="s">
        <v>297</v>
      </c>
      <c r="C2266" s="2" t="str">
        <f>VLOOKUP(D2266,Info!$A$24:$B$57,2,FALSE)</f>
        <v>Shallow-water</v>
      </c>
      <c r="D2266" s="3" t="s">
        <v>31</v>
      </c>
      <c r="E2266" s="3">
        <v>2002.0</v>
      </c>
      <c r="F2266" s="3">
        <v>12.0</v>
      </c>
    </row>
    <row r="2267" ht="15.75" customHeight="1">
      <c r="A2267" s="2" t="s">
        <v>291</v>
      </c>
      <c r="B2267" s="2" t="s">
        <v>297</v>
      </c>
      <c r="C2267" s="2" t="str">
        <f>VLOOKUP(D2267,Info!$A$24:$B$57,2,FALSE)</f>
        <v>Shallow-water</v>
      </c>
      <c r="D2267" s="3" t="s">
        <v>31</v>
      </c>
      <c r="E2267" s="3">
        <v>2004.0</v>
      </c>
      <c r="F2267" s="3">
        <v>154.0</v>
      </c>
    </row>
    <row r="2268" ht="15.75" customHeight="1">
      <c r="A2268" s="2" t="s">
        <v>291</v>
      </c>
      <c r="B2268" s="2" t="s">
        <v>297</v>
      </c>
      <c r="C2268" s="2" t="str">
        <f>VLOOKUP(D2268,Info!$A$24:$B$57,2,FALSE)</f>
        <v>Shallow-water</v>
      </c>
      <c r="D2268" s="3" t="s">
        <v>31</v>
      </c>
      <c r="E2268" s="3">
        <v>2005.0</v>
      </c>
      <c r="F2268" s="3">
        <v>26.0</v>
      </c>
    </row>
    <row r="2269" ht="15.75" customHeight="1">
      <c r="A2269" s="2" t="s">
        <v>291</v>
      </c>
      <c r="B2269" s="2" t="s">
        <v>297</v>
      </c>
      <c r="C2269" s="2" t="str">
        <f>VLOOKUP(D2269,Info!$A$24:$B$57,2,FALSE)</f>
        <v>Shallow-water</v>
      </c>
      <c r="D2269" s="3" t="s">
        <v>31</v>
      </c>
      <c r="E2269" s="3">
        <v>2006.0</v>
      </c>
      <c r="F2269" s="3">
        <v>99.0</v>
      </c>
    </row>
    <row r="2270" ht="15.75" customHeight="1">
      <c r="A2270" s="2" t="s">
        <v>291</v>
      </c>
      <c r="B2270" s="2" t="s">
        <v>297</v>
      </c>
      <c r="C2270" s="2" t="str">
        <f>VLOOKUP(D2270,Info!$A$24:$B$57,2,FALSE)</f>
        <v>Shallow-water</v>
      </c>
      <c r="D2270" s="3" t="s">
        <v>31</v>
      </c>
      <c r="E2270" s="3">
        <v>2007.0</v>
      </c>
      <c r="F2270" s="3">
        <v>20.0</v>
      </c>
    </row>
    <row r="2271" ht="15.75" customHeight="1">
      <c r="A2271" s="2" t="s">
        <v>291</v>
      </c>
      <c r="B2271" s="2" t="s">
        <v>297</v>
      </c>
      <c r="C2271" s="2" t="str">
        <f>VLOOKUP(D2271,Info!$A$24:$B$57,2,FALSE)</f>
        <v>Shallow-water</v>
      </c>
      <c r="D2271" s="3" t="s">
        <v>31</v>
      </c>
      <c r="E2271" s="3">
        <v>2008.0</v>
      </c>
      <c r="F2271" s="3">
        <v>13.0</v>
      </c>
    </row>
    <row r="2272" ht="15.75" customHeight="1">
      <c r="A2272" s="2" t="s">
        <v>291</v>
      </c>
      <c r="B2272" s="2" t="s">
        <v>297</v>
      </c>
      <c r="C2272" s="2" t="str">
        <f>VLOOKUP(D2272,Info!$A$24:$B$57,2,FALSE)</f>
        <v>Shallow-water</v>
      </c>
      <c r="D2272" s="3" t="s">
        <v>31</v>
      </c>
      <c r="E2272" s="3">
        <v>2009.0</v>
      </c>
      <c r="F2272" s="3">
        <v>18.0</v>
      </c>
    </row>
    <row r="2273" ht="15.75" customHeight="1">
      <c r="A2273" s="2" t="s">
        <v>291</v>
      </c>
      <c r="B2273" s="2" t="s">
        <v>297</v>
      </c>
      <c r="C2273" s="2" t="str">
        <f>VLOOKUP(D2273,Info!$A$24:$B$57,2,FALSE)</f>
        <v>Shallow-water</v>
      </c>
      <c r="D2273" s="3" t="s">
        <v>31</v>
      </c>
      <c r="E2273" s="3">
        <v>2010.0</v>
      </c>
      <c r="F2273" s="3">
        <v>5.0</v>
      </c>
    </row>
    <row r="2274" ht="15.75" customHeight="1">
      <c r="A2274" s="2" t="s">
        <v>291</v>
      </c>
      <c r="B2274" s="2" t="s">
        <v>297</v>
      </c>
      <c r="C2274" s="2" t="str">
        <f>VLOOKUP(D2274,Info!$A$24:$B$57,2,FALSE)</f>
        <v>Shallow-water</v>
      </c>
      <c r="D2274" s="3" t="s">
        <v>31</v>
      </c>
      <c r="E2274" s="3">
        <v>2011.0</v>
      </c>
      <c r="F2274" s="3">
        <v>11.0</v>
      </c>
    </row>
    <row r="2275" ht="15.75" customHeight="1">
      <c r="A2275" s="2" t="s">
        <v>291</v>
      </c>
      <c r="B2275" s="2" t="s">
        <v>297</v>
      </c>
      <c r="C2275" s="2" t="str">
        <f>VLOOKUP(D2275,Info!$A$24:$B$57,2,FALSE)</f>
        <v>Shallow-water</v>
      </c>
      <c r="D2275" s="3" t="s">
        <v>31</v>
      </c>
      <c r="E2275" s="3">
        <v>2012.0</v>
      </c>
      <c r="F2275" s="3">
        <v>22.0</v>
      </c>
    </row>
    <row r="2276" ht="15.75" customHeight="1">
      <c r="A2276" s="2" t="s">
        <v>291</v>
      </c>
      <c r="B2276" s="2" t="s">
        <v>297</v>
      </c>
      <c r="C2276" s="2" t="str">
        <f>VLOOKUP(D2276,Info!$A$24:$B$57,2,FALSE)</f>
        <v>Shallow-water</v>
      </c>
      <c r="D2276" s="3" t="s">
        <v>31</v>
      </c>
      <c r="E2276" s="3">
        <v>2013.0</v>
      </c>
      <c r="F2276" s="3">
        <v>36.0</v>
      </c>
    </row>
    <row r="2277" ht="15.75" customHeight="1">
      <c r="A2277" s="2" t="s">
        <v>291</v>
      </c>
      <c r="B2277" s="2" t="s">
        <v>297</v>
      </c>
      <c r="C2277" s="2" t="str">
        <f>VLOOKUP(D2277,Info!$A$24:$B$57,2,FALSE)</f>
        <v>Shallow-water</v>
      </c>
      <c r="D2277" s="3" t="s">
        <v>31</v>
      </c>
      <c r="E2277" s="3">
        <v>2014.0</v>
      </c>
      <c r="F2277" s="3">
        <v>73.0</v>
      </c>
    </row>
    <row r="2278" ht="15.75" customHeight="1">
      <c r="A2278" s="2" t="s">
        <v>291</v>
      </c>
      <c r="B2278" s="2" t="s">
        <v>297</v>
      </c>
      <c r="C2278" s="2" t="str">
        <f>VLOOKUP(D2278,Info!$A$24:$B$57,2,FALSE)</f>
        <v>Shallow-water</v>
      </c>
      <c r="D2278" s="3" t="s">
        <v>31</v>
      </c>
      <c r="E2278" s="3">
        <v>2015.0</v>
      </c>
      <c r="F2278" s="3">
        <v>48.0</v>
      </c>
    </row>
    <row r="2279" ht="15.75" customHeight="1">
      <c r="A2279" s="2" t="s">
        <v>291</v>
      </c>
      <c r="B2279" s="2" t="s">
        <v>297</v>
      </c>
      <c r="C2279" s="2" t="str">
        <f>VLOOKUP(D2279,Info!$A$24:$B$57,2,FALSE)</f>
        <v>Shallow-water</v>
      </c>
      <c r="D2279" s="3" t="s">
        <v>31</v>
      </c>
      <c r="E2279" s="3">
        <v>2016.0</v>
      </c>
      <c r="F2279" s="3">
        <v>67.0</v>
      </c>
    </row>
    <row r="2280" ht="15.75" customHeight="1">
      <c r="A2280" s="2" t="s">
        <v>291</v>
      </c>
      <c r="B2280" s="2" t="s">
        <v>297</v>
      </c>
      <c r="C2280" s="2" t="str">
        <f>VLOOKUP(D2280,Info!$A$24:$B$57,2,FALSE)</f>
        <v>Shallow-water</v>
      </c>
      <c r="D2280" s="3" t="s">
        <v>31</v>
      </c>
      <c r="E2280" s="3">
        <v>2017.0</v>
      </c>
      <c r="F2280" s="3">
        <v>42.0</v>
      </c>
    </row>
    <row r="2281" ht="15.75" customHeight="1">
      <c r="A2281" s="2" t="s">
        <v>291</v>
      </c>
      <c r="B2281" s="2" t="s">
        <v>297</v>
      </c>
      <c r="C2281" s="2" t="str">
        <f>VLOOKUP(D2281,Info!$A$24:$B$57,2,FALSE)</f>
        <v>Shallow-water</v>
      </c>
      <c r="D2281" s="3" t="s">
        <v>31</v>
      </c>
      <c r="E2281" s="3">
        <v>2018.0</v>
      </c>
      <c r="F2281" s="3">
        <v>37.0</v>
      </c>
    </row>
    <row r="2282" ht="15.75" customHeight="1">
      <c r="A2282" s="2" t="s">
        <v>291</v>
      </c>
      <c r="B2282" s="2" t="s">
        <v>297</v>
      </c>
      <c r="C2282" s="2" t="str">
        <f>VLOOKUP(D2282,Info!$A$24:$B$57,2,FALSE)</f>
        <v>Grunts</v>
      </c>
      <c r="D2282" s="3" t="s">
        <v>32</v>
      </c>
      <c r="E2282" s="3">
        <v>2001.0</v>
      </c>
      <c r="F2282" s="3">
        <v>1.0</v>
      </c>
    </row>
    <row r="2283" ht="15.75" customHeight="1">
      <c r="A2283" s="2" t="s">
        <v>291</v>
      </c>
      <c r="B2283" s="2" t="s">
        <v>297</v>
      </c>
      <c r="C2283" s="2" t="str">
        <f>VLOOKUP(D2283,Info!$A$24:$B$57,2,FALSE)</f>
        <v>Grunts</v>
      </c>
      <c r="D2283" s="3" t="s">
        <v>32</v>
      </c>
      <c r="E2283" s="3">
        <v>2002.0</v>
      </c>
      <c r="F2283" s="3">
        <v>3.0</v>
      </c>
    </row>
    <row r="2284" ht="15.75" customHeight="1">
      <c r="A2284" s="2" t="s">
        <v>291</v>
      </c>
      <c r="B2284" s="2" t="s">
        <v>297</v>
      </c>
      <c r="C2284" s="2" t="str">
        <f>VLOOKUP(D2284,Info!$A$24:$B$57,2,FALSE)</f>
        <v>Grunts</v>
      </c>
      <c r="D2284" s="3" t="s">
        <v>32</v>
      </c>
      <c r="E2284" s="3">
        <v>2010.0</v>
      </c>
      <c r="F2284" s="3">
        <v>2.0</v>
      </c>
    </row>
    <row r="2285" ht="15.75" customHeight="1">
      <c r="A2285" s="2" t="s">
        <v>291</v>
      </c>
      <c r="B2285" s="2" t="s">
        <v>297</v>
      </c>
      <c r="C2285" s="2" t="str">
        <f>VLOOKUP(D2285,Info!$A$24:$B$57,2,FALSE)</f>
        <v>Grunts</v>
      </c>
      <c r="D2285" s="3" t="s">
        <v>32</v>
      </c>
      <c r="E2285" s="3">
        <v>2013.0</v>
      </c>
      <c r="F2285" s="3">
        <v>2.0</v>
      </c>
    </row>
    <row r="2286" ht="15.75" customHeight="1">
      <c r="A2286" s="2" t="s">
        <v>291</v>
      </c>
      <c r="B2286" s="2" t="s">
        <v>297</v>
      </c>
      <c r="C2286" s="2" t="str">
        <f>VLOOKUP(D2286,Info!$A$24:$B$57,2,FALSE)</f>
        <v>Grunts</v>
      </c>
      <c r="D2286" s="3" t="s">
        <v>32</v>
      </c>
      <c r="E2286" s="3">
        <v>2014.0</v>
      </c>
      <c r="F2286" s="3">
        <v>41.0</v>
      </c>
    </row>
    <row r="2287" ht="15.75" customHeight="1">
      <c r="A2287" s="2" t="s">
        <v>291</v>
      </c>
      <c r="B2287" s="2" t="s">
        <v>297</v>
      </c>
      <c r="C2287" s="2" t="str">
        <f>VLOOKUP(D2287,Info!$A$24:$B$57,2,FALSE)</f>
        <v>Grunts</v>
      </c>
      <c r="D2287" s="3" t="s">
        <v>32</v>
      </c>
      <c r="E2287" s="3">
        <v>2015.0</v>
      </c>
      <c r="F2287" s="3">
        <v>47.0</v>
      </c>
    </row>
    <row r="2288" ht="15.75" customHeight="1">
      <c r="A2288" s="2" t="s">
        <v>291</v>
      </c>
      <c r="B2288" s="2" t="s">
        <v>297</v>
      </c>
      <c r="C2288" s="2" t="str">
        <f>VLOOKUP(D2288,Info!$A$24:$B$57,2,FALSE)</f>
        <v>Grunts</v>
      </c>
      <c r="D2288" s="3" t="s">
        <v>32</v>
      </c>
      <c r="E2288" s="3">
        <v>2016.0</v>
      </c>
      <c r="F2288" s="3">
        <v>12.0</v>
      </c>
    </row>
    <row r="2289" ht="15.75" customHeight="1">
      <c r="A2289" s="2" t="s">
        <v>291</v>
      </c>
      <c r="B2289" s="2" t="s">
        <v>297</v>
      </c>
      <c r="C2289" s="2" t="str">
        <f>VLOOKUP(D2289,Info!$A$24:$B$57,2,FALSE)</f>
        <v>Grunts</v>
      </c>
      <c r="D2289" s="3" t="s">
        <v>32</v>
      </c>
      <c r="E2289" s="3">
        <v>2017.0</v>
      </c>
      <c r="F2289" s="3">
        <v>13.0</v>
      </c>
    </row>
    <row r="2290" ht="15.75" customHeight="1">
      <c r="A2290" s="2" t="s">
        <v>291</v>
      </c>
      <c r="B2290" s="2" t="s">
        <v>297</v>
      </c>
      <c r="C2290" s="2" t="str">
        <f>VLOOKUP(D2290,Info!$A$24:$B$57,2,FALSE)</f>
        <v>Deepwater</v>
      </c>
      <c r="D2290" s="3" t="s">
        <v>33</v>
      </c>
      <c r="E2290" s="3">
        <v>2010.0</v>
      </c>
      <c r="F2290" s="3">
        <v>1.0</v>
      </c>
    </row>
    <row r="2291" ht="15.75" customHeight="1">
      <c r="A2291" s="2" t="s">
        <v>291</v>
      </c>
      <c r="B2291" s="2" t="s">
        <v>297</v>
      </c>
      <c r="C2291" s="2" t="str">
        <f>VLOOKUP(D2291,Info!$A$24:$B$57,2,FALSE)</f>
        <v>Deepwater</v>
      </c>
      <c r="D2291" s="3" t="s">
        <v>33</v>
      </c>
      <c r="E2291" s="3">
        <v>2013.0</v>
      </c>
      <c r="F2291" s="3">
        <v>7.0</v>
      </c>
    </row>
    <row r="2292" ht="15.75" customHeight="1">
      <c r="A2292" s="2" t="s">
        <v>291</v>
      </c>
      <c r="B2292" s="2" t="s">
        <v>297</v>
      </c>
      <c r="C2292" s="2" t="str">
        <f>VLOOKUP(D2292,Info!$A$24:$B$57,2,FALSE)</f>
        <v>Porgies</v>
      </c>
      <c r="D2292" s="3" t="s">
        <v>34</v>
      </c>
      <c r="E2292" s="3">
        <v>2009.0</v>
      </c>
      <c r="F2292" s="3">
        <v>1.0</v>
      </c>
    </row>
    <row r="2293" ht="15.75" customHeight="1">
      <c r="A2293" s="2" t="s">
        <v>291</v>
      </c>
      <c r="B2293" s="2" t="s">
        <v>297</v>
      </c>
      <c r="C2293" s="2" t="str">
        <f>VLOOKUP(D2293,Info!$A$24:$B$57,2,FALSE)</f>
        <v>Porgies</v>
      </c>
      <c r="D2293" s="3" t="s">
        <v>34</v>
      </c>
      <c r="E2293" s="3">
        <v>2012.0</v>
      </c>
      <c r="F2293" s="3">
        <v>1.0</v>
      </c>
    </row>
    <row r="2294" ht="15.75" customHeight="1">
      <c r="A2294" s="2" t="s">
        <v>291</v>
      </c>
      <c r="B2294" s="2" t="s">
        <v>297</v>
      </c>
      <c r="C2294" s="2" t="str">
        <f>VLOOKUP(D2294,Info!$A$24:$B$57,2,FALSE)</f>
        <v>Deepwater</v>
      </c>
      <c r="D2294" s="3" t="s">
        <v>36</v>
      </c>
      <c r="E2294" s="3">
        <v>1992.0</v>
      </c>
      <c r="F2294" s="3">
        <v>2.0</v>
      </c>
    </row>
    <row r="2295" ht="15.75" customHeight="1">
      <c r="A2295" s="2" t="s">
        <v>291</v>
      </c>
      <c r="B2295" s="2" t="s">
        <v>297</v>
      </c>
      <c r="C2295" s="2" t="str">
        <f>VLOOKUP(D2295,Info!$A$24:$B$57,2,FALSE)</f>
        <v>Deepwater</v>
      </c>
      <c r="D2295" s="3" t="s">
        <v>36</v>
      </c>
      <c r="E2295" s="3">
        <v>1993.0</v>
      </c>
      <c r="F2295" s="3">
        <v>3.0</v>
      </c>
    </row>
    <row r="2296" ht="15.75" customHeight="1">
      <c r="A2296" s="2" t="s">
        <v>291</v>
      </c>
      <c r="B2296" s="2" t="s">
        <v>297</v>
      </c>
      <c r="C2296" s="2" t="str">
        <f>VLOOKUP(D2296,Info!$A$24:$B$57,2,FALSE)</f>
        <v>Deepwater</v>
      </c>
      <c r="D2296" s="3" t="s">
        <v>36</v>
      </c>
      <c r="E2296" s="3">
        <v>1995.0</v>
      </c>
      <c r="F2296" s="3">
        <v>4.0</v>
      </c>
    </row>
    <row r="2297" ht="15.75" customHeight="1">
      <c r="A2297" s="2" t="s">
        <v>291</v>
      </c>
      <c r="B2297" s="2" t="s">
        <v>297</v>
      </c>
      <c r="C2297" s="2" t="str">
        <f>VLOOKUP(D2297,Info!$A$24:$B$57,2,FALSE)</f>
        <v>Deepwater</v>
      </c>
      <c r="D2297" s="3" t="s">
        <v>36</v>
      </c>
      <c r="E2297" s="3">
        <v>1997.0</v>
      </c>
      <c r="F2297" s="3">
        <v>9.0</v>
      </c>
    </row>
    <row r="2298" ht="15.75" customHeight="1">
      <c r="A2298" s="2" t="s">
        <v>291</v>
      </c>
      <c r="B2298" s="2" t="s">
        <v>297</v>
      </c>
      <c r="C2298" s="2" t="str">
        <f>VLOOKUP(D2298,Info!$A$24:$B$57,2,FALSE)</f>
        <v>Deepwater</v>
      </c>
      <c r="D2298" s="3" t="s">
        <v>36</v>
      </c>
      <c r="E2298" s="3">
        <v>1999.0</v>
      </c>
      <c r="F2298" s="3">
        <v>32.0</v>
      </c>
    </row>
    <row r="2299" ht="15.75" customHeight="1">
      <c r="A2299" s="2" t="s">
        <v>291</v>
      </c>
      <c r="B2299" s="2" t="s">
        <v>297</v>
      </c>
      <c r="C2299" s="2" t="str">
        <f>VLOOKUP(D2299,Info!$A$24:$B$57,2,FALSE)</f>
        <v>Deepwater</v>
      </c>
      <c r="D2299" s="3" t="s">
        <v>36</v>
      </c>
      <c r="E2299" s="3">
        <v>2000.0</v>
      </c>
      <c r="F2299" s="3">
        <v>39.0</v>
      </c>
    </row>
    <row r="2300" ht="15.75" customHeight="1">
      <c r="A2300" s="2" t="s">
        <v>291</v>
      </c>
      <c r="B2300" s="2" t="s">
        <v>297</v>
      </c>
      <c r="C2300" s="2" t="str">
        <f>VLOOKUP(D2300,Info!$A$24:$B$57,2,FALSE)</f>
        <v>Deepwater</v>
      </c>
      <c r="D2300" s="3" t="s">
        <v>36</v>
      </c>
      <c r="E2300" s="3">
        <v>2001.0</v>
      </c>
      <c r="F2300" s="3">
        <v>38.0</v>
      </c>
    </row>
    <row r="2301" ht="15.75" customHeight="1">
      <c r="A2301" s="2" t="s">
        <v>291</v>
      </c>
      <c r="B2301" s="2" t="s">
        <v>297</v>
      </c>
      <c r="C2301" s="2" t="str">
        <f>VLOOKUP(D2301,Info!$A$24:$B$57,2,FALSE)</f>
        <v>Deepwater</v>
      </c>
      <c r="D2301" s="3" t="s">
        <v>36</v>
      </c>
      <c r="E2301" s="3">
        <v>2002.0</v>
      </c>
      <c r="F2301" s="3">
        <v>2.0</v>
      </c>
    </row>
    <row r="2302" ht="15.75" customHeight="1">
      <c r="A2302" s="2" t="s">
        <v>291</v>
      </c>
      <c r="B2302" s="2" t="s">
        <v>297</v>
      </c>
      <c r="C2302" s="2" t="str">
        <f>VLOOKUP(D2302,Info!$A$24:$B$57,2,FALSE)</f>
        <v>Deepwater</v>
      </c>
      <c r="D2302" s="3" t="s">
        <v>36</v>
      </c>
      <c r="E2302" s="3">
        <v>2003.0</v>
      </c>
      <c r="F2302" s="3">
        <v>7.0</v>
      </c>
    </row>
    <row r="2303" ht="15.75" customHeight="1">
      <c r="A2303" s="2" t="s">
        <v>291</v>
      </c>
      <c r="B2303" s="2" t="s">
        <v>297</v>
      </c>
      <c r="C2303" s="2" t="str">
        <f>VLOOKUP(D2303,Info!$A$24:$B$57,2,FALSE)</f>
        <v>Deepwater</v>
      </c>
      <c r="D2303" s="3" t="s">
        <v>36</v>
      </c>
      <c r="E2303" s="3">
        <v>2004.0</v>
      </c>
      <c r="F2303" s="3">
        <v>71.0</v>
      </c>
    </row>
    <row r="2304" ht="15.75" customHeight="1">
      <c r="A2304" s="2" t="s">
        <v>291</v>
      </c>
      <c r="B2304" s="2" t="s">
        <v>297</v>
      </c>
      <c r="C2304" s="2" t="str">
        <f>VLOOKUP(D2304,Info!$A$24:$B$57,2,FALSE)</f>
        <v>Deepwater</v>
      </c>
      <c r="D2304" s="3" t="s">
        <v>36</v>
      </c>
      <c r="E2304" s="3">
        <v>2005.0</v>
      </c>
      <c r="F2304" s="3">
        <v>15.0</v>
      </c>
    </row>
    <row r="2305" ht="15.75" customHeight="1">
      <c r="A2305" s="2" t="s">
        <v>291</v>
      </c>
      <c r="B2305" s="2" t="s">
        <v>297</v>
      </c>
      <c r="C2305" s="2" t="str">
        <f>VLOOKUP(D2305,Info!$A$24:$B$57,2,FALSE)</f>
        <v>Deepwater</v>
      </c>
      <c r="D2305" s="3" t="s">
        <v>36</v>
      </c>
      <c r="E2305" s="3">
        <v>2006.0</v>
      </c>
      <c r="F2305" s="3">
        <v>56.0</v>
      </c>
    </row>
    <row r="2306" ht="15.75" customHeight="1">
      <c r="A2306" s="2" t="s">
        <v>291</v>
      </c>
      <c r="B2306" s="2" t="s">
        <v>297</v>
      </c>
      <c r="C2306" s="2" t="str">
        <f>VLOOKUP(D2306,Info!$A$24:$B$57,2,FALSE)</f>
        <v>Deepwater</v>
      </c>
      <c r="D2306" s="3" t="s">
        <v>36</v>
      </c>
      <c r="E2306" s="3">
        <v>2007.0</v>
      </c>
      <c r="F2306" s="3">
        <v>36.0</v>
      </c>
    </row>
    <row r="2307" ht="15.75" customHeight="1">
      <c r="A2307" s="2" t="s">
        <v>291</v>
      </c>
      <c r="B2307" s="2" t="s">
        <v>297</v>
      </c>
      <c r="C2307" s="2" t="str">
        <f>VLOOKUP(D2307,Info!$A$24:$B$57,2,FALSE)</f>
        <v>Deepwater</v>
      </c>
      <c r="D2307" s="3" t="s">
        <v>36</v>
      </c>
      <c r="E2307" s="3">
        <v>2008.0</v>
      </c>
      <c r="F2307" s="3">
        <v>66.0</v>
      </c>
    </row>
    <row r="2308" ht="15.75" customHeight="1">
      <c r="A2308" s="2" t="s">
        <v>291</v>
      </c>
      <c r="B2308" s="2" t="s">
        <v>297</v>
      </c>
      <c r="C2308" s="2" t="str">
        <f>VLOOKUP(D2308,Info!$A$24:$B$57,2,FALSE)</f>
        <v>Deepwater</v>
      </c>
      <c r="D2308" s="3" t="s">
        <v>36</v>
      </c>
      <c r="E2308" s="3">
        <v>2009.0</v>
      </c>
      <c r="F2308" s="3">
        <v>49.0</v>
      </c>
    </row>
    <row r="2309" ht="15.75" customHeight="1">
      <c r="A2309" s="2" t="s">
        <v>291</v>
      </c>
      <c r="B2309" s="2" t="s">
        <v>297</v>
      </c>
      <c r="C2309" s="2" t="str">
        <f>VLOOKUP(D2309,Info!$A$24:$B$57,2,FALSE)</f>
        <v>Deepwater</v>
      </c>
      <c r="D2309" s="3" t="s">
        <v>36</v>
      </c>
      <c r="E2309" s="3">
        <v>2010.0</v>
      </c>
      <c r="F2309" s="3">
        <v>40.0</v>
      </c>
    </row>
    <row r="2310" ht="15.75" customHeight="1">
      <c r="A2310" s="2" t="s">
        <v>291</v>
      </c>
      <c r="B2310" s="2" t="s">
        <v>297</v>
      </c>
      <c r="C2310" s="2" t="str">
        <f>VLOOKUP(D2310,Info!$A$24:$B$57,2,FALSE)</f>
        <v>Deepwater</v>
      </c>
      <c r="D2310" s="3" t="s">
        <v>36</v>
      </c>
      <c r="E2310" s="3">
        <v>2011.0</v>
      </c>
      <c r="F2310" s="3">
        <v>31.0</v>
      </c>
    </row>
    <row r="2311" ht="15.75" customHeight="1">
      <c r="A2311" s="2" t="s">
        <v>291</v>
      </c>
      <c r="B2311" s="2" t="s">
        <v>297</v>
      </c>
      <c r="C2311" s="2" t="str">
        <f>VLOOKUP(D2311,Info!$A$24:$B$57,2,FALSE)</f>
        <v>Deepwater</v>
      </c>
      <c r="D2311" s="3" t="s">
        <v>36</v>
      </c>
      <c r="E2311" s="3">
        <v>2012.0</v>
      </c>
      <c r="F2311" s="3">
        <v>37.0</v>
      </c>
    </row>
    <row r="2312" ht="15.75" customHeight="1">
      <c r="A2312" s="2" t="s">
        <v>291</v>
      </c>
      <c r="B2312" s="2" t="s">
        <v>297</v>
      </c>
      <c r="C2312" s="2" t="str">
        <f>VLOOKUP(D2312,Info!$A$24:$B$57,2,FALSE)</f>
        <v>Deepwater</v>
      </c>
      <c r="D2312" s="3" t="s">
        <v>36</v>
      </c>
      <c r="E2312" s="3">
        <v>2013.0</v>
      </c>
      <c r="F2312" s="3">
        <v>48.0</v>
      </c>
    </row>
    <row r="2313" ht="15.75" customHeight="1">
      <c r="A2313" s="2" t="s">
        <v>291</v>
      </c>
      <c r="B2313" s="2" t="s">
        <v>297</v>
      </c>
      <c r="C2313" s="2" t="str">
        <f>VLOOKUP(D2313,Info!$A$24:$B$57,2,FALSE)</f>
        <v>Deepwater</v>
      </c>
      <c r="D2313" s="3" t="s">
        <v>36</v>
      </c>
      <c r="E2313" s="3">
        <v>2014.0</v>
      </c>
      <c r="F2313" s="3">
        <v>15.0</v>
      </c>
    </row>
    <row r="2314" ht="15.75" customHeight="1">
      <c r="A2314" s="2" t="s">
        <v>291</v>
      </c>
      <c r="B2314" s="2" t="s">
        <v>297</v>
      </c>
      <c r="C2314" s="2" t="str">
        <f>VLOOKUP(D2314,Info!$A$24:$B$57,2,FALSE)</f>
        <v>Deepwater</v>
      </c>
      <c r="D2314" s="3" t="s">
        <v>36</v>
      </c>
      <c r="E2314" s="3">
        <v>2015.0</v>
      </c>
      <c r="F2314" s="3">
        <v>25.0</v>
      </c>
    </row>
    <row r="2315" ht="15.75" customHeight="1">
      <c r="A2315" s="2" t="s">
        <v>291</v>
      </c>
      <c r="B2315" s="2" t="s">
        <v>297</v>
      </c>
      <c r="C2315" s="2" t="str">
        <f>VLOOKUP(D2315,Info!$A$24:$B$57,2,FALSE)</f>
        <v>Deepwater</v>
      </c>
      <c r="D2315" s="3" t="s">
        <v>36</v>
      </c>
      <c r="E2315" s="3">
        <v>2016.0</v>
      </c>
      <c r="F2315" s="3">
        <v>44.0</v>
      </c>
    </row>
    <row r="2316" ht="15.75" customHeight="1">
      <c r="A2316" s="2" t="s">
        <v>291</v>
      </c>
      <c r="B2316" s="2" t="s">
        <v>297</v>
      </c>
      <c r="C2316" s="2" t="str">
        <f>VLOOKUP(D2316,Info!$A$24:$B$57,2,FALSE)</f>
        <v>Deepwater</v>
      </c>
      <c r="D2316" s="3" t="s">
        <v>36</v>
      </c>
      <c r="E2316" s="3">
        <v>2017.0</v>
      </c>
      <c r="F2316" s="3">
        <v>40.0</v>
      </c>
    </row>
    <row r="2317" ht="15.75" customHeight="1">
      <c r="A2317" s="2" t="s">
        <v>291</v>
      </c>
      <c r="B2317" s="2" t="s">
        <v>297</v>
      </c>
      <c r="C2317" s="2" t="str">
        <f>VLOOKUP(D2317,Info!$A$24:$B$57,2,FALSE)</f>
        <v>Deepwater</v>
      </c>
      <c r="D2317" s="3" t="s">
        <v>36</v>
      </c>
      <c r="E2317" s="3">
        <v>2018.0</v>
      </c>
      <c r="F2317" s="3">
        <v>62.0</v>
      </c>
    </row>
    <row r="2318" ht="15.75" customHeight="1">
      <c r="A2318" s="2" t="s">
        <v>291</v>
      </c>
      <c r="B2318" s="2" t="s">
        <v>297</v>
      </c>
      <c r="C2318" s="2" t="str">
        <f>VLOOKUP(D2318,Info!$A$24:$B$57,2,FALSE)</f>
        <v>Grunts</v>
      </c>
      <c r="D2318" s="3" t="s">
        <v>37</v>
      </c>
      <c r="E2318" s="3">
        <v>1999.0</v>
      </c>
      <c r="F2318" s="3">
        <v>1.0</v>
      </c>
    </row>
    <row r="2319" ht="15.75" customHeight="1">
      <c r="A2319" s="2" t="s">
        <v>291</v>
      </c>
      <c r="B2319" s="2" t="s">
        <v>297</v>
      </c>
      <c r="C2319" s="2" t="str">
        <f>VLOOKUP(D2319,Info!$A$24:$B$57,2,FALSE)</f>
        <v>Grunts</v>
      </c>
      <c r="D2319" s="3" t="s">
        <v>37</v>
      </c>
      <c r="E2319" s="3">
        <v>2000.0</v>
      </c>
      <c r="F2319" s="3">
        <v>1.0</v>
      </c>
    </row>
    <row r="2320" ht="15.75" customHeight="1">
      <c r="A2320" s="2" t="s">
        <v>291</v>
      </c>
      <c r="B2320" s="2" t="s">
        <v>297</v>
      </c>
      <c r="C2320" s="2" t="str">
        <f>VLOOKUP(D2320,Info!$A$24:$B$57,2,FALSE)</f>
        <v>Grunts</v>
      </c>
      <c r="D2320" s="3" t="s">
        <v>37</v>
      </c>
      <c r="E2320" s="3">
        <v>2002.0</v>
      </c>
      <c r="F2320" s="3">
        <v>4.0</v>
      </c>
    </row>
    <row r="2321" ht="15.75" customHeight="1">
      <c r="A2321" s="2" t="s">
        <v>291</v>
      </c>
      <c r="B2321" s="2" t="s">
        <v>297</v>
      </c>
      <c r="C2321" s="2" t="str">
        <f>VLOOKUP(D2321,Info!$A$24:$B$57,2,FALSE)</f>
        <v>Grunts</v>
      </c>
      <c r="D2321" s="3" t="s">
        <v>37</v>
      </c>
      <c r="E2321" s="3">
        <v>2003.0</v>
      </c>
      <c r="F2321" s="3">
        <v>5.0</v>
      </c>
    </row>
    <row r="2322" ht="15.75" customHeight="1">
      <c r="A2322" s="2" t="s">
        <v>291</v>
      </c>
      <c r="B2322" s="2" t="s">
        <v>297</v>
      </c>
      <c r="C2322" s="2" t="str">
        <f>VLOOKUP(D2322,Info!$A$24:$B$57,2,FALSE)</f>
        <v>Grunts</v>
      </c>
      <c r="D2322" s="3" t="s">
        <v>37</v>
      </c>
      <c r="E2322" s="3">
        <v>2004.0</v>
      </c>
      <c r="F2322" s="3">
        <v>26.0</v>
      </c>
    </row>
    <row r="2323" ht="15.75" customHeight="1">
      <c r="A2323" s="2" t="s">
        <v>291</v>
      </c>
      <c r="B2323" s="2" t="s">
        <v>297</v>
      </c>
      <c r="C2323" s="2" t="str">
        <f>VLOOKUP(D2323,Info!$A$24:$B$57,2,FALSE)</f>
        <v>Grunts</v>
      </c>
      <c r="D2323" s="3" t="s">
        <v>37</v>
      </c>
      <c r="E2323" s="3">
        <v>2005.0</v>
      </c>
      <c r="F2323" s="3">
        <v>2.0</v>
      </c>
    </row>
    <row r="2324" ht="15.75" customHeight="1">
      <c r="A2324" s="2" t="s">
        <v>291</v>
      </c>
      <c r="B2324" s="2" t="s">
        <v>297</v>
      </c>
      <c r="C2324" s="2" t="str">
        <f>VLOOKUP(D2324,Info!$A$24:$B$57,2,FALSE)</f>
        <v>Grunts</v>
      </c>
      <c r="D2324" s="3" t="s">
        <v>37</v>
      </c>
      <c r="E2324" s="3">
        <v>2014.0</v>
      </c>
      <c r="F2324" s="3">
        <v>106.0</v>
      </c>
    </row>
    <row r="2325" ht="15.75" customHeight="1">
      <c r="A2325" s="2" t="s">
        <v>291</v>
      </c>
      <c r="B2325" s="2" t="s">
        <v>297</v>
      </c>
      <c r="C2325" s="2" t="str">
        <f>VLOOKUP(D2325,Info!$A$24:$B$57,2,FALSE)</f>
        <v>Grunts</v>
      </c>
      <c r="D2325" s="3" t="s">
        <v>37</v>
      </c>
      <c r="E2325" s="3">
        <v>2015.0</v>
      </c>
      <c r="F2325" s="3">
        <v>50.0</v>
      </c>
    </row>
    <row r="2326" ht="15.75" customHeight="1">
      <c r="A2326" s="2" t="s">
        <v>291</v>
      </c>
      <c r="B2326" s="2" t="s">
        <v>297</v>
      </c>
      <c r="C2326" s="2" t="str">
        <f>VLOOKUP(D2326,Info!$A$24:$B$57,2,FALSE)</f>
        <v>Grunts</v>
      </c>
      <c r="D2326" s="3" t="s">
        <v>37</v>
      </c>
      <c r="E2326" s="3">
        <v>2016.0</v>
      </c>
      <c r="F2326" s="3">
        <v>5.0</v>
      </c>
    </row>
    <row r="2327" ht="15.75" customHeight="1">
      <c r="A2327" s="2" t="s">
        <v>291</v>
      </c>
      <c r="B2327" s="2" t="s">
        <v>297</v>
      </c>
      <c r="C2327" s="2" t="str">
        <f>VLOOKUP(D2327,Info!$A$24:$B$57,2,FALSE)</f>
        <v>Grunts</v>
      </c>
      <c r="D2327" s="3" t="s">
        <v>37</v>
      </c>
      <c r="E2327" s="3">
        <v>2017.0</v>
      </c>
      <c r="F2327" s="3">
        <v>50.0</v>
      </c>
    </row>
    <row r="2328" ht="15.75" customHeight="1">
      <c r="A2328" s="2" t="s">
        <v>291</v>
      </c>
      <c r="B2328" s="2" t="s">
        <v>297</v>
      </c>
      <c r="C2328" s="2" t="str">
        <f>VLOOKUP(D2328,Info!$A$24:$B$57,2,FALSE)</f>
        <v>Grunts</v>
      </c>
      <c r="D2328" s="3" t="s">
        <v>37</v>
      </c>
      <c r="E2328" s="3">
        <v>2018.0</v>
      </c>
      <c r="F2328" s="3">
        <v>2.0</v>
      </c>
    </row>
    <row r="2329" ht="15.75" customHeight="1">
      <c r="A2329" s="2" t="s">
        <v>291</v>
      </c>
      <c r="B2329" s="2" t="s">
        <v>297</v>
      </c>
      <c r="C2329" s="2" t="str">
        <f>VLOOKUP(D2329,Info!$A$24:$B$57,2,FALSE)</f>
        <v>DW</v>
      </c>
      <c r="D2329" s="3" t="s">
        <v>38</v>
      </c>
      <c r="E2329" s="3">
        <v>1992.0</v>
      </c>
      <c r="F2329" s="3">
        <v>1.0</v>
      </c>
    </row>
    <row r="2330" ht="15.75" customHeight="1">
      <c r="A2330" s="2" t="s">
        <v>291</v>
      </c>
      <c r="B2330" s="2" t="s">
        <v>297</v>
      </c>
      <c r="C2330" s="2" t="str">
        <f>VLOOKUP(D2330,Info!$A$24:$B$57,2,FALSE)</f>
        <v>DW</v>
      </c>
      <c r="D2330" s="3" t="s">
        <v>38</v>
      </c>
      <c r="E2330" s="3">
        <v>1993.0</v>
      </c>
      <c r="F2330" s="3">
        <v>2.0</v>
      </c>
    </row>
    <row r="2331" ht="15.75" customHeight="1">
      <c r="A2331" s="2" t="s">
        <v>291</v>
      </c>
      <c r="B2331" s="2" t="s">
        <v>297</v>
      </c>
      <c r="C2331" s="2" t="str">
        <f>VLOOKUP(D2331,Info!$A$24:$B$57,2,FALSE)</f>
        <v>DW</v>
      </c>
      <c r="D2331" s="3" t="s">
        <v>38</v>
      </c>
      <c r="E2331" s="3">
        <v>1994.0</v>
      </c>
      <c r="F2331" s="3">
        <v>1.0</v>
      </c>
    </row>
    <row r="2332" ht="15.75" customHeight="1">
      <c r="A2332" s="2" t="s">
        <v>291</v>
      </c>
      <c r="B2332" s="2" t="s">
        <v>297</v>
      </c>
      <c r="C2332" s="2" t="str">
        <f>VLOOKUP(D2332,Info!$A$24:$B$57,2,FALSE)</f>
        <v>DW</v>
      </c>
      <c r="D2332" s="3" t="s">
        <v>38</v>
      </c>
      <c r="E2332" s="3">
        <v>2001.0</v>
      </c>
      <c r="F2332" s="3">
        <v>2.0</v>
      </c>
    </row>
    <row r="2333" ht="15.75" customHeight="1">
      <c r="A2333" s="2" t="s">
        <v>291</v>
      </c>
      <c r="B2333" s="2" t="s">
        <v>297</v>
      </c>
      <c r="C2333" s="2" t="str">
        <f>VLOOKUP(D2333,Info!$A$24:$B$57,2,FALSE)</f>
        <v>DW</v>
      </c>
      <c r="D2333" s="3" t="s">
        <v>38</v>
      </c>
      <c r="E2333" s="3">
        <v>2002.0</v>
      </c>
      <c r="F2333" s="3">
        <v>5.0</v>
      </c>
    </row>
    <row r="2334" ht="15.75" customHeight="1">
      <c r="A2334" s="2" t="s">
        <v>291</v>
      </c>
      <c r="B2334" s="2" t="s">
        <v>297</v>
      </c>
      <c r="C2334" s="2" t="str">
        <f>VLOOKUP(D2334,Info!$A$24:$B$57,2,FALSE)</f>
        <v>DW</v>
      </c>
      <c r="D2334" s="3" t="s">
        <v>38</v>
      </c>
      <c r="E2334" s="3">
        <v>2004.0</v>
      </c>
      <c r="F2334" s="3">
        <v>3.0</v>
      </c>
    </row>
    <row r="2335" ht="15.75" customHeight="1">
      <c r="A2335" s="2" t="s">
        <v>291</v>
      </c>
      <c r="B2335" s="2" t="s">
        <v>297</v>
      </c>
      <c r="C2335" s="2" t="str">
        <f>VLOOKUP(D2335,Info!$A$24:$B$57,2,FALSE)</f>
        <v>DW</v>
      </c>
      <c r="D2335" s="3" t="s">
        <v>38</v>
      </c>
      <c r="E2335" s="3">
        <v>2007.0</v>
      </c>
      <c r="F2335" s="3">
        <v>1.0</v>
      </c>
    </row>
    <row r="2336" ht="15.75" customHeight="1">
      <c r="A2336" s="2" t="s">
        <v>291</v>
      </c>
      <c r="B2336" s="2" t="s">
        <v>297</v>
      </c>
      <c r="C2336" s="2" t="str">
        <f>VLOOKUP(D2336,Info!$A$24:$B$57,2,FALSE)</f>
        <v>DW</v>
      </c>
      <c r="D2336" s="3" t="s">
        <v>38</v>
      </c>
      <c r="E2336" s="3">
        <v>2008.0</v>
      </c>
      <c r="F2336" s="3">
        <v>4.0</v>
      </c>
    </row>
    <row r="2337" ht="15.75" customHeight="1">
      <c r="A2337" s="2" t="s">
        <v>291</v>
      </c>
      <c r="B2337" s="2" t="s">
        <v>297</v>
      </c>
      <c r="C2337" s="2" t="str">
        <f>VLOOKUP(D2337,Info!$A$24:$B$57,2,FALSE)</f>
        <v>DW</v>
      </c>
      <c r="D2337" s="3" t="s">
        <v>38</v>
      </c>
      <c r="E2337" s="3">
        <v>2009.0</v>
      </c>
      <c r="F2337" s="3">
        <v>1.0</v>
      </c>
    </row>
    <row r="2338" ht="15.75" customHeight="1">
      <c r="A2338" s="2" t="s">
        <v>291</v>
      </c>
      <c r="B2338" s="2" t="s">
        <v>297</v>
      </c>
      <c r="C2338" s="2" t="str">
        <f>VLOOKUP(D2338,Info!$A$24:$B$57,2,FALSE)</f>
        <v>DW</v>
      </c>
      <c r="D2338" s="3" t="s">
        <v>38</v>
      </c>
      <c r="E2338" s="3">
        <v>2010.0</v>
      </c>
      <c r="F2338" s="3">
        <v>1.0</v>
      </c>
    </row>
    <row r="2339" ht="15.75" customHeight="1">
      <c r="A2339" s="2" t="s">
        <v>291</v>
      </c>
      <c r="B2339" s="2" t="s">
        <v>297</v>
      </c>
      <c r="C2339" s="2" t="str">
        <f>VLOOKUP(D2339,Info!$A$24:$B$57,2,FALSE)</f>
        <v>DW</v>
      </c>
      <c r="D2339" s="3" t="s">
        <v>38</v>
      </c>
      <c r="E2339" s="3">
        <v>2011.0</v>
      </c>
      <c r="F2339" s="3">
        <v>2.0</v>
      </c>
    </row>
    <row r="2340" ht="15.75" customHeight="1">
      <c r="A2340" s="2" t="s">
        <v>291</v>
      </c>
      <c r="B2340" s="2" t="s">
        <v>297</v>
      </c>
      <c r="C2340" s="2" t="str">
        <f>VLOOKUP(D2340,Info!$A$24:$B$57,2,FALSE)</f>
        <v>DW</v>
      </c>
      <c r="D2340" s="3" t="s">
        <v>38</v>
      </c>
      <c r="E2340" s="3">
        <v>2013.0</v>
      </c>
      <c r="F2340" s="3">
        <v>1.0</v>
      </c>
    </row>
    <row r="2341" ht="15.75" customHeight="1">
      <c r="A2341" s="2" t="s">
        <v>291</v>
      </c>
      <c r="B2341" s="2" t="s">
        <v>297</v>
      </c>
      <c r="C2341" s="2" t="str">
        <f>VLOOKUP(D2341,Info!$A$24:$B$57,2,FALSE)</f>
        <v>DW</v>
      </c>
      <c r="D2341" s="3" t="s">
        <v>38</v>
      </c>
      <c r="E2341" s="3">
        <v>2014.0</v>
      </c>
      <c r="F2341" s="3">
        <v>2.0</v>
      </c>
    </row>
    <row r="2342" ht="15.75" customHeight="1">
      <c r="A2342" s="2" t="s">
        <v>291</v>
      </c>
      <c r="B2342" s="2" t="s">
        <v>297</v>
      </c>
      <c r="C2342" s="2" t="str">
        <f>VLOOKUP(D2342,Info!$A$24:$B$57,2,FALSE)</f>
        <v>DW</v>
      </c>
      <c r="D2342" s="3" t="s">
        <v>38</v>
      </c>
      <c r="E2342" s="3">
        <v>2015.0</v>
      </c>
      <c r="F2342" s="3">
        <v>1.0</v>
      </c>
    </row>
    <row r="2343" ht="15.75" customHeight="1">
      <c r="A2343" s="2" t="s">
        <v>291</v>
      </c>
      <c r="B2343" s="2" t="s">
        <v>297</v>
      </c>
      <c r="C2343" s="2" t="str">
        <f>VLOOKUP(D2343,Info!$A$24:$B$57,2,FALSE)</f>
        <v>DW</v>
      </c>
      <c r="D2343" s="3" t="s">
        <v>38</v>
      </c>
      <c r="E2343" s="3">
        <v>2017.0</v>
      </c>
      <c r="F2343" s="3">
        <v>1.0</v>
      </c>
    </row>
    <row r="2344" ht="15.75" customHeight="1">
      <c r="A2344" s="2" t="s">
        <v>291</v>
      </c>
      <c r="B2344" s="2" t="s">
        <v>297</v>
      </c>
      <c r="C2344" s="2" t="str">
        <f>VLOOKUP(D2344,Info!$A$24:$B$57,2,FALSE)</f>
        <v>DW</v>
      </c>
      <c r="D2344" s="3" t="s">
        <v>38</v>
      </c>
      <c r="E2344" s="3">
        <v>2018.0</v>
      </c>
      <c r="F2344" s="3">
        <v>3.0</v>
      </c>
    </row>
    <row r="2345" ht="15.75" customHeight="1">
      <c r="A2345" s="2" t="s">
        <v>291</v>
      </c>
      <c r="B2345" s="2" t="s">
        <v>297</v>
      </c>
      <c r="C2345" s="2" t="str">
        <f>VLOOKUP(D2345,Info!$A$24:$B$57,2,FALSE)</f>
        <v>Porgies</v>
      </c>
      <c r="D2345" s="3" t="s">
        <v>40</v>
      </c>
      <c r="E2345" s="3">
        <v>2000.0</v>
      </c>
      <c r="F2345" s="3">
        <v>2.0</v>
      </c>
    </row>
    <row r="2346" ht="15.75" customHeight="1">
      <c r="A2346" s="2" t="s">
        <v>291</v>
      </c>
      <c r="B2346" s="2" t="s">
        <v>297</v>
      </c>
      <c r="C2346" s="2" t="str">
        <f>VLOOKUP(D2346,Info!$A$24:$B$57,2,FALSE)</f>
        <v>Porgies</v>
      </c>
      <c r="D2346" s="3" t="s">
        <v>40</v>
      </c>
      <c r="E2346" s="3">
        <v>2003.0</v>
      </c>
      <c r="F2346" s="3">
        <v>7.0</v>
      </c>
    </row>
    <row r="2347" ht="15.75" customHeight="1">
      <c r="A2347" s="2" t="s">
        <v>291</v>
      </c>
      <c r="B2347" s="2" t="s">
        <v>297</v>
      </c>
      <c r="C2347" s="2" t="str">
        <f>VLOOKUP(D2347,Info!$A$24:$B$57,2,FALSE)</f>
        <v>Porgies</v>
      </c>
      <c r="D2347" s="3" t="s">
        <v>40</v>
      </c>
      <c r="E2347" s="3">
        <v>2014.0</v>
      </c>
      <c r="F2347" s="3">
        <v>19.0</v>
      </c>
    </row>
    <row r="2348" ht="15.75" customHeight="1">
      <c r="A2348" s="2" t="s">
        <v>291</v>
      </c>
      <c r="B2348" s="2" t="s">
        <v>297</v>
      </c>
      <c r="C2348" s="2" t="str">
        <f>VLOOKUP(D2348,Info!$A$24:$B$57,2,FALSE)</f>
        <v>Deepwater</v>
      </c>
      <c r="D2348" s="3" t="s">
        <v>41</v>
      </c>
      <c r="E2348" s="3">
        <v>1992.0</v>
      </c>
      <c r="F2348" s="3">
        <v>1.0</v>
      </c>
    </row>
    <row r="2349" ht="15.75" customHeight="1">
      <c r="A2349" s="2" t="s">
        <v>291</v>
      </c>
      <c r="B2349" s="2" t="s">
        <v>297</v>
      </c>
      <c r="C2349" s="2" t="str">
        <f>VLOOKUP(D2349,Info!$A$24:$B$57,2,FALSE)</f>
        <v>Deepwater</v>
      </c>
      <c r="D2349" s="3" t="s">
        <v>41</v>
      </c>
      <c r="E2349" s="3">
        <v>1993.0</v>
      </c>
      <c r="F2349" s="3">
        <v>2.0</v>
      </c>
    </row>
    <row r="2350" ht="15.75" customHeight="1">
      <c r="A2350" s="2" t="s">
        <v>291</v>
      </c>
      <c r="B2350" s="2" t="s">
        <v>297</v>
      </c>
      <c r="C2350" s="2" t="str">
        <f>VLOOKUP(D2350,Info!$A$24:$B$57,2,FALSE)</f>
        <v>Deepwater</v>
      </c>
      <c r="D2350" s="3" t="s">
        <v>41</v>
      </c>
      <c r="E2350" s="3">
        <v>1997.0</v>
      </c>
      <c r="F2350" s="3">
        <v>11.0</v>
      </c>
    </row>
    <row r="2351" ht="15.75" customHeight="1">
      <c r="A2351" s="2" t="s">
        <v>291</v>
      </c>
      <c r="B2351" s="2" t="s">
        <v>297</v>
      </c>
      <c r="C2351" s="2" t="str">
        <f>VLOOKUP(D2351,Info!$A$24:$B$57,2,FALSE)</f>
        <v>Deepwater</v>
      </c>
      <c r="D2351" s="3" t="s">
        <v>41</v>
      </c>
      <c r="E2351" s="3">
        <v>1999.0</v>
      </c>
      <c r="F2351" s="3">
        <v>16.0</v>
      </c>
    </row>
    <row r="2352" ht="15.75" customHeight="1">
      <c r="A2352" s="2" t="s">
        <v>291</v>
      </c>
      <c r="B2352" s="2" t="s">
        <v>297</v>
      </c>
      <c r="C2352" s="2" t="str">
        <f>VLOOKUP(D2352,Info!$A$24:$B$57,2,FALSE)</f>
        <v>Deepwater</v>
      </c>
      <c r="D2352" s="3" t="s">
        <v>41</v>
      </c>
      <c r="E2352" s="3">
        <v>2000.0</v>
      </c>
      <c r="F2352" s="3">
        <v>54.0</v>
      </c>
    </row>
    <row r="2353" ht="15.75" customHeight="1">
      <c r="A2353" s="2" t="s">
        <v>291</v>
      </c>
      <c r="B2353" s="2" t="s">
        <v>297</v>
      </c>
      <c r="C2353" s="2" t="str">
        <f>VLOOKUP(D2353,Info!$A$24:$B$57,2,FALSE)</f>
        <v>Deepwater</v>
      </c>
      <c r="D2353" s="3" t="s">
        <v>41</v>
      </c>
      <c r="E2353" s="3">
        <v>2001.0</v>
      </c>
      <c r="F2353" s="3">
        <v>94.0</v>
      </c>
    </row>
    <row r="2354" ht="15.75" customHeight="1">
      <c r="A2354" s="2" t="s">
        <v>291</v>
      </c>
      <c r="B2354" s="2" t="s">
        <v>297</v>
      </c>
      <c r="C2354" s="2" t="str">
        <f>VLOOKUP(D2354,Info!$A$24:$B$57,2,FALSE)</f>
        <v>Deepwater</v>
      </c>
      <c r="D2354" s="3" t="s">
        <v>41</v>
      </c>
      <c r="E2354" s="3">
        <v>2002.0</v>
      </c>
      <c r="F2354" s="3">
        <v>21.0</v>
      </c>
    </row>
    <row r="2355" ht="15.75" customHeight="1">
      <c r="A2355" s="2" t="s">
        <v>291</v>
      </c>
      <c r="B2355" s="2" t="s">
        <v>297</v>
      </c>
      <c r="C2355" s="2" t="str">
        <f>VLOOKUP(D2355,Info!$A$24:$B$57,2,FALSE)</f>
        <v>Deepwater</v>
      </c>
      <c r="D2355" s="3" t="s">
        <v>41</v>
      </c>
      <c r="E2355" s="3">
        <v>2004.0</v>
      </c>
      <c r="F2355" s="3">
        <v>9.0</v>
      </c>
    </row>
    <row r="2356" ht="15.75" customHeight="1">
      <c r="A2356" s="2" t="s">
        <v>291</v>
      </c>
      <c r="B2356" s="2" t="s">
        <v>297</v>
      </c>
      <c r="C2356" s="2" t="str">
        <f>VLOOKUP(D2356,Info!$A$24:$B$57,2,FALSE)</f>
        <v>Deepwater</v>
      </c>
      <c r="D2356" s="3" t="s">
        <v>41</v>
      </c>
      <c r="E2356" s="3">
        <v>2005.0</v>
      </c>
      <c r="F2356" s="3">
        <v>29.0</v>
      </c>
    </row>
    <row r="2357" ht="15.75" customHeight="1">
      <c r="A2357" s="2" t="s">
        <v>291</v>
      </c>
      <c r="B2357" s="2" t="s">
        <v>297</v>
      </c>
      <c r="C2357" s="2" t="str">
        <f>VLOOKUP(D2357,Info!$A$24:$B$57,2,FALSE)</f>
        <v>Deepwater</v>
      </c>
      <c r="D2357" s="3" t="s">
        <v>41</v>
      </c>
      <c r="E2357" s="3">
        <v>2006.0</v>
      </c>
      <c r="F2357" s="3">
        <v>66.0</v>
      </c>
    </row>
    <row r="2358" ht="15.75" customHeight="1">
      <c r="A2358" s="2" t="s">
        <v>291</v>
      </c>
      <c r="B2358" s="2" t="s">
        <v>297</v>
      </c>
      <c r="C2358" s="2" t="str">
        <f>VLOOKUP(D2358,Info!$A$24:$B$57,2,FALSE)</f>
        <v>Deepwater</v>
      </c>
      <c r="D2358" s="3" t="s">
        <v>41</v>
      </c>
      <c r="E2358" s="3">
        <v>2007.0</v>
      </c>
      <c r="F2358" s="3">
        <v>17.0</v>
      </c>
    </row>
    <row r="2359" ht="15.75" customHeight="1">
      <c r="A2359" s="2" t="s">
        <v>291</v>
      </c>
      <c r="B2359" s="2" t="s">
        <v>297</v>
      </c>
      <c r="C2359" s="2" t="str">
        <f>VLOOKUP(D2359,Info!$A$24:$B$57,2,FALSE)</f>
        <v>Deepwater</v>
      </c>
      <c r="D2359" s="3" t="s">
        <v>41</v>
      </c>
      <c r="E2359" s="3">
        <v>2008.0</v>
      </c>
      <c r="F2359" s="3">
        <v>36.0</v>
      </c>
    </row>
    <row r="2360" ht="15.75" customHeight="1">
      <c r="A2360" s="2" t="s">
        <v>291</v>
      </c>
      <c r="B2360" s="2" t="s">
        <v>297</v>
      </c>
      <c r="C2360" s="2" t="str">
        <f>VLOOKUP(D2360,Info!$A$24:$B$57,2,FALSE)</f>
        <v>Deepwater</v>
      </c>
      <c r="D2360" s="3" t="s">
        <v>41</v>
      </c>
      <c r="E2360" s="3">
        <v>2009.0</v>
      </c>
      <c r="F2360" s="3">
        <v>35.0</v>
      </c>
    </row>
    <row r="2361" ht="15.75" customHeight="1">
      <c r="A2361" s="2" t="s">
        <v>291</v>
      </c>
      <c r="B2361" s="2" t="s">
        <v>297</v>
      </c>
      <c r="C2361" s="2" t="str">
        <f>VLOOKUP(D2361,Info!$A$24:$B$57,2,FALSE)</f>
        <v>Deepwater</v>
      </c>
      <c r="D2361" s="3" t="s">
        <v>41</v>
      </c>
      <c r="E2361" s="3">
        <v>2010.0</v>
      </c>
      <c r="F2361" s="3">
        <v>30.0</v>
      </c>
    </row>
    <row r="2362" ht="15.75" customHeight="1">
      <c r="A2362" s="2" t="s">
        <v>291</v>
      </c>
      <c r="B2362" s="2" t="s">
        <v>297</v>
      </c>
      <c r="C2362" s="2" t="str">
        <f>VLOOKUP(D2362,Info!$A$24:$B$57,2,FALSE)</f>
        <v>Deepwater</v>
      </c>
      <c r="D2362" s="3" t="s">
        <v>41</v>
      </c>
      <c r="E2362" s="3">
        <v>2011.0</v>
      </c>
      <c r="F2362" s="3">
        <v>2.0</v>
      </c>
    </row>
    <row r="2363" ht="15.75" customHeight="1">
      <c r="A2363" s="2" t="s">
        <v>291</v>
      </c>
      <c r="B2363" s="2" t="s">
        <v>297</v>
      </c>
      <c r="C2363" s="2" t="str">
        <f>VLOOKUP(D2363,Info!$A$24:$B$57,2,FALSE)</f>
        <v>Deepwater</v>
      </c>
      <c r="D2363" s="3" t="s">
        <v>41</v>
      </c>
      <c r="E2363" s="3">
        <v>2012.0</v>
      </c>
      <c r="F2363" s="3">
        <v>4.0</v>
      </c>
    </row>
    <row r="2364" ht="15.75" customHeight="1">
      <c r="A2364" s="2" t="s">
        <v>291</v>
      </c>
      <c r="B2364" s="2" t="s">
        <v>297</v>
      </c>
      <c r="C2364" s="2" t="str">
        <f>VLOOKUP(D2364,Info!$A$24:$B$57,2,FALSE)</f>
        <v>Deepwater</v>
      </c>
      <c r="D2364" s="3" t="s">
        <v>41</v>
      </c>
      <c r="E2364" s="3">
        <v>2013.0</v>
      </c>
      <c r="F2364" s="3">
        <v>31.0</v>
      </c>
    </row>
    <row r="2365" ht="15.75" customHeight="1">
      <c r="A2365" s="2" t="s">
        <v>291</v>
      </c>
      <c r="B2365" s="2" t="s">
        <v>297</v>
      </c>
      <c r="C2365" s="2" t="str">
        <f>VLOOKUP(D2365,Info!$A$24:$B$57,2,FALSE)</f>
        <v>Deepwater</v>
      </c>
      <c r="D2365" s="3" t="s">
        <v>41</v>
      </c>
      <c r="E2365" s="3">
        <v>2014.0</v>
      </c>
      <c r="F2365" s="3">
        <v>74.0</v>
      </c>
    </row>
    <row r="2366" ht="15.75" customHeight="1">
      <c r="A2366" s="2" t="s">
        <v>291</v>
      </c>
      <c r="B2366" s="2" t="s">
        <v>297</v>
      </c>
      <c r="C2366" s="2" t="str">
        <f>VLOOKUP(D2366,Info!$A$24:$B$57,2,FALSE)</f>
        <v>Deepwater</v>
      </c>
      <c r="D2366" s="3" t="s">
        <v>41</v>
      </c>
      <c r="E2366" s="3">
        <v>2015.0</v>
      </c>
      <c r="F2366" s="3">
        <v>108.0</v>
      </c>
    </row>
    <row r="2367" ht="15.75" customHeight="1">
      <c r="A2367" s="2" t="s">
        <v>291</v>
      </c>
      <c r="B2367" s="2" t="s">
        <v>297</v>
      </c>
      <c r="C2367" s="2" t="str">
        <f>VLOOKUP(D2367,Info!$A$24:$B$57,2,FALSE)</f>
        <v>Deepwater</v>
      </c>
      <c r="D2367" s="3" t="s">
        <v>41</v>
      </c>
      <c r="E2367" s="3">
        <v>2016.0</v>
      </c>
      <c r="F2367" s="3">
        <v>73.0</v>
      </c>
    </row>
    <row r="2368" ht="15.75" customHeight="1">
      <c r="A2368" s="2" t="s">
        <v>291</v>
      </c>
      <c r="B2368" s="2" t="s">
        <v>297</v>
      </c>
      <c r="C2368" s="2" t="str">
        <f>VLOOKUP(D2368,Info!$A$24:$B$57,2,FALSE)</f>
        <v>Deepwater</v>
      </c>
      <c r="D2368" s="3" t="s">
        <v>41</v>
      </c>
      <c r="E2368" s="3">
        <v>2017.0</v>
      </c>
      <c r="F2368" s="3">
        <v>105.0</v>
      </c>
    </row>
    <row r="2369" ht="15.75" customHeight="1">
      <c r="A2369" s="2" t="s">
        <v>291</v>
      </c>
      <c r="B2369" s="2" t="s">
        <v>297</v>
      </c>
      <c r="C2369" s="2" t="str">
        <f>VLOOKUP(D2369,Info!$A$24:$B$57,2,FALSE)</f>
        <v>Deepwater</v>
      </c>
      <c r="D2369" s="3" t="s">
        <v>41</v>
      </c>
      <c r="E2369" s="3">
        <v>2018.0</v>
      </c>
      <c r="F2369" s="3">
        <v>35.0</v>
      </c>
    </row>
    <row r="2370" ht="15.75" customHeight="1">
      <c r="A2370" s="2" t="s">
        <v>291</v>
      </c>
      <c r="B2370" s="2" t="s">
        <v>297</v>
      </c>
      <c r="C2370" s="2" t="str">
        <f>VLOOKUP(D2370,Info!$A$24:$B$57,2,FALSE)</f>
        <v>Shallow-water</v>
      </c>
      <c r="D2370" s="3" t="s">
        <v>42</v>
      </c>
      <c r="E2370" s="3">
        <v>2001.0</v>
      </c>
      <c r="F2370" s="3">
        <v>2.0</v>
      </c>
    </row>
    <row r="2371" ht="15.75" customHeight="1">
      <c r="A2371" s="2" t="s">
        <v>291</v>
      </c>
      <c r="B2371" s="2" t="s">
        <v>297</v>
      </c>
      <c r="C2371" s="2" t="str">
        <f>VLOOKUP(D2371,Info!$A$24:$B$57,2,FALSE)</f>
        <v>Shallow-water</v>
      </c>
      <c r="D2371" s="3" t="s">
        <v>42</v>
      </c>
      <c r="E2371" s="3">
        <v>2003.0</v>
      </c>
      <c r="F2371" s="3">
        <v>1.0</v>
      </c>
    </row>
    <row r="2372" ht="15.75" customHeight="1">
      <c r="A2372" s="2" t="s">
        <v>291</v>
      </c>
      <c r="B2372" s="2" t="s">
        <v>297</v>
      </c>
      <c r="C2372" s="2" t="str">
        <f>VLOOKUP(D2372,Info!$A$24:$B$57,2,FALSE)</f>
        <v>Shallow-water</v>
      </c>
      <c r="D2372" s="3" t="s">
        <v>42</v>
      </c>
      <c r="E2372" s="3">
        <v>2004.0</v>
      </c>
      <c r="F2372" s="3">
        <v>7.0</v>
      </c>
    </row>
    <row r="2373" ht="15.75" customHeight="1">
      <c r="A2373" s="2" t="s">
        <v>291</v>
      </c>
      <c r="B2373" s="2" t="s">
        <v>297</v>
      </c>
      <c r="C2373" s="2" t="str">
        <f>VLOOKUP(D2373,Info!$A$24:$B$57,2,FALSE)</f>
        <v>Shallow-water</v>
      </c>
      <c r="D2373" s="3" t="s">
        <v>42</v>
      </c>
      <c r="E2373" s="3">
        <v>2005.0</v>
      </c>
      <c r="F2373" s="3">
        <v>3.0</v>
      </c>
    </row>
    <row r="2374" ht="15.75" customHeight="1">
      <c r="A2374" s="2" t="s">
        <v>291</v>
      </c>
      <c r="B2374" s="2" t="s">
        <v>297</v>
      </c>
      <c r="C2374" s="2" t="str">
        <f>VLOOKUP(D2374,Info!$A$24:$B$57,2,FALSE)</f>
        <v>Shallow-water</v>
      </c>
      <c r="D2374" s="3" t="s">
        <v>42</v>
      </c>
      <c r="E2374" s="3">
        <v>2006.0</v>
      </c>
      <c r="F2374" s="3">
        <v>24.0</v>
      </c>
    </row>
    <row r="2375" ht="15.75" customHeight="1">
      <c r="A2375" s="2" t="s">
        <v>291</v>
      </c>
      <c r="B2375" s="2" t="s">
        <v>297</v>
      </c>
      <c r="C2375" s="2" t="str">
        <f>VLOOKUP(D2375,Info!$A$24:$B$57,2,FALSE)</f>
        <v>Shallow-water</v>
      </c>
      <c r="D2375" s="3" t="s">
        <v>42</v>
      </c>
      <c r="E2375" s="3">
        <v>2007.0</v>
      </c>
      <c r="F2375" s="3">
        <v>64.0</v>
      </c>
    </row>
    <row r="2376" ht="15.75" customHeight="1">
      <c r="A2376" s="2" t="s">
        <v>291</v>
      </c>
      <c r="B2376" s="2" t="s">
        <v>297</v>
      </c>
      <c r="C2376" s="2" t="str">
        <f>VLOOKUP(D2376,Info!$A$24:$B$57,2,FALSE)</f>
        <v>Shallow-water</v>
      </c>
      <c r="D2376" s="3" t="s">
        <v>42</v>
      </c>
      <c r="E2376" s="3">
        <v>2008.0</v>
      </c>
      <c r="F2376" s="3">
        <v>43.0</v>
      </c>
    </row>
    <row r="2377" ht="15.75" customHeight="1">
      <c r="A2377" s="2" t="s">
        <v>291</v>
      </c>
      <c r="B2377" s="2" t="s">
        <v>297</v>
      </c>
      <c r="C2377" s="2" t="str">
        <f>VLOOKUP(D2377,Info!$A$24:$B$57,2,FALSE)</f>
        <v>Shallow-water</v>
      </c>
      <c r="D2377" s="3" t="s">
        <v>42</v>
      </c>
      <c r="E2377" s="3">
        <v>2009.0</v>
      </c>
      <c r="F2377" s="3">
        <v>22.0</v>
      </c>
    </row>
    <row r="2378" ht="15.75" customHeight="1">
      <c r="A2378" s="2" t="s">
        <v>291</v>
      </c>
      <c r="B2378" s="2" t="s">
        <v>297</v>
      </c>
      <c r="C2378" s="2" t="str">
        <f>VLOOKUP(D2378,Info!$A$24:$B$57,2,FALSE)</f>
        <v>Shallow-water</v>
      </c>
      <c r="D2378" s="3" t="s">
        <v>42</v>
      </c>
      <c r="E2378" s="3">
        <v>2010.0</v>
      </c>
      <c r="F2378" s="3">
        <v>18.0</v>
      </c>
    </row>
    <row r="2379" ht="15.75" customHeight="1">
      <c r="A2379" s="2" t="s">
        <v>291</v>
      </c>
      <c r="B2379" s="2" t="s">
        <v>297</v>
      </c>
      <c r="C2379" s="2" t="str">
        <f>VLOOKUP(D2379,Info!$A$24:$B$57,2,FALSE)</f>
        <v>Shallow-water</v>
      </c>
      <c r="D2379" s="3" t="s">
        <v>42</v>
      </c>
      <c r="E2379" s="3">
        <v>2011.0</v>
      </c>
      <c r="F2379" s="3">
        <v>22.0</v>
      </c>
    </row>
    <row r="2380" ht="15.75" customHeight="1">
      <c r="A2380" s="2" t="s">
        <v>291</v>
      </c>
      <c r="B2380" s="2" t="s">
        <v>297</v>
      </c>
      <c r="C2380" s="2" t="str">
        <f>VLOOKUP(D2380,Info!$A$24:$B$57,2,FALSE)</f>
        <v>Shallow-water</v>
      </c>
      <c r="D2380" s="3" t="s">
        <v>42</v>
      </c>
      <c r="E2380" s="3">
        <v>2012.0</v>
      </c>
      <c r="F2380" s="3">
        <v>11.0</v>
      </c>
    </row>
    <row r="2381" ht="15.75" customHeight="1">
      <c r="A2381" s="2" t="s">
        <v>291</v>
      </c>
      <c r="B2381" s="2" t="s">
        <v>297</v>
      </c>
      <c r="C2381" s="2" t="str">
        <f>VLOOKUP(D2381,Info!$A$24:$B$57,2,FALSE)</f>
        <v>Shallow-water</v>
      </c>
      <c r="D2381" s="3" t="s">
        <v>42</v>
      </c>
      <c r="E2381" s="3">
        <v>2013.0</v>
      </c>
      <c r="F2381" s="3">
        <v>4.0</v>
      </c>
    </row>
    <row r="2382" ht="15.75" customHeight="1">
      <c r="A2382" s="2" t="s">
        <v>291</v>
      </c>
      <c r="B2382" s="2" t="s">
        <v>297</v>
      </c>
      <c r="C2382" s="2" t="str">
        <f>VLOOKUP(D2382,Info!$A$24:$B$57,2,FALSE)</f>
        <v>Shallow-water</v>
      </c>
      <c r="D2382" s="3" t="s">
        <v>42</v>
      </c>
      <c r="E2382" s="3">
        <v>2014.0</v>
      </c>
      <c r="F2382" s="3">
        <v>9.0</v>
      </c>
    </row>
    <row r="2383" ht="15.75" customHeight="1">
      <c r="A2383" s="2" t="s">
        <v>291</v>
      </c>
      <c r="B2383" s="2" t="s">
        <v>297</v>
      </c>
      <c r="C2383" s="2" t="str">
        <f>VLOOKUP(D2383,Info!$A$24:$B$57,2,FALSE)</f>
        <v>Shallow-water</v>
      </c>
      <c r="D2383" s="3" t="s">
        <v>42</v>
      </c>
      <c r="E2383" s="3">
        <v>2015.0</v>
      </c>
      <c r="F2383" s="3">
        <v>4.0</v>
      </c>
    </row>
    <row r="2384" ht="15.75" customHeight="1">
      <c r="A2384" s="2" t="s">
        <v>291</v>
      </c>
      <c r="B2384" s="2" t="s">
        <v>297</v>
      </c>
      <c r="C2384" s="2" t="str">
        <f>VLOOKUP(D2384,Info!$A$24:$B$57,2,FALSE)</f>
        <v>Shallow-water</v>
      </c>
      <c r="D2384" s="3" t="s">
        <v>42</v>
      </c>
      <c r="E2384" s="3">
        <v>2016.0</v>
      </c>
      <c r="F2384" s="3">
        <v>4.0</v>
      </c>
    </row>
    <row r="2385" ht="15.75" customHeight="1">
      <c r="A2385" s="2" t="s">
        <v>291</v>
      </c>
      <c r="B2385" s="2" t="s">
        <v>297</v>
      </c>
      <c r="C2385" s="2" t="str">
        <f>VLOOKUP(D2385,Info!$A$24:$B$57,2,FALSE)</f>
        <v>Shallow-water</v>
      </c>
      <c r="D2385" s="3" t="s">
        <v>42</v>
      </c>
      <c r="E2385" s="3">
        <v>2017.0</v>
      </c>
      <c r="F2385" s="3">
        <v>7.0</v>
      </c>
    </row>
    <row r="2386" ht="15.75" customHeight="1">
      <c r="A2386" s="2" t="s">
        <v>291</v>
      </c>
      <c r="B2386" s="2" t="s">
        <v>297</v>
      </c>
      <c r="C2386" s="2" t="str">
        <f>VLOOKUP(D2386,Info!$A$24:$B$57,2,FALSE)</f>
        <v>Shallow-water</v>
      </c>
      <c r="D2386" s="3" t="s">
        <v>42</v>
      </c>
      <c r="E2386" s="3">
        <v>2018.0</v>
      </c>
      <c r="F2386" s="3">
        <v>6.0</v>
      </c>
    </row>
    <row r="2387" ht="15.75" customHeight="1">
      <c r="A2387" s="2" t="s">
        <v>291</v>
      </c>
      <c r="B2387" s="2" t="s">
        <v>297</v>
      </c>
      <c r="C2387" s="2" t="str">
        <f>VLOOKUP(D2387,Info!$A$24:$B$57,2,FALSE)</f>
        <v>Shallow-water</v>
      </c>
      <c r="D2387" s="3" t="s">
        <v>43</v>
      </c>
      <c r="E2387" s="3">
        <v>1993.0</v>
      </c>
      <c r="F2387" s="3">
        <v>2.0</v>
      </c>
    </row>
    <row r="2388" ht="15.75" customHeight="1">
      <c r="A2388" s="2" t="s">
        <v>291</v>
      </c>
      <c r="B2388" s="2" t="s">
        <v>297</v>
      </c>
      <c r="C2388" s="2" t="str">
        <f>VLOOKUP(D2388,Info!$A$24:$B$57,2,FALSE)</f>
        <v>Shallow-water</v>
      </c>
      <c r="D2388" s="3" t="s">
        <v>43</v>
      </c>
      <c r="E2388" s="3">
        <v>1997.0</v>
      </c>
      <c r="F2388" s="3">
        <v>2.0</v>
      </c>
    </row>
    <row r="2389" ht="15.75" customHeight="1">
      <c r="A2389" s="2" t="s">
        <v>291</v>
      </c>
      <c r="B2389" s="2" t="s">
        <v>297</v>
      </c>
      <c r="C2389" s="2" t="str">
        <f>VLOOKUP(D2389,Info!$A$24:$B$57,2,FALSE)</f>
        <v>Shallow-water</v>
      </c>
      <c r="D2389" s="3" t="s">
        <v>43</v>
      </c>
      <c r="E2389" s="3">
        <v>1999.0</v>
      </c>
      <c r="F2389" s="3">
        <v>4.0</v>
      </c>
    </row>
    <row r="2390" ht="15.75" customHeight="1">
      <c r="A2390" s="2" t="s">
        <v>291</v>
      </c>
      <c r="B2390" s="2" t="s">
        <v>297</v>
      </c>
      <c r="C2390" s="2" t="str">
        <f>VLOOKUP(D2390,Info!$A$24:$B$57,2,FALSE)</f>
        <v>Shallow-water</v>
      </c>
      <c r="D2390" s="3" t="s">
        <v>43</v>
      </c>
      <c r="E2390" s="3">
        <v>2001.0</v>
      </c>
      <c r="F2390" s="3">
        <v>1.0</v>
      </c>
    </row>
    <row r="2391" ht="15.75" customHeight="1">
      <c r="A2391" s="2" t="s">
        <v>291</v>
      </c>
      <c r="B2391" s="2" t="s">
        <v>297</v>
      </c>
      <c r="C2391" s="2" t="str">
        <f>VLOOKUP(D2391,Info!$A$24:$B$57,2,FALSE)</f>
        <v>Shallow-water</v>
      </c>
      <c r="D2391" s="3" t="s">
        <v>43</v>
      </c>
      <c r="E2391" s="3">
        <v>2002.0</v>
      </c>
      <c r="F2391" s="3">
        <v>2.0</v>
      </c>
    </row>
    <row r="2392" ht="15.75" customHeight="1">
      <c r="A2392" s="2" t="s">
        <v>291</v>
      </c>
      <c r="B2392" s="2" t="s">
        <v>297</v>
      </c>
      <c r="C2392" s="2" t="str">
        <f>VLOOKUP(D2392,Info!$A$24:$B$57,2,FALSE)</f>
        <v>Shallow-water</v>
      </c>
      <c r="D2392" s="3" t="s">
        <v>43</v>
      </c>
      <c r="E2392" s="3">
        <v>2004.0</v>
      </c>
      <c r="F2392" s="3">
        <v>9.0</v>
      </c>
    </row>
    <row r="2393" ht="15.75" customHeight="1">
      <c r="A2393" s="2" t="s">
        <v>291</v>
      </c>
      <c r="B2393" s="2" t="s">
        <v>297</v>
      </c>
      <c r="C2393" s="2" t="str">
        <f>VLOOKUP(D2393,Info!$A$24:$B$57,2,FALSE)</f>
        <v>Shallow-water</v>
      </c>
      <c r="D2393" s="3" t="s">
        <v>43</v>
      </c>
      <c r="E2393" s="3">
        <v>2005.0</v>
      </c>
      <c r="F2393" s="3">
        <v>1.0</v>
      </c>
    </row>
    <row r="2394" ht="15.75" customHeight="1">
      <c r="A2394" s="2" t="s">
        <v>291</v>
      </c>
      <c r="B2394" s="2" t="s">
        <v>297</v>
      </c>
      <c r="C2394" s="2" t="str">
        <f>VLOOKUP(D2394,Info!$A$24:$B$57,2,FALSE)</f>
        <v>Shallow-water</v>
      </c>
      <c r="D2394" s="3" t="s">
        <v>43</v>
      </c>
      <c r="E2394" s="3">
        <v>2006.0</v>
      </c>
      <c r="F2394" s="3">
        <v>63.0</v>
      </c>
    </row>
    <row r="2395" ht="15.75" customHeight="1">
      <c r="A2395" s="2" t="s">
        <v>291</v>
      </c>
      <c r="B2395" s="2" t="s">
        <v>297</v>
      </c>
      <c r="C2395" s="2" t="str">
        <f>VLOOKUP(D2395,Info!$A$24:$B$57,2,FALSE)</f>
        <v>Shallow-water</v>
      </c>
      <c r="D2395" s="3" t="s">
        <v>43</v>
      </c>
      <c r="E2395" s="3">
        <v>2007.0</v>
      </c>
      <c r="F2395" s="3">
        <v>32.0</v>
      </c>
    </row>
    <row r="2396" ht="15.75" customHeight="1">
      <c r="A2396" s="2" t="s">
        <v>291</v>
      </c>
      <c r="B2396" s="2" t="s">
        <v>297</v>
      </c>
      <c r="C2396" s="2" t="str">
        <f>VLOOKUP(D2396,Info!$A$24:$B$57,2,FALSE)</f>
        <v>Shallow-water</v>
      </c>
      <c r="D2396" s="3" t="s">
        <v>43</v>
      </c>
      <c r="E2396" s="3">
        <v>2008.0</v>
      </c>
      <c r="F2396" s="3">
        <v>25.0</v>
      </c>
    </row>
    <row r="2397" ht="15.75" customHeight="1">
      <c r="A2397" s="2" t="s">
        <v>291</v>
      </c>
      <c r="B2397" s="2" t="s">
        <v>297</v>
      </c>
      <c r="C2397" s="2" t="str">
        <f>VLOOKUP(D2397,Info!$A$24:$B$57,2,FALSE)</f>
        <v>Shallow-water</v>
      </c>
      <c r="D2397" s="3" t="s">
        <v>43</v>
      </c>
      <c r="E2397" s="3">
        <v>2009.0</v>
      </c>
      <c r="F2397" s="3">
        <v>27.0</v>
      </c>
    </row>
    <row r="2398" ht="15.75" customHeight="1">
      <c r="A2398" s="2" t="s">
        <v>291</v>
      </c>
      <c r="B2398" s="2" t="s">
        <v>297</v>
      </c>
      <c r="C2398" s="2" t="str">
        <f>VLOOKUP(D2398,Info!$A$24:$B$57,2,FALSE)</f>
        <v>Shallow-water</v>
      </c>
      <c r="D2398" s="3" t="s">
        <v>43</v>
      </c>
      <c r="E2398" s="3">
        <v>2010.0</v>
      </c>
      <c r="F2398" s="3">
        <v>20.0</v>
      </c>
    </row>
    <row r="2399" ht="15.75" customHeight="1">
      <c r="A2399" s="2" t="s">
        <v>291</v>
      </c>
      <c r="B2399" s="2" t="s">
        <v>297</v>
      </c>
      <c r="C2399" s="2" t="str">
        <f>VLOOKUP(D2399,Info!$A$24:$B$57,2,FALSE)</f>
        <v>Shallow-water</v>
      </c>
      <c r="D2399" s="3" t="s">
        <v>43</v>
      </c>
      <c r="E2399" s="3">
        <v>2011.0</v>
      </c>
      <c r="F2399" s="3">
        <v>27.0</v>
      </c>
    </row>
    <row r="2400" ht="15.75" customHeight="1">
      <c r="A2400" s="2" t="s">
        <v>291</v>
      </c>
      <c r="B2400" s="2" t="s">
        <v>297</v>
      </c>
      <c r="C2400" s="2" t="str">
        <f>VLOOKUP(D2400,Info!$A$24:$B$57,2,FALSE)</f>
        <v>Shallow-water</v>
      </c>
      <c r="D2400" s="3" t="s">
        <v>43</v>
      </c>
      <c r="E2400" s="3">
        <v>2012.0</v>
      </c>
      <c r="F2400" s="3">
        <v>23.0</v>
      </c>
    </row>
    <row r="2401" ht="15.75" customHeight="1">
      <c r="A2401" s="2" t="s">
        <v>291</v>
      </c>
      <c r="B2401" s="2" t="s">
        <v>297</v>
      </c>
      <c r="C2401" s="2" t="str">
        <f>VLOOKUP(D2401,Info!$A$24:$B$57,2,FALSE)</f>
        <v>Shallow-water</v>
      </c>
      <c r="D2401" s="3" t="s">
        <v>43</v>
      </c>
      <c r="E2401" s="3">
        <v>2013.0</v>
      </c>
      <c r="F2401" s="3">
        <v>5.0</v>
      </c>
    </row>
    <row r="2402" ht="15.75" customHeight="1">
      <c r="A2402" s="2" t="s">
        <v>291</v>
      </c>
      <c r="B2402" s="2" t="s">
        <v>297</v>
      </c>
      <c r="C2402" s="2" t="str">
        <f>VLOOKUP(D2402,Info!$A$24:$B$57,2,FALSE)</f>
        <v>Shallow-water</v>
      </c>
      <c r="D2402" s="3" t="s">
        <v>43</v>
      </c>
      <c r="E2402" s="3">
        <v>2014.0</v>
      </c>
      <c r="F2402" s="3">
        <v>5.0</v>
      </c>
    </row>
    <row r="2403" ht="15.75" customHeight="1">
      <c r="A2403" s="2" t="s">
        <v>291</v>
      </c>
      <c r="B2403" s="2" t="s">
        <v>297</v>
      </c>
      <c r="C2403" s="2" t="str">
        <f>VLOOKUP(D2403,Info!$A$24:$B$57,2,FALSE)</f>
        <v>Shallow-water</v>
      </c>
      <c r="D2403" s="3" t="s">
        <v>43</v>
      </c>
      <c r="E2403" s="3">
        <v>2015.0</v>
      </c>
      <c r="F2403" s="3">
        <v>9.0</v>
      </c>
    </row>
    <row r="2404" ht="15.75" customHeight="1">
      <c r="A2404" s="2" t="s">
        <v>291</v>
      </c>
      <c r="B2404" s="2" t="s">
        <v>297</v>
      </c>
      <c r="C2404" s="2" t="str">
        <f>VLOOKUP(D2404,Info!$A$24:$B$57,2,FALSE)</f>
        <v>Shallow-water</v>
      </c>
      <c r="D2404" s="3" t="s">
        <v>43</v>
      </c>
      <c r="E2404" s="3">
        <v>2016.0</v>
      </c>
      <c r="F2404" s="3">
        <v>9.0</v>
      </c>
    </row>
    <row r="2405" ht="15.75" customHeight="1">
      <c r="A2405" s="2" t="s">
        <v>291</v>
      </c>
      <c r="B2405" s="2" t="s">
        <v>297</v>
      </c>
      <c r="C2405" s="2" t="str">
        <f>VLOOKUP(D2405,Info!$A$24:$B$57,2,FALSE)</f>
        <v>Shallow-water</v>
      </c>
      <c r="D2405" s="3" t="s">
        <v>43</v>
      </c>
      <c r="E2405" s="3">
        <v>2017.0</v>
      </c>
      <c r="F2405" s="3">
        <v>5.0</v>
      </c>
    </row>
    <row r="2406" ht="15.75" customHeight="1">
      <c r="A2406" s="2" t="s">
        <v>291</v>
      </c>
      <c r="B2406" s="2" t="s">
        <v>297</v>
      </c>
      <c r="C2406" s="2" t="str">
        <f>VLOOKUP(D2406,Info!$A$24:$B$57,2,FALSE)</f>
        <v>Shallow-water</v>
      </c>
      <c r="D2406" s="3" t="s">
        <v>43</v>
      </c>
      <c r="E2406" s="3">
        <v>2018.0</v>
      </c>
      <c r="F2406" s="3">
        <v>11.0</v>
      </c>
    </row>
    <row r="2407" ht="15.75" customHeight="1">
      <c r="A2407" s="2" t="s">
        <v>298</v>
      </c>
      <c r="B2407" s="2" t="s">
        <v>297</v>
      </c>
      <c r="C2407" s="2" t="str">
        <f>VLOOKUP(D2407,Info!$A$24:$B$57,2,FALSE)</f>
        <v>Jacks</v>
      </c>
      <c r="D2407" s="2" t="s">
        <v>2</v>
      </c>
      <c r="E2407" s="3">
        <v>1988.0</v>
      </c>
      <c r="F2407" s="3">
        <v>4.0</v>
      </c>
    </row>
    <row r="2408" ht="15.75" customHeight="1">
      <c r="A2408" s="2" t="s">
        <v>298</v>
      </c>
      <c r="B2408" s="2" t="s">
        <v>297</v>
      </c>
      <c r="C2408" s="2" t="str">
        <f>VLOOKUP(D2408,Info!$A$24:$B$57,2,FALSE)</f>
        <v>Jacks</v>
      </c>
      <c r="D2408" s="2" t="s">
        <v>2</v>
      </c>
      <c r="E2408" s="3">
        <v>1990.0</v>
      </c>
      <c r="F2408" s="3">
        <v>1.0</v>
      </c>
    </row>
    <row r="2409" ht="15.75" customHeight="1">
      <c r="A2409" s="2" t="s">
        <v>298</v>
      </c>
      <c r="B2409" s="2" t="s">
        <v>297</v>
      </c>
      <c r="C2409" s="2" t="str">
        <f>VLOOKUP(D2409,Info!$A$24:$B$57,2,FALSE)</f>
        <v>Jacks</v>
      </c>
      <c r="D2409" s="2" t="s">
        <v>2</v>
      </c>
      <c r="E2409" s="3">
        <v>1991.0</v>
      </c>
      <c r="F2409" s="3">
        <v>6.0</v>
      </c>
    </row>
    <row r="2410" ht="15.75" customHeight="1">
      <c r="A2410" s="2" t="s">
        <v>298</v>
      </c>
      <c r="B2410" s="2" t="s">
        <v>297</v>
      </c>
      <c r="C2410" s="2" t="str">
        <f>VLOOKUP(D2410,Info!$A$24:$B$57,2,FALSE)</f>
        <v>Jacks</v>
      </c>
      <c r="D2410" s="2" t="s">
        <v>2</v>
      </c>
      <c r="E2410" s="3">
        <v>1992.0</v>
      </c>
      <c r="F2410" s="3">
        <v>8.0</v>
      </c>
    </row>
    <row r="2411" ht="15.75" customHeight="1">
      <c r="A2411" s="2" t="s">
        <v>298</v>
      </c>
      <c r="B2411" s="2" t="s">
        <v>297</v>
      </c>
      <c r="C2411" s="2" t="str">
        <f>VLOOKUP(D2411,Info!$A$24:$B$57,2,FALSE)</f>
        <v>Jacks</v>
      </c>
      <c r="D2411" s="2" t="s">
        <v>2</v>
      </c>
      <c r="E2411" s="3">
        <v>1993.0</v>
      </c>
      <c r="F2411" s="3">
        <v>1.0</v>
      </c>
    </row>
    <row r="2412" ht="15.75" customHeight="1">
      <c r="A2412" s="2" t="s">
        <v>298</v>
      </c>
      <c r="B2412" s="2" t="s">
        <v>297</v>
      </c>
      <c r="C2412" s="2" t="str">
        <f>VLOOKUP(D2412,Info!$A$24:$B$57,2,FALSE)</f>
        <v>Jacks</v>
      </c>
      <c r="D2412" s="2" t="s">
        <v>2</v>
      </c>
      <c r="E2412" s="3">
        <v>1994.0</v>
      </c>
      <c r="F2412" s="3">
        <v>3.0</v>
      </c>
    </row>
    <row r="2413" ht="15.75" customHeight="1">
      <c r="A2413" s="2" t="s">
        <v>298</v>
      </c>
      <c r="B2413" s="2" t="s">
        <v>297</v>
      </c>
      <c r="C2413" s="2" t="str">
        <f>VLOOKUP(D2413,Info!$A$24:$B$57,2,FALSE)</f>
        <v>Jacks</v>
      </c>
      <c r="D2413" s="2" t="s">
        <v>2</v>
      </c>
      <c r="E2413" s="3">
        <v>1996.0</v>
      </c>
      <c r="F2413" s="3">
        <v>6.0</v>
      </c>
    </row>
    <row r="2414" ht="15.75" customHeight="1">
      <c r="A2414" s="2" t="s">
        <v>298</v>
      </c>
      <c r="B2414" s="2" t="s">
        <v>297</v>
      </c>
      <c r="C2414" s="2" t="str">
        <f>VLOOKUP(D2414,Info!$A$24:$B$57,2,FALSE)</f>
        <v>Jacks</v>
      </c>
      <c r="D2414" s="2" t="s">
        <v>2</v>
      </c>
      <c r="E2414" s="3">
        <v>2004.0</v>
      </c>
      <c r="F2414" s="3">
        <v>10.0</v>
      </c>
    </row>
    <row r="2415" ht="15.75" customHeight="1">
      <c r="A2415" s="2" t="s">
        <v>298</v>
      </c>
      <c r="B2415" s="2" t="s">
        <v>297</v>
      </c>
      <c r="C2415" s="2" t="str">
        <f>VLOOKUP(D2415,Info!$A$24:$B$57,2,FALSE)</f>
        <v>Jacks</v>
      </c>
      <c r="D2415" s="2" t="s">
        <v>2</v>
      </c>
      <c r="E2415" s="3">
        <v>2005.0</v>
      </c>
      <c r="F2415" s="3">
        <v>19.0</v>
      </c>
    </row>
    <row r="2416" ht="15.75" customHeight="1">
      <c r="A2416" s="2" t="s">
        <v>298</v>
      </c>
      <c r="B2416" s="2" t="s">
        <v>297</v>
      </c>
      <c r="C2416" s="2" t="str">
        <f>VLOOKUP(D2416,Info!$A$24:$B$57,2,FALSE)</f>
        <v>Jacks</v>
      </c>
      <c r="D2416" s="2" t="s">
        <v>2</v>
      </c>
      <c r="E2416" s="3">
        <v>2006.0</v>
      </c>
      <c r="F2416" s="3">
        <v>27.0</v>
      </c>
    </row>
    <row r="2417" ht="15.75" customHeight="1">
      <c r="A2417" s="2" t="s">
        <v>298</v>
      </c>
      <c r="B2417" s="2" t="s">
        <v>297</v>
      </c>
      <c r="C2417" s="2" t="str">
        <f>VLOOKUP(D2417,Info!$A$24:$B$57,2,FALSE)</f>
        <v>Jacks</v>
      </c>
      <c r="D2417" s="2" t="s">
        <v>2</v>
      </c>
      <c r="E2417" s="3">
        <v>2007.0</v>
      </c>
      <c r="F2417" s="3">
        <v>32.0</v>
      </c>
    </row>
    <row r="2418" ht="15.75" customHeight="1">
      <c r="A2418" s="2" t="s">
        <v>298</v>
      </c>
      <c r="B2418" s="2" t="s">
        <v>297</v>
      </c>
      <c r="C2418" s="2" t="str">
        <f>VLOOKUP(D2418,Info!$A$24:$B$57,2,FALSE)</f>
        <v>Jacks</v>
      </c>
      <c r="D2418" s="2" t="s">
        <v>2</v>
      </c>
      <c r="E2418" s="3">
        <v>2008.0</v>
      </c>
      <c r="F2418" s="3">
        <v>5.0</v>
      </c>
    </row>
    <row r="2419" ht="15.75" customHeight="1">
      <c r="A2419" s="2" t="s">
        <v>298</v>
      </c>
      <c r="B2419" s="2" t="s">
        <v>297</v>
      </c>
      <c r="C2419" s="2" t="str">
        <f>VLOOKUP(D2419,Info!$A$24:$B$57,2,FALSE)</f>
        <v>Jacks</v>
      </c>
      <c r="D2419" s="2" t="s">
        <v>2</v>
      </c>
      <c r="E2419" s="3">
        <v>2009.0</v>
      </c>
      <c r="F2419" s="3">
        <v>11.0</v>
      </c>
    </row>
    <row r="2420" ht="15.75" customHeight="1">
      <c r="A2420" s="2" t="s">
        <v>298</v>
      </c>
      <c r="B2420" s="2" t="s">
        <v>297</v>
      </c>
      <c r="C2420" s="2" t="str">
        <f>VLOOKUP(D2420,Info!$A$24:$B$57,2,FALSE)</f>
        <v>Jacks</v>
      </c>
      <c r="D2420" s="2" t="s">
        <v>2</v>
      </c>
      <c r="E2420" s="3">
        <v>2010.0</v>
      </c>
      <c r="F2420" s="3">
        <v>7.0</v>
      </c>
    </row>
    <row r="2421" ht="15.75" customHeight="1">
      <c r="A2421" s="2" t="s">
        <v>298</v>
      </c>
      <c r="B2421" s="2" t="s">
        <v>297</v>
      </c>
      <c r="C2421" s="2" t="str">
        <f>VLOOKUP(D2421,Info!$A$24:$B$57,2,FALSE)</f>
        <v>Jacks</v>
      </c>
      <c r="D2421" s="2" t="s">
        <v>2</v>
      </c>
      <c r="E2421" s="3">
        <v>2011.0</v>
      </c>
      <c r="F2421" s="3">
        <v>20.0</v>
      </c>
    </row>
    <row r="2422" ht="15.75" customHeight="1">
      <c r="A2422" s="2" t="s">
        <v>298</v>
      </c>
      <c r="B2422" s="2" t="s">
        <v>297</v>
      </c>
      <c r="C2422" s="2" t="str">
        <f>VLOOKUP(D2422,Info!$A$24:$B$57,2,FALSE)</f>
        <v>Jacks</v>
      </c>
      <c r="D2422" s="2" t="s">
        <v>2</v>
      </c>
      <c r="E2422" s="3">
        <v>2012.0</v>
      </c>
      <c r="F2422" s="3">
        <v>10.0</v>
      </c>
    </row>
    <row r="2423" ht="15.75" customHeight="1">
      <c r="A2423" s="2" t="s">
        <v>298</v>
      </c>
      <c r="B2423" s="2" t="s">
        <v>297</v>
      </c>
      <c r="C2423" s="2" t="str">
        <f>VLOOKUP(D2423,Info!$A$24:$B$57,2,FALSE)</f>
        <v>Jacks</v>
      </c>
      <c r="D2423" s="2" t="s">
        <v>2</v>
      </c>
      <c r="E2423" s="3">
        <v>2013.0</v>
      </c>
      <c r="F2423" s="3">
        <v>10.0</v>
      </c>
    </row>
    <row r="2424" ht="15.75" customHeight="1">
      <c r="A2424" s="2" t="s">
        <v>298</v>
      </c>
      <c r="B2424" s="2" t="s">
        <v>297</v>
      </c>
      <c r="C2424" s="2" t="str">
        <f>VLOOKUP(D2424,Info!$A$24:$B$57,2,FALSE)</f>
        <v>Jacks</v>
      </c>
      <c r="D2424" s="2" t="s">
        <v>2</v>
      </c>
      <c r="E2424" s="3">
        <v>2014.0</v>
      </c>
      <c r="F2424" s="3">
        <v>17.0</v>
      </c>
    </row>
    <row r="2425" ht="15.75" customHeight="1">
      <c r="A2425" s="2" t="s">
        <v>298</v>
      </c>
      <c r="B2425" s="2" t="s">
        <v>297</v>
      </c>
      <c r="C2425" s="2" t="str">
        <f>VLOOKUP(D2425,Info!$A$24:$B$57,2,FALSE)</f>
        <v>Jacks</v>
      </c>
      <c r="D2425" s="2" t="s">
        <v>2</v>
      </c>
      <c r="E2425" s="3">
        <v>2015.0</v>
      </c>
      <c r="F2425" s="3">
        <v>12.0</v>
      </c>
    </row>
    <row r="2426" ht="15.75" customHeight="1">
      <c r="A2426" s="2" t="s">
        <v>298</v>
      </c>
      <c r="B2426" s="2" t="s">
        <v>297</v>
      </c>
      <c r="C2426" s="2" t="str">
        <f>VLOOKUP(D2426,Info!$A$24:$B$57,2,FALSE)</f>
        <v>Jacks</v>
      </c>
      <c r="D2426" s="2" t="s">
        <v>2</v>
      </c>
      <c r="E2426" s="3">
        <v>2016.0</v>
      </c>
      <c r="F2426" s="3">
        <v>14.0</v>
      </c>
    </row>
    <row r="2427" ht="15.75" customHeight="1">
      <c r="A2427" s="2" t="s">
        <v>298</v>
      </c>
      <c r="B2427" s="2" t="s">
        <v>297</v>
      </c>
      <c r="C2427" s="2" t="str">
        <f>VLOOKUP(D2427,Info!$A$24:$B$57,2,FALSE)</f>
        <v>Jacks</v>
      </c>
      <c r="D2427" s="2" t="s">
        <v>2</v>
      </c>
      <c r="E2427" s="3">
        <v>2017.0</v>
      </c>
      <c r="F2427" s="3">
        <v>4.0</v>
      </c>
    </row>
    <row r="2428" ht="15.75" customHeight="1">
      <c r="A2428" s="2" t="s">
        <v>298</v>
      </c>
      <c r="B2428" s="2" t="s">
        <v>297</v>
      </c>
      <c r="C2428" s="2" t="str">
        <f>VLOOKUP(D2428,Info!$A$24:$B$57,2,FALSE)</f>
        <v>Jacks</v>
      </c>
      <c r="D2428" s="2" t="s">
        <v>2</v>
      </c>
      <c r="E2428" s="3">
        <v>2018.0</v>
      </c>
      <c r="F2428" s="3">
        <v>12.0</v>
      </c>
    </row>
    <row r="2429" ht="15.75" customHeight="1">
      <c r="A2429" s="2" t="s">
        <v>298</v>
      </c>
      <c r="B2429" s="2" t="s">
        <v>297</v>
      </c>
      <c r="C2429" s="2" t="str">
        <f>VLOOKUP(D2429,Info!$A$24:$B$57,2,FALSE)</f>
        <v>Jacks</v>
      </c>
      <c r="D2429" s="2" t="s">
        <v>6</v>
      </c>
      <c r="E2429" s="3">
        <v>1991.0</v>
      </c>
      <c r="F2429" s="3">
        <v>1.0</v>
      </c>
    </row>
    <row r="2430" ht="15.75" customHeight="1">
      <c r="A2430" s="2" t="s">
        <v>298</v>
      </c>
      <c r="B2430" s="2" t="s">
        <v>297</v>
      </c>
      <c r="C2430" s="2" t="str">
        <f>VLOOKUP(D2430,Info!$A$24:$B$57,2,FALSE)</f>
        <v>Jacks</v>
      </c>
      <c r="D2430" s="2" t="s">
        <v>6</v>
      </c>
      <c r="E2430" s="3">
        <v>2005.0</v>
      </c>
      <c r="F2430" s="3">
        <v>3.0</v>
      </c>
    </row>
    <row r="2431" ht="15.75" customHeight="1">
      <c r="A2431" s="2" t="s">
        <v>298</v>
      </c>
      <c r="B2431" s="2" t="s">
        <v>297</v>
      </c>
      <c r="C2431" s="2" t="str">
        <f>VLOOKUP(D2431,Info!$A$24:$B$57,2,FALSE)</f>
        <v>Jacks</v>
      </c>
      <c r="D2431" s="2" t="s">
        <v>6</v>
      </c>
      <c r="E2431" s="3">
        <v>2006.0</v>
      </c>
      <c r="F2431" s="3">
        <v>11.0</v>
      </c>
    </row>
    <row r="2432" ht="15.75" customHeight="1">
      <c r="A2432" s="2" t="s">
        <v>298</v>
      </c>
      <c r="B2432" s="2" t="s">
        <v>297</v>
      </c>
      <c r="C2432" s="2" t="str">
        <f>VLOOKUP(D2432,Info!$A$24:$B$57,2,FALSE)</f>
        <v>Jacks</v>
      </c>
      <c r="D2432" s="2" t="s">
        <v>6</v>
      </c>
      <c r="E2432" s="3">
        <v>2007.0</v>
      </c>
      <c r="F2432" s="3">
        <v>8.0</v>
      </c>
    </row>
    <row r="2433" ht="15.75" customHeight="1">
      <c r="A2433" s="2" t="s">
        <v>298</v>
      </c>
      <c r="B2433" s="2" t="s">
        <v>297</v>
      </c>
      <c r="C2433" s="2" t="str">
        <f>VLOOKUP(D2433,Info!$A$24:$B$57,2,FALSE)</f>
        <v>Jacks</v>
      </c>
      <c r="D2433" s="2" t="s">
        <v>6</v>
      </c>
      <c r="E2433" s="3">
        <v>2008.0</v>
      </c>
      <c r="F2433" s="3">
        <v>20.0</v>
      </c>
    </row>
    <row r="2434" ht="15.75" customHeight="1">
      <c r="A2434" s="2" t="s">
        <v>298</v>
      </c>
      <c r="B2434" s="2" t="s">
        <v>297</v>
      </c>
      <c r="C2434" s="2" t="str">
        <f>VLOOKUP(D2434,Info!$A$24:$B$57,2,FALSE)</f>
        <v>Jacks</v>
      </c>
      <c r="D2434" s="2" t="s">
        <v>6</v>
      </c>
      <c r="E2434" s="3">
        <v>2009.0</v>
      </c>
      <c r="F2434" s="3">
        <v>19.0</v>
      </c>
    </row>
    <row r="2435" ht="15.75" customHeight="1">
      <c r="A2435" s="2" t="s">
        <v>298</v>
      </c>
      <c r="B2435" s="2" t="s">
        <v>297</v>
      </c>
      <c r="C2435" s="2" t="str">
        <f>VLOOKUP(D2435,Info!$A$24:$B$57,2,FALSE)</f>
        <v>Jacks</v>
      </c>
      <c r="D2435" s="2" t="s">
        <v>6</v>
      </c>
      <c r="E2435" s="3">
        <v>2010.0</v>
      </c>
      <c r="F2435" s="3">
        <v>29.0</v>
      </c>
    </row>
    <row r="2436" ht="15.75" customHeight="1">
      <c r="A2436" s="2" t="s">
        <v>298</v>
      </c>
      <c r="B2436" s="2" t="s">
        <v>297</v>
      </c>
      <c r="C2436" s="2" t="str">
        <f>VLOOKUP(D2436,Info!$A$24:$B$57,2,FALSE)</f>
        <v>Jacks</v>
      </c>
      <c r="D2436" s="2" t="s">
        <v>6</v>
      </c>
      <c r="E2436" s="3">
        <v>2011.0</v>
      </c>
      <c r="F2436" s="3">
        <v>46.0</v>
      </c>
    </row>
    <row r="2437" ht="15.75" customHeight="1">
      <c r="A2437" s="2" t="s">
        <v>298</v>
      </c>
      <c r="B2437" s="2" t="s">
        <v>297</v>
      </c>
      <c r="C2437" s="2" t="str">
        <f>VLOOKUP(D2437,Info!$A$24:$B$57,2,FALSE)</f>
        <v>Jacks</v>
      </c>
      <c r="D2437" s="2" t="s">
        <v>6</v>
      </c>
      <c r="E2437" s="3">
        <v>2012.0</v>
      </c>
      <c r="F2437" s="3">
        <v>3.0</v>
      </c>
    </row>
    <row r="2438" ht="15.75" customHeight="1">
      <c r="A2438" s="2" t="s">
        <v>298</v>
      </c>
      <c r="B2438" s="2" t="s">
        <v>297</v>
      </c>
      <c r="C2438" s="2" t="str">
        <f>VLOOKUP(D2438,Info!$A$24:$B$57,2,FALSE)</f>
        <v>Jacks</v>
      </c>
      <c r="D2438" s="2" t="s">
        <v>6</v>
      </c>
      <c r="E2438" s="3">
        <v>2013.0</v>
      </c>
      <c r="F2438" s="3">
        <v>1.0</v>
      </c>
    </row>
    <row r="2439" ht="15.75" customHeight="1">
      <c r="A2439" s="2" t="s">
        <v>298</v>
      </c>
      <c r="B2439" s="2" t="s">
        <v>297</v>
      </c>
      <c r="C2439" s="2" t="str">
        <f>VLOOKUP(D2439,Info!$A$24:$B$57,2,FALSE)</f>
        <v>Jacks</v>
      </c>
      <c r="D2439" s="2" t="s">
        <v>6</v>
      </c>
      <c r="E2439" s="3">
        <v>2014.0</v>
      </c>
      <c r="F2439" s="3">
        <v>1.0</v>
      </c>
    </row>
    <row r="2440" ht="15.75" customHeight="1">
      <c r="A2440" s="2" t="s">
        <v>298</v>
      </c>
      <c r="B2440" s="2" t="s">
        <v>297</v>
      </c>
      <c r="C2440" s="2" t="str">
        <f>VLOOKUP(D2440,Info!$A$24:$B$57,2,FALSE)</f>
        <v>Jacks</v>
      </c>
      <c r="D2440" s="2" t="s">
        <v>6</v>
      </c>
      <c r="E2440" s="3">
        <v>2017.0</v>
      </c>
      <c r="F2440" s="3">
        <v>1.0</v>
      </c>
    </row>
    <row r="2441" ht="15.75" customHeight="1">
      <c r="A2441" s="2" t="s">
        <v>298</v>
      </c>
      <c r="B2441" s="2" t="s">
        <v>297</v>
      </c>
      <c r="C2441" s="2" t="str">
        <f>VLOOKUP(D2441,Info!$A$24:$B$57,2,FALSE)</f>
        <v>Jacks</v>
      </c>
      <c r="D2441" s="2" t="s">
        <v>6</v>
      </c>
      <c r="E2441" s="3">
        <v>2018.0</v>
      </c>
      <c r="F2441" s="3">
        <v>1.0</v>
      </c>
    </row>
    <row r="2442" ht="15.75" customHeight="1">
      <c r="A2442" s="2" t="s">
        <v>298</v>
      </c>
      <c r="B2442" s="2" t="s">
        <v>297</v>
      </c>
      <c r="C2442" s="2" t="str">
        <f>VLOOKUP(D2442,Info!$A$24:$B$57,2,FALSE)</f>
        <v>SG</v>
      </c>
      <c r="D2442" s="2" t="s">
        <v>8</v>
      </c>
      <c r="E2442" s="3">
        <v>1983.0</v>
      </c>
      <c r="F2442" s="3">
        <v>1.0</v>
      </c>
    </row>
    <row r="2443" ht="15.75" customHeight="1">
      <c r="A2443" s="2" t="s">
        <v>298</v>
      </c>
      <c r="B2443" s="2" t="s">
        <v>297</v>
      </c>
      <c r="C2443" s="2" t="str">
        <f>VLOOKUP(D2443,Info!$A$24:$B$57,2,FALSE)</f>
        <v>SG</v>
      </c>
      <c r="D2443" s="2" t="s">
        <v>8</v>
      </c>
      <c r="E2443" s="3">
        <v>1984.0</v>
      </c>
      <c r="F2443" s="3">
        <v>4.0</v>
      </c>
    </row>
    <row r="2444" ht="15.75" customHeight="1">
      <c r="A2444" s="2" t="s">
        <v>298</v>
      </c>
      <c r="B2444" s="2" t="s">
        <v>297</v>
      </c>
      <c r="C2444" s="2" t="str">
        <f>VLOOKUP(D2444,Info!$A$24:$B$57,2,FALSE)</f>
        <v>SG</v>
      </c>
      <c r="D2444" s="2" t="s">
        <v>8</v>
      </c>
      <c r="E2444" s="3">
        <v>1986.0</v>
      </c>
      <c r="F2444" s="3">
        <v>1.0</v>
      </c>
    </row>
    <row r="2445" ht="15.75" customHeight="1">
      <c r="A2445" s="2" t="s">
        <v>298</v>
      </c>
      <c r="B2445" s="2" t="s">
        <v>297</v>
      </c>
      <c r="C2445" s="2" t="str">
        <f>VLOOKUP(D2445,Info!$A$24:$B$57,2,FALSE)</f>
        <v>SG</v>
      </c>
      <c r="D2445" s="2" t="s">
        <v>8</v>
      </c>
      <c r="E2445" s="3">
        <v>1992.0</v>
      </c>
      <c r="F2445" s="3">
        <v>1.0</v>
      </c>
    </row>
    <row r="2446" ht="15.75" customHeight="1">
      <c r="A2446" s="2" t="s">
        <v>298</v>
      </c>
      <c r="B2446" s="2" t="s">
        <v>297</v>
      </c>
      <c r="C2446" s="2" t="str">
        <f>VLOOKUP(D2446,Info!$A$24:$B$57,2,FALSE)</f>
        <v>SG</v>
      </c>
      <c r="D2446" s="2" t="s">
        <v>8</v>
      </c>
      <c r="E2446" s="3">
        <v>1993.0</v>
      </c>
      <c r="F2446" s="3">
        <v>1.0</v>
      </c>
    </row>
    <row r="2447" ht="15.75" customHeight="1">
      <c r="A2447" s="2" t="s">
        <v>298</v>
      </c>
      <c r="B2447" s="2" t="s">
        <v>297</v>
      </c>
      <c r="C2447" s="2" t="str">
        <f>VLOOKUP(D2447,Info!$A$24:$B$57,2,FALSE)</f>
        <v>SG</v>
      </c>
      <c r="D2447" s="2" t="s">
        <v>8</v>
      </c>
      <c r="E2447" s="3">
        <v>2003.0</v>
      </c>
      <c r="F2447" s="3">
        <v>1.0</v>
      </c>
    </row>
    <row r="2448" ht="15.75" customHeight="1">
      <c r="A2448" s="2" t="s">
        <v>298</v>
      </c>
      <c r="B2448" s="2" t="s">
        <v>297</v>
      </c>
      <c r="C2448" s="2" t="str">
        <f>VLOOKUP(D2448,Info!$A$24:$B$57,2,FALSE)</f>
        <v>SG</v>
      </c>
      <c r="D2448" s="2" t="s">
        <v>8</v>
      </c>
      <c r="E2448" s="3">
        <v>2004.0</v>
      </c>
      <c r="F2448" s="3">
        <v>2.0</v>
      </c>
    </row>
    <row r="2449" ht="15.75" customHeight="1">
      <c r="A2449" s="2" t="s">
        <v>298</v>
      </c>
      <c r="B2449" s="2" t="s">
        <v>297</v>
      </c>
      <c r="C2449" s="2" t="str">
        <f>VLOOKUP(D2449,Info!$A$24:$B$57,2,FALSE)</f>
        <v>SG</v>
      </c>
      <c r="D2449" s="2" t="s">
        <v>8</v>
      </c>
      <c r="E2449" s="3">
        <v>2005.0</v>
      </c>
      <c r="F2449" s="3">
        <v>1.0</v>
      </c>
    </row>
    <row r="2450" ht="15.75" customHeight="1">
      <c r="A2450" s="2" t="s">
        <v>298</v>
      </c>
      <c r="B2450" s="2" t="s">
        <v>297</v>
      </c>
      <c r="C2450" s="2" t="str">
        <f>VLOOKUP(D2450,Info!$A$24:$B$57,2,FALSE)</f>
        <v>SG</v>
      </c>
      <c r="D2450" s="2" t="s">
        <v>8</v>
      </c>
      <c r="E2450" s="3">
        <v>2006.0</v>
      </c>
      <c r="F2450" s="3">
        <v>1.0</v>
      </c>
    </row>
    <row r="2451" ht="15.75" customHeight="1">
      <c r="A2451" s="2" t="s">
        <v>298</v>
      </c>
      <c r="B2451" s="2" t="s">
        <v>297</v>
      </c>
      <c r="C2451" s="2" t="str">
        <f>VLOOKUP(D2451,Info!$A$24:$B$57,2,FALSE)</f>
        <v>SG</v>
      </c>
      <c r="D2451" s="2" t="s">
        <v>8</v>
      </c>
      <c r="E2451" s="3">
        <v>2007.0</v>
      </c>
      <c r="F2451" s="3">
        <v>6.0</v>
      </c>
    </row>
    <row r="2452" ht="15.75" customHeight="1">
      <c r="A2452" s="2" t="s">
        <v>298</v>
      </c>
      <c r="B2452" s="2" t="s">
        <v>297</v>
      </c>
      <c r="C2452" s="2" t="str">
        <f>VLOOKUP(D2452,Info!$A$24:$B$57,2,FALSE)</f>
        <v>SG</v>
      </c>
      <c r="D2452" s="2" t="s">
        <v>8</v>
      </c>
      <c r="E2452" s="3">
        <v>2008.0</v>
      </c>
      <c r="F2452" s="3">
        <v>1.0</v>
      </c>
    </row>
    <row r="2453" ht="15.75" customHeight="1">
      <c r="A2453" s="2" t="s">
        <v>298</v>
      </c>
      <c r="B2453" s="2" t="s">
        <v>297</v>
      </c>
      <c r="C2453" s="2" t="str">
        <f>VLOOKUP(D2453,Info!$A$24:$B$57,2,FALSE)</f>
        <v>SG</v>
      </c>
      <c r="D2453" s="2" t="s">
        <v>8</v>
      </c>
      <c r="E2453" s="3">
        <v>2010.0</v>
      </c>
      <c r="F2453" s="3">
        <v>2.0</v>
      </c>
    </row>
    <row r="2454" ht="15.75" customHeight="1">
      <c r="A2454" s="2" t="s">
        <v>298</v>
      </c>
      <c r="B2454" s="2" t="s">
        <v>297</v>
      </c>
      <c r="C2454" s="2" t="str">
        <f>VLOOKUP(D2454,Info!$A$24:$B$57,2,FALSE)</f>
        <v>SG</v>
      </c>
      <c r="D2454" s="2" t="s">
        <v>8</v>
      </c>
      <c r="E2454" s="3">
        <v>2011.0</v>
      </c>
      <c r="F2454" s="3">
        <v>15.0</v>
      </c>
    </row>
    <row r="2455" ht="15.75" customHeight="1">
      <c r="A2455" s="2" t="s">
        <v>298</v>
      </c>
      <c r="B2455" s="2" t="s">
        <v>297</v>
      </c>
      <c r="C2455" s="2" t="str">
        <f>VLOOKUP(D2455,Info!$A$24:$B$57,2,FALSE)</f>
        <v>SG</v>
      </c>
      <c r="D2455" s="2" t="s">
        <v>8</v>
      </c>
      <c r="E2455" s="3">
        <v>2012.0</v>
      </c>
      <c r="F2455" s="3">
        <v>50.0</v>
      </c>
    </row>
    <row r="2456" ht="15.75" customHeight="1">
      <c r="A2456" s="2" t="s">
        <v>298</v>
      </c>
      <c r="B2456" s="2" t="s">
        <v>297</v>
      </c>
      <c r="C2456" s="2" t="str">
        <f>VLOOKUP(D2456,Info!$A$24:$B$57,2,FALSE)</f>
        <v>SG</v>
      </c>
      <c r="D2456" s="2" t="s">
        <v>8</v>
      </c>
      <c r="E2456" s="3">
        <v>2013.0</v>
      </c>
      <c r="F2456" s="3">
        <v>60.0</v>
      </c>
    </row>
    <row r="2457" ht="15.75" customHeight="1">
      <c r="A2457" s="2" t="s">
        <v>298</v>
      </c>
      <c r="B2457" s="2" t="s">
        <v>297</v>
      </c>
      <c r="C2457" s="2" t="str">
        <f>VLOOKUP(D2457,Info!$A$24:$B$57,2,FALSE)</f>
        <v>SG</v>
      </c>
      <c r="D2457" s="2" t="s">
        <v>8</v>
      </c>
      <c r="E2457" s="3">
        <v>2014.0</v>
      </c>
      <c r="F2457" s="3">
        <v>51.0</v>
      </c>
    </row>
    <row r="2458" ht="15.75" customHeight="1">
      <c r="A2458" s="2" t="s">
        <v>298</v>
      </c>
      <c r="B2458" s="2" t="s">
        <v>297</v>
      </c>
      <c r="C2458" s="2" t="str">
        <f>VLOOKUP(D2458,Info!$A$24:$B$57,2,FALSE)</f>
        <v>SG</v>
      </c>
      <c r="D2458" s="2" t="s">
        <v>8</v>
      </c>
      <c r="E2458" s="3">
        <v>2015.0</v>
      </c>
      <c r="F2458" s="3">
        <v>83.0</v>
      </c>
    </row>
    <row r="2459" ht="15.75" customHeight="1">
      <c r="A2459" s="2" t="s">
        <v>298</v>
      </c>
      <c r="B2459" s="2" t="s">
        <v>297</v>
      </c>
      <c r="C2459" s="2" t="str">
        <f>VLOOKUP(D2459,Info!$A$24:$B$57,2,FALSE)</f>
        <v>SG</v>
      </c>
      <c r="D2459" s="2" t="s">
        <v>8</v>
      </c>
      <c r="E2459" s="3">
        <v>2016.0</v>
      </c>
      <c r="F2459" s="3">
        <v>32.0</v>
      </c>
    </row>
    <row r="2460" ht="15.75" customHeight="1">
      <c r="A2460" s="2" t="s">
        <v>298</v>
      </c>
      <c r="B2460" s="2" t="s">
        <v>297</v>
      </c>
      <c r="C2460" s="2" t="str">
        <f>VLOOKUP(D2460,Info!$A$24:$B$57,2,FALSE)</f>
        <v>SG</v>
      </c>
      <c r="D2460" s="2" t="s">
        <v>8</v>
      </c>
      <c r="E2460" s="3">
        <v>2017.0</v>
      </c>
      <c r="F2460" s="3">
        <v>31.0</v>
      </c>
    </row>
    <row r="2461" ht="15.75" customHeight="1">
      <c r="A2461" s="2" t="s">
        <v>298</v>
      </c>
      <c r="B2461" s="2" t="s">
        <v>297</v>
      </c>
      <c r="C2461" s="2" t="str">
        <f>VLOOKUP(D2461,Info!$A$24:$B$57,2,FALSE)</f>
        <v>SG</v>
      </c>
      <c r="D2461" s="2" t="s">
        <v>8</v>
      </c>
      <c r="E2461" s="3">
        <v>2018.0</v>
      </c>
      <c r="F2461" s="3">
        <v>47.0</v>
      </c>
    </row>
    <row r="2462" ht="15.75" customHeight="1">
      <c r="A2462" s="2" t="s">
        <v>298</v>
      </c>
      <c r="B2462" s="2" t="s">
        <v>297</v>
      </c>
      <c r="C2462" s="2" t="str">
        <f>VLOOKUP(D2462,Info!$A$24:$B$57,2,FALSE)</f>
        <v>Deepwater</v>
      </c>
      <c r="D2462" s="2" t="s">
        <v>9</v>
      </c>
      <c r="E2462" s="3">
        <v>1983.0</v>
      </c>
      <c r="F2462" s="3">
        <v>5.0</v>
      </c>
    </row>
    <row r="2463" ht="15.75" customHeight="1">
      <c r="A2463" s="2" t="s">
        <v>298</v>
      </c>
      <c r="B2463" s="2" t="s">
        <v>297</v>
      </c>
      <c r="C2463" s="2" t="str">
        <f>VLOOKUP(D2463,Info!$A$24:$B$57,2,FALSE)</f>
        <v>Deepwater</v>
      </c>
      <c r="D2463" s="2" t="s">
        <v>9</v>
      </c>
      <c r="E2463" s="3">
        <v>1984.0</v>
      </c>
      <c r="F2463" s="3">
        <v>4.0</v>
      </c>
    </row>
    <row r="2464" ht="15.75" customHeight="1">
      <c r="A2464" s="2" t="s">
        <v>298</v>
      </c>
      <c r="B2464" s="2" t="s">
        <v>297</v>
      </c>
      <c r="C2464" s="2" t="str">
        <f>VLOOKUP(D2464,Info!$A$24:$B$57,2,FALSE)</f>
        <v>Deepwater</v>
      </c>
      <c r="D2464" s="2" t="s">
        <v>9</v>
      </c>
      <c r="E2464" s="3">
        <v>1986.0</v>
      </c>
      <c r="F2464" s="3">
        <v>6.0</v>
      </c>
    </row>
    <row r="2465" ht="15.75" customHeight="1">
      <c r="A2465" s="2" t="s">
        <v>298</v>
      </c>
      <c r="B2465" s="2" t="s">
        <v>297</v>
      </c>
      <c r="C2465" s="2" t="str">
        <f>VLOOKUP(D2465,Info!$A$24:$B$57,2,FALSE)</f>
        <v>Deepwater</v>
      </c>
      <c r="D2465" s="2" t="s">
        <v>9</v>
      </c>
      <c r="E2465" s="3">
        <v>2003.0</v>
      </c>
      <c r="F2465" s="3">
        <v>5.0</v>
      </c>
    </row>
    <row r="2466" ht="15.75" customHeight="1">
      <c r="A2466" s="2" t="s">
        <v>298</v>
      </c>
      <c r="B2466" s="2" t="s">
        <v>297</v>
      </c>
      <c r="C2466" s="2" t="str">
        <f>VLOOKUP(D2466,Info!$A$24:$B$57,2,FALSE)</f>
        <v>Deepwater</v>
      </c>
      <c r="D2466" s="2" t="s">
        <v>9</v>
      </c>
      <c r="E2466" s="3">
        <v>2004.0</v>
      </c>
      <c r="F2466" s="3">
        <v>3.0</v>
      </c>
    </row>
    <row r="2467" ht="15.75" customHeight="1">
      <c r="A2467" s="2" t="s">
        <v>298</v>
      </c>
      <c r="B2467" s="2" t="s">
        <v>297</v>
      </c>
      <c r="C2467" s="2" t="str">
        <f>VLOOKUP(D2467,Info!$A$24:$B$57,2,FALSE)</f>
        <v>Deepwater</v>
      </c>
      <c r="D2467" s="2" t="s">
        <v>9</v>
      </c>
      <c r="E2467" s="3">
        <v>2005.0</v>
      </c>
      <c r="F2467" s="3">
        <v>3.0</v>
      </c>
    </row>
    <row r="2468" ht="15.75" customHeight="1">
      <c r="A2468" s="2" t="s">
        <v>298</v>
      </c>
      <c r="B2468" s="2" t="s">
        <v>297</v>
      </c>
      <c r="C2468" s="2" t="str">
        <f>VLOOKUP(D2468,Info!$A$24:$B$57,2,FALSE)</f>
        <v>Deepwater</v>
      </c>
      <c r="D2468" s="2" t="s">
        <v>9</v>
      </c>
      <c r="E2468" s="3">
        <v>2006.0</v>
      </c>
      <c r="F2468" s="3">
        <v>3.0</v>
      </c>
    </row>
    <row r="2469" ht="15.75" customHeight="1">
      <c r="A2469" s="2" t="s">
        <v>298</v>
      </c>
      <c r="B2469" s="2" t="s">
        <v>297</v>
      </c>
      <c r="C2469" s="2" t="str">
        <f>VLOOKUP(D2469,Info!$A$24:$B$57,2,FALSE)</f>
        <v>Deepwater</v>
      </c>
      <c r="D2469" s="2" t="s">
        <v>9</v>
      </c>
      <c r="E2469" s="3">
        <v>2007.0</v>
      </c>
      <c r="F2469" s="3">
        <v>7.0</v>
      </c>
    </row>
    <row r="2470" ht="15.75" customHeight="1">
      <c r="A2470" s="2" t="s">
        <v>298</v>
      </c>
      <c r="B2470" s="2" t="s">
        <v>297</v>
      </c>
      <c r="C2470" s="2" t="str">
        <f>VLOOKUP(D2470,Info!$A$24:$B$57,2,FALSE)</f>
        <v>Deepwater</v>
      </c>
      <c r="D2470" s="2" t="s">
        <v>9</v>
      </c>
      <c r="E2470" s="3">
        <v>2008.0</v>
      </c>
      <c r="F2470" s="3">
        <v>9.0</v>
      </c>
    </row>
    <row r="2471" ht="15.75" customHeight="1">
      <c r="A2471" s="2" t="s">
        <v>298</v>
      </c>
      <c r="B2471" s="2" t="s">
        <v>297</v>
      </c>
      <c r="C2471" s="2" t="str">
        <f>VLOOKUP(D2471,Info!$A$24:$B$57,2,FALSE)</f>
        <v>Deepwater</v>
      </c>
      <c r="D2471" s="2" t="s">
        <v>9</v>
      </c>
      <c r="E2471" s="3">
        <v>2011.0</v>
      </c>
      <c r="F2471" s="3">
        <v>4.0</v>
      </c>
    </row>
    <row r="2472" ht="15.75" customHeight="1">
      <c r="A2472" s="2" t="s">
        <v>298</v>
      </c>
      <c r="B2472" s="2" t="s">
        <v>297</v>
      </c>
      <c r="C2472" s="2" t="str">
        <f>VLOOKUP(D2472,Info!$A$24:$B$57,2,FALSE)</f>
        <v>Deepwater</v>
      </c>
      <c r="D2472" s="2" t="s">
        <v>9</v>
      </c>
      <c r="E2472" s="3">
        <v>2012.0</v>
      </c>
      <c r="F2472" s="3">
        <v>2.0</v>
      </c>
    </row>
    <row r="2473" ht="15.75" customHeight="1">
      <c r="A2473" s="2" t="s">
        <v>298</v>
      </c>
      <c r="B2473" s="2" t="s">
        <v>297</v>
      </c>
      <c r="C2473" s="2" t="str">
        <f>VLOOKUP(D2473,Info!$A$24:$B$57,2,FALSE)</f>
        <v>Deepwater</v>
      </c>
      <c r="D2473" s="2" t="s">
        <v>9</v>
      </c>
      <c r="E2473" s="3">
        <v>2013.0</v>
      </c>
      <c r="F2473" s="3">
        <v>28.0</v>
      </c>
    </row>
    <row r="2474" ht="15.75" customHeight="1">
      <c r="A2474" s="2" t="s">
        <v>298</v>
      </c>
      <c r="B2474" s="2" t="s">
        <v>297</v>
      </c>
      <c r="C2474" s="2" t="str">
        <f>VLOOKUP(D2474,Info!$A$24:$B$57,2,FALSE)</f>
        <v>Deepwater</v>
      </c>
      <c r="D2474" s="2" t="s">
        <v>9</v>
      </c>
      <c r="E2474" s="3">
        <v>2014.0</v>
      </c>
      <c r="F2474" s="3">
        <v>5.0</v>
      </c>
    </row>
    <row r="2475" ht="15.75" customHeight="1">
      <c r="A2475" s="2" t="s">
        <v>298</v>
      </c>
      <c r="B2475" s="2" t="s">
        <v>297</v>
      </c>
      <c r="C2475" s="2" t="str">
        <f>VLOOKUP(D2475,Info!$A$24:$B$57,2,FALSE)</f>
        <v>Deepwater</v>
      </c>
      <c r="D2475" s="2" t="s">
        <v>9</v>
      </c>
      <c r="E2475" s="3">
        <v>2015.0</v>
      </c>
      <c r="F2475" s="3">
        <v>43.0</v>
      </c>
    </row>
    <row r="2476" ht="15.75" customHeight="1">
      <c r="A2476" s="2" t="s">
        <v>298</v>
      </c>
      <c r="B2476" s="2" t="s">
        <v>297</v>
      </c>
      <c r="C2476" s="2" t="str">
        <f>VLOOKUP(D2476,Info!$A$24:$B$57,2,FALSE)</f>
        <v>Deepwater</v>
      </c>
      <c r="D2476" s="2" t="s">
        <v>9</v>
      </c>
      <c r="E2476" s="3">
        <v>2016.0</v>
      </c>
      <c r="F2476" s="3">
        <v>37.0</v>
      </c>
    </row>
    <row r="2477" ht="15.75" customHeight="1">
      <c r="A2477" s="2" t="s">
        <v>298</v>
      </c>
      <c r="B2477" s="2" t="s">
        <v>297</v>
      </c>
      <c r="C2477" s="2" t="str">
        <f>VLOOKUP(D2477,Info!$A$24:$B$57,2,FALSE)</f>
        <v>Deepwater</v>
      </c>
      <c r="D2477" s="2" t="s">
        <v>9</v>
      </c>
      <c r="E2477" s="3">
        <v>2017.0</v>
      </c>
      <c r="F2477" s="3">
        <v>27.0</v>
      </c>
    </row>
    <row r="2478" ht="15.75" customHeight="1">
      <c r="A2478" s="2" t="s">
        <v>298</v>
      </c>
      <c r="B2478" s="2" t="s">
        <v>297</v>
      </c>
      <c r="C2478" s="2" t="str">
        <f>VLOOKUP(D2478,Info!$A$24:$B$57,2,FALSE)</f>
        <v>Deepwater</v>
      </c>
      <c r="D2478" s="2" t="s">
        <v>9</v>
      </c>
      <c r="E2478" s="3">
        <v>2018.0</v>
      </c>
      <c r="F2478" s="3">
        <v>2.0</v>
      </c>
    </row>
    <row r="2479" ht="15.75" customHeight="1">
      <c r="A2479" s="2" t="s">
        <v>298</v>
      </c>
      <c r="B2479" s="2" t="s">
        <v>297</v>
      </c>
      <c r="C2479" s="2" t="str">
        <f>VLOOKUP(D2479,Info!$A$24:$B$57,2,FALSE)</f>
        <v>Shallow-water</v>
      </c>
      <c r="D2479" s="2" t="s">
        <v>11</v>
      </c>
      <c r="E2479" s="3">
        <v>1983.0</v>
      </c>
      <c r="F2479" s="3">
        <v>1.0</v>
      </c>
    </row>
    <row r="2480" ht="15.75" customHeight="1">
      <c r="A2480" s="2" t="s">
        <v>298</v>
      </c>
      <c r="B2480" s="2" t="s">
        <v>297</v>
      </c>
      <c r="C2480" s="2" t="str">
        <f>VLOOKUP(D2480,Info!$A$24:$B$57,2,FALSE)</f>
        <v>Shallow-water</v>
      </c>
      <c r="D2480" s="2" t="s">
        <v>11</v>
      </c>
      <c r="E2480" s="3">
        <v>1984.0</v>
      </c>
      <c r="F2480" s="3">
        <v>5.0</v>
      </c>
    </row>
    <row r="2481" ht="15.75" customHeight="1">
      <c r="A2481" s="2" t="s">
        <v>298</v>
      </c>
      <c r="B2481" s="2" t="s">
        <v>297</v>
      </c>
      <c r="C2481" s="2" t="str">
        <f>VLOOKUP(D2481,Info!$A$24:$B$57,2,FALSE)</f>
        <v>Shallow-water</v>
      </c>
      <c r="D2481" s="2" t="s">
        <v>11</v>
      </c>
      <c r="E2481" s="3">
        <v>1988.0</v>
      </c>
      <c r="F2481" s="3">
        <v>1.0</v>
      </c>
    </row>
    <row r="2482" ht="15.75" customHeight="1">
      <c r="A2482" s="2" t="s">
        <v>298</v>
      </c>
      <c r="B2482" s="2" t="s">
        <v>297</v>
      </c>
      <c r="C2482" s="2" t="str">
        <f>VLOOKUP(D2482,Info!$A$24:$B$57,2,FALSE)</f>
        <v>Shallow-water</v>
      </c>
      <c r="D2482" s="2" t="s">
        <v>11</v>
      </c>
      <c r="E2482" s="3">
        <v>1989.0</v>
      </c>
      <c r="F2482" s="3">
        <v>2.0</v>
      </c>
    </row>
    <row r="2483" ht="15.75" customHeight="1">
      <c r="A2483" s="2" t="s">
        <v>298</v>
      </c>
      <c r="B2483" s="2" t="s">
        <v>297</v>
      </c>
      <c r="C2483" s="2" t="str">
        <f>VLOOKUP(D2483,Info!$A$24:$B$57,2,FALSE)</f>
        <v>Shallow-water</v>
      </c>
      <c r="D2483" s="2" t="s">
        <v>11</v>
      </c>
      <c r="E2483" s="3">
        <v>1990.0</v>
      </c>
      <c r="F2483" s="3">
        <v>1.0</v>
      </c>
    </row>
    <row r="2484" ht="15.75" customHeight="1">
      <c r="A2484" s="2" t="s">
        <v>298</v>
      </c>
      <c r="B2484" s="2" t="s">
        <v>297</v>
      </c>
      <c r="C2484" s="2" t="str">
        <f>VLOOKUP(D2484,Info!$A$24:$B$57,2,FALSE)</f>
        <v>Shallow-water</v>
      </c>
      <c r="D2484" s="2" t="s">
        <v>11</v>
      </c>
      <c r="E2484" s="3">
        <v>1991.0</v>
      </c>
      <c r="F2484" s="3">
        <v>1.0</v>
      </c>
    </row>
    <row r="2485" ht="15.75" customHeight="1">
      <c r="A2485" s="2" t="s">
        <v>298</v>
      </c>
      <c r="B2485" s="2" t="s">
        <v>297</v>
      </c>
      <c r="C2485" s="2" t="str">
        <f>VLOOKUP(D2485,Info!$A$24:$B$57,2,FALSE)</f>
        <v>Shallow-water</v>
      </c>
      <c r="D2485" s="2" t="s">
        <v>11</v>
      </c>
      <c r="E2485" s="3">
        <v>1992.0</v>
      </c>
      <c r="F2485" s="3">
        <v>1.0</v>
      </c>
    </row>
    <row r="2486" ht="15.75" customHeight="1">
      <c r="A2486" s="2" t="s">
        <v>298</v>
      </c>
      <c r="B2486" s="2" t="s">
        <v>297</v>
      </c>
      <c r="C2486" s="2" t="str">
        <f>VLOOKUP(D2486,Info!$A$24:$B$57,2,FALSE)</f>
        <v>Shallow-water</v>
      </c>
      <c r="D2486" s="2" t="s">
        <v>11</v>
      </c>
      <c r="E2486" s="3">
        <v>1993.0</v>
      </c>
      <c r="F2486" s="3">
        <v>2.0</v>
      </c>
    </row>
    <row r="2487" ht="15.75" customHeight="1">
      <c r="A2487" s="2" t="s">
        <v>298</v>
      </c>
      <c r="B2487" s="2" t="s">
        <v>297</v>
      </c>
      <c r="C2487" s="2" t="str">
        <f>VLOOKUP(D2487,Info!$A$24:$B$57,2,FALSE)</f>
        <v>Shallow-water</v>
      </c>
      <c r="D2487" s="2" t="s">
        <v>11</v>
      </c>
      <c r="E2487" s="3">
        <v>1996.0</v>
      </c>
      <c r="F2487" s="3">
        <v>1.0</v>
      </c>
    </row>
    <row r="2488" ht="15.75" customHeight="1">
      <c r="A2488" s="2" t="s">
        <v>298</v>
      </c>
      <c r="B2488" s="2" t="s">
        <v>297</v>
      </c>
      <c r="C2488" s="2" t="str">
        <f>VLOOKUP(D2488,Info!$A$24:$B$57,2,FALSE)</f>
        <v>Shallow-water</v>
      </c>
      <c r="D2488" s="2" t="s">
        <v>11</v>
      </c>
      <c r="E2488" s="3">
        <v>1997.0</v>
      </c>
      <c r="F2488" s="3">
        <v>2.0</v>
      </c>
    </row>
    <row r="2489" ht="15.75" customHeight="1">
      <c r="A2489" s="2" t="s">
        <v>298</v>
      </c>
      <c r="B2489" s="2" t="s">
        <v>297</v>
      </c>
      <c r="C2489" s="2" t="str">
        <f>VLOOKUP(D2489,Info!$A$24:$B$57,2,FALSE)</f>
        <v>Shallow-water</v>
      </c>
      <c r="D2489" s="2" t="s">
        <v>11</v>
      </c>
      <c r="E2489" s="3">
        <v>1998.0</v>
      </c>
      <c r="F2489" s="3">
        <v>2.0</v>
      </c>
    </row>
    <row r="2490" ht="15.75" customHeight="1">
      <c r="A2490" s="2" t="s">
        <v>298</v>
      </c>
      <c r="B2490" s="2" t="s">
        <v>297</v>
      </c>
      <c r="C2490" s="2" t="str">
        <f>VLOOKUP(D2490,Info!$A$24:$B$57,2,FALSE)</f>
        <v>Shallow-water</v>
      </c>
      <c r="D2490" s="2" t="s">
        <v>11</v>
      </c>
      <c r="E2490" s="3">
        <v>2004.0</v>
      </c>
      <c r="F2490" s="3">
        <v>11.0</v>
      </c>
    </row>
    <row r="2491" ht="15.75" customHeight="1">
      <c r="A2491" s="2" t="s">
        <v>298</v>
      </c>
      <c r="B2491" s="2" t="s">
        <v>297</v>
      </c>
      <c r="C2491" s="2" t="str">
        <f>VLOOKUP(D2491,Info!$A$24:$B$57,2,FALSE)</f>
        <v>Shallow-water</v>
      </c>
      <c r="D2491" s="2" t="s">
        <v>11</v>
      </c>
      <c r="E2491" s="3">
        <v>2005.0</v>
      </c>
      <c r="F2491" s="3">
        <v>14.0</v>
      </c>
    </row>
    <row r="2492" ht="15.75" customHeight="1">
      <c r="A2492" s="2" t="s">
        <v>298</v>
      </c>
      <c r="B2492" s="2" t="s">
        <v>297</v>
      </c>
      <c r="C2492" s="2" t="str">
        <f>VLOOKUP(D2492,Info!$A$24:$B$57,2,FALSE)</f>
        <v>Shallow-water</v>
      </c>
      <c r="D2492" s="2" t="s">
        <v>11</v>
      </c>
      <c r="E2492" s="3">
        <v>2006.0</v>
      </c>
      <c r="F2492" s="3">
        <v>23.0</v>
      </c>
    </row>
    <row r="2493" ht="15.75" customHeight="1">
      <c r="A2493" s="2" t="s">
        <v>298</v>
      </c>
      <c r="B2493" s="2" t="s">
        <v>297</v>
      </c>
      <c r="C2493" s="2" t="str">
        <f>VLOOKUP(D2493,Info!$A$24:$B$57,2,FALSE)</f>
        <v>Shallow-water</v>
      </c>
      <c r="D2493" s="2" t="s">
        <v>11</v>
      </c>
      <c r="E2493" s="3">
        <v>2007.0</v>
      </c>
      <c r="F2493" s="3">
        <v>6.0</v>
      </c>
    </row>
    <row r="2494" ht="15.75" customHeight="1">
      <c r="A2494" s="2" t="s">
        <v>298</v>
      </c>
      <c r="B2494" s="2" t="s">
        <v>297</v>
      </c>
      <c r="C2494" s="2" t="str">
        <f>VLOOKUP(D2494,Info!$A$24:$B$57,2,FALSE)</f>
        <v>Shallow-water</v>
      </c>
      <c r="D2494" s="2" t="s">
        <v>11</v>
      </c>
      <c r="E2494" s="3">
        <v>2008.0</v>
      </c>
      <c r="F2494" s="3">
        <v>4.0</v>
      </c>
    </row>
    <row r="2495" ht="15.75" customHeight="1">
      <c r="A2495" s="2" t="s">
        <v>298</v>
      </c>
      <c r="B2495" s="2" t="s">
        <v>297</v>
      </c>
      <c r="C2495" s="2" t="str">
        <f>VLOOKUP(D2495,Info!$A$24:$B$57,2,FALSE)</f>
        <v>Shallow-water</v>
      </c>
      <c r="D2495" s="2" t="s">
        <v>11</v>
      </c>
      <c r="E2495" s="3">
        <v>2009.0</v>
      </c>
      <c r="F2495" s="3">
        <v>3.0</v>
      </c>
    </row>
    <row r="2496" ht="15.75" customHeight="1">
      <c r="A2496" s="2" t="s">
        <v>298</v>
      </c>
      <c r="B2496" s="2" t="s">
        <v>297</v>
      </c>
      <c r="C2496" s="2" t="str">
        <f>VLOOKUP(D2496,Info!$A$24:$B$57,2,FALSE)</f>
        <v>Shallow-water</v>
      </c>
      <c r="D2496" s="2" t="s">
        <v>11</v>
      </c>
      <c r="E2496" s="3">
        <v>2010.0</v>
      </c>
      <c r="F2496" s="3">
        <v>1.0</v>
      </c>
    </row>
    <row r="2497" ht="15.75" customHeight="1">
      <c r="A2497" s="2" t="s">
        <v>298</v>
      </c>
      <c r="B2497" s="2" t="s">
        <v>297</v>
      </c>
      <c r="C2497" s="2" t="str">
        <f>VLOOKUP(D2497,Info!$A$24:$B$57,2,FALSE)</f>
        <v>Shallow-water</v>
      </c>
      <c r="D2497" s="2" t="s">
        <v>11</v>
      </c>
      <c r="E2497" s="3">
        <v>2011.0</v>
      </c>
      <c r="F2497" s="3">
        <v>1.0</v>
      </c>
    </row>
    <row r="2498" ht="15.75" customHeight="1">
      <c r="A2498" s="2" t="s">
        <v>298</v>
      </c>
      <c r="B2498" s="2" t="s">
        <v>297</v>
      </c>
      <c r="C2498" s="2" t="str">
        <f>VLOOKUP(D2498,Info!$A$24:$B$57,2,FALSE)</f>
        <v>Shallow-water</v>
      </c>
      <c r="D2498" s="2" t="s">
        <v>11</v>
      </c>
      <c r="E2498" s="3">
        <v>2012.0</v>
      </c>
      <c r="F2498" s="3">
        <v>3.0</v>
      </c>
    </row>
    <row r="2499" ht="15.75" customHeight="1">
      <c r="A2499" s="2" t="s">
        <v>298</v>
      </c>
      <c r="B2499" s="2" t="s">
        <v>297</v>
      </c>
      <c r="C2499" s="2" t="str">
        <f>VLOOKUP(D2499,Info!$A$24:$B$57,2,FALSE)</f>
        <v>Shallow-water</v>
      </c>
      <c r="D2499" s="2" t="s">
        <v>11</v>
      </c>
      <c r="E2499" s="3">
        <v>2013.0</v>
      </c>
      <c r="F2499" s="3">
        <v>3.0</v>
      </c>
    </row>
    <row r="2500" ht="15.75" customHeight="1">
      <c r="A2500" s="2" t="s">
        <v>298</v>
      </c>
      <c r="B2500" s="2" t="s">
        <v>297</v>
      </c>
      <c r="C2500" s="2" t="str">
        <f>VLOOKUP(D2500,Info!$A$24:$B$57,2,FALSE)</f>
        <v>Shallow-water</v>
      </c>
      <c r="D2500" s="2" t="s">
        <v>11</v>
      </c>
      <c r="E2500" s="3">
        <v>2014.0</v>
      </c>
      <c r="F2500" s="3">
        <v>8.0</v>
      </c>
    </row>
    <row r="2501" ht="15.75" customHeight="1">
      <c r="A2501" s="2" t="s">
        <v>298</v>
      </c>
      <c r="B2501" s="2" t="s">
        <v>297</v>
      </c>
      <c r="C2501" s="2" t="str">
        <f>VLOOKUP(D2501,Info!$A$24:$B$57,2,FALSE)</f>
        <v>Shallow-water</v>
      </c>
      <c r="D2501" s="2" t="s">
        <v>11</v>
      </c>
      <c r="E2501" s="3">
        <v>2015.0</v>
      </c>
      <c r="F2501" s="3">
        <v>11.0</v>
      </c>
    </row>
    <row r="2502" ht="15.75" customHeight="1">
      <c r="A2502" s="2" t="s">
        <v>298</v>
      </c>
      <c r="B2502" s="2" t="s">
        <v>297</v>
      </c>
      <c r="C2502" s="2" t="str">
        <f>VLOOKUP(D2502,Info!$A$24:$B$57,2,FALSE)</f>
        <v>Shallow-water</v>
      </c>
      <c r="D2502" s="2" t="s">
        <v>11</v>
      </c>
      <c r="E2502" s="3">
        <v>2016.0</v>
      </c>
      <c r="F2502" s="3">
        <v>12.0</v>
      </c>
    </row>
    <row r="2503" ht="15.75" customHeight="1">
      <c r="A2503" s="2" t="s">
        <v>298</v>
      </c>
      <c r="B2503" s="2" t="s">
        <v>297</v>
      </c>
      <c r="C2503" s="2" t="str">
        <f>VLOOKUP(D2503,Info!$A$24:$B$57,2,FALSE)</f>
        <v>Shallow-water</v>
      </c>
      <c r="D2503" s="2" t="s">
        <v>11</v>
      </c>
      <c r="E2503" s="3">
        <v>2017.0</v>
      </c>
      <c r="F2503" s="3">
        <v>3.0</v>
      </c>
    </row>
    <row r="2504" ht="15.75" customHeight="1">
      <c r="A2504" s="2" t="s">
        <v>298</v>
      </c>
      <c r="B2504" s="2" t="s">
        <v>297</v>
      </c>
      <c r="C2504" s="2" t="str">
        <f>VLOOKUP(D2504,Info!$A$24:$B$57,2,FALSE)</f>
        <v>Shallow-water</v>
      </c>
      <c r="D2504" s="2" t="s">
        <v>11</v>
      </c>
      <c r="E2504" s="3">
        <v>2018.0</v>
      </c>
      <c r="F2504" s="3">
        <v>3.0</v>
      </c>
    </row>
    <row r="2505" ht="15.75" customHeight="1">
      <c r="A2505" s="2" t="s">
        <v>298</v>
      </c>
      <c r="B2505" s="2" t="s">
        <v>297</v>
      </c>
      <c r="C2505" s="2" t="str">
        <f>VLOOKUP(D2505,Info!$A$24:$B$57,2,FALSE)</f>
        <v>Snappers</v>
      </c>
      <c r="D2505" s="3" t="s">
        <v>13</v>
      </c>
      <c r="E2505" s="3">
        <v>1984.0</v>
      </c>
      <c r="F2505" s="3">
        <v>1.0</v>
      </c>
    </row>
    <row r="2506" ht="15.75" customHeight="1">
      <c r="A2506" s="2" t="s">
        <v>298</v>
      </c>
      <c r="B2506" s="2" t="s">
        <v>297</v>
      </c>
      <c r="C2506" s="2" t="str">
        <f>VLOOKUP(D2506,Info!$A$24:$B$57,2,FALSE)</f>
        <v>Snappers</v>
      </c>
      <c r="D2506" s="2" t="s">
        <v>13</v>
      </c>
      <c r="E2506" s="3">
        <v>1989.0</v>
      </c>
      <c r="F2506" s="3">
        <v>2.0</v>
      </c>
    </row>
    <row r="2507" ht="15.75" customHeight="1">
      <c r="A2507" s="2" t="s">
        <v>298</v>
      </c>
      <c r="B2507" s="2" t="s">
        <v>297</v>
      </c>
      <c r="C2507" s="2" t="str">
        <f>VLOOKUP(D2507,Info!$A$24:$B$57,2,FALSE)</f>
        <v>Snappers</v>
      </c>
      <c r="D2507" s="2" t="s">
        <v>13</v>
      </c>
      <c r="E2507" s="3">
        <v>1990.0</v>
      </c>
      <c r="F2507" s="3">
        <v>1.0</v>
      </c>
    </row>
    <row r="2508" ht="15.75" customHeight="1">
      <c r="A2508" s="2" t="s">
        <v>298</v>
      </c>
      <c r="B2508" s="2" t="s">
        <v>297</v>
      </c>
      <c r="C2508" s="2" t="str">
        <f>VLOOKUP(D2508,Info!$A$24:$B$57,2,FALSE)</f>
        <v>Snappers</v>
      </c>
      <c r="D2508" s="2" t="s">
        <v>13</v>
      </c>
      <c r="E2508" s="3">
        <v>2002.0</v>
      </c>
      <c r="F2508" s="3">
        <v>1.0</v>
      </c>
    </row>
    <row r="2509" ht="15.75" customHeight="1">
      <c r="A2509" s="2" t="s">
        <v>298</v>
      </c>
      <c r="B2509" s="2" t="s">
        <v>297</v>
      </c>
      <c r="C2509" s="2" t="str">
        <f>VLOOKUP(D2509,Info!$A$24:$B$57,2,FALSE)</f>
        <v>Snappers</v>
      </c>
      <c r="D2509" s="2" t="s">
        <v>13</v>
      </c>
      <c r="E2509" s="3">
        <v>2005.0</v>
      </c>
      <c r="F2509" s="3">
        <v>1.0</v>
      </c>
    </row>
    <row r="2510" ht="15.75" customHeight="1">
      <c r="A2510" s="2" t="s">
        <v>298</v>
      </c>
      <c r="B2510" s="2" t="s">
        <v>297</v>
      </c>
      <c r="C2510" s="2" t="str">
        <f>VLOOKUP(D2510,Info!$A$24:$B$57,2,FALSE)</f>
        <v>Snappers</v>
      </c>
      <c r="D2510" s="2" t="s">
        <v>13</v>
      </c>
      <c r="E2510" s="3">
        <v>2006.0</v>
      </c>
      <c r="F2510" s="3">
        <v>3.0</v>
      </c>
    </row>
    <row r="2511" ht="15.75" customHeight="1">
      <c r="A2511" s="2" t="s">
        <v>298</v>
      </c>
      <c r="B2511" s="2" t="s">
        <v>297</v>
      </c>
      <c r="C2511" s="2" t="str">
        <f>VLOOKUP(D2511,Info!$A$24:$B$57,2,FALSE)</f>
        <v>Snappers</v>
      </c>
      <c r="D2511" s="2" t="s">
        <v>13</v>
      </c>
      <c r="E2511" s="3">
        <v>2007.0</v>
      </c>
      <c r="F2511" s="3">
        <v>4.0</v>
      </c>
    </row>
    <row r="2512" ht="15.75" customHeight="1">
      <c r="A2512" s="2" t="s">
        <v>298</v>
      </c>
      <c r="B2512" s="2" t="s">
        <v>297</v>
      </c>
      <c r="C2512" s="2" t="str">
        <f>VLOOKUP(D2512,Info!$A$24:$B$57,2,FALSE)</f>
        <v>Snappers</v>
      </c>
      <c r="D2512" s="2" t="s">
        <v>13</v>
      </c>
      <c r="E2512" s="3">
        <v>2008.0</v>
      </c>
      <c r="F2512" s="3">
        <v>1.0</v>
      </c>
    </row>
    <row r="2513" ht="15.75" customHeight="1">
      <c r="A2513" s="2" t="s">
        <v>298</v>
      </c>
      <c r="B2513" s="2" t="s">
        <v>297</v>
      </c>
      <c r="C2513" s="2" t="str">
        <f>VLOOKUP(D2513,Info!$A$24:$B$57,2,FALSE)</f>
        <v>Snappers</v>
      </c>
      <c r="D2513" s="2" t="s">
        <v>13</v>
      </c>
      <c r="E2513" s="3">
        <v>2011.0</v>
      </c>
      <c r="F2513" s="3">
        <v>1.0</v>
      </c>
    </row>
    <row r="2514" ht="15.75" customHeight="1">
      <c r="A2514" s="2" t="s">
        <v>298</v>
      </c>
      <c r="B2514" s="2" t="s">
        <v>297</v>
      </c>
      <c r="C2514" s="2" t="str">
        <f>VLOOKUP(D2514,Info!$A$24:$B$57,2,FALSE)</f>
        <v>Snappers</v>
      </c>
      <c r="D2514" s="2" t="s">
        <v>13</v>
      </c>
      <c r="E2514" s="3">
        <v>2012.0</v>
      </c>
      <c r="F2514" s="3">
        <v>1.0</v>
      </c>
    </row>
    <row r="2515" ht="15.75" customHeight="1">
      <c r="A2515" s="2" t="s">
        <v>298</v>
      </c>
      <c r="B2515" s="2" t="s">
        <v>297</v>
      </c>
      <c r="C2515" s="2" t="str">
        <f>VLOOKUP(D2515,Info!$A$24:$B$57,2,FALSE)</f>
        <v>Snappers</v>
      </c>
      <c r="D2515" s="2" t="s">
        <v>13</v>
      </c>
      <c r="E2515" s="3">
        <v>2014.0</v>
      </c>
      <c r="F2515" s="3">
        <v>1.0</v>
      </c>
    </row>
    <row r="2516" ht="15.75" customHeight="1">
      <c r="A2516" s="2" t="s">
        <v>298</v>
      </c>
      <c r="B2516" s="2" t="s">
        <v>297</v>
      </c>
      <c r="C2516" s="2" t="str">
        <f>VLOOKUP(D2516,Info!$A$24:$B$57,2,FALSE)</f>
        <v>Snappers</v>
      </c>
      <c r="D2516" s="2" t="s">
        <v>13</v>
      </c>
      <c r="E2516" s="3">
        <v>2015.0</v>
      </c>
      <c r="F2516" s="3">
        <v>3.0</v>
      </c>
    </row>
    <row r="2517" ht="15.75" customHeight="1">
      <c r="A2517" s="2" t="s">
        <v>298</v>
      </c>
      <c r="B2517" s="2" t="s">
        <v>297</v>
      </c>
      <c r="C2517" s="2" t="str">
        <f>VLOOKUP(D2517,Info!$A$24:$B$57,2,FALSE)</f>
        <v>Snappers</v>
      </c>
      <c r="D2517" s="2" t="s">
        <v>13</v>
      </c>
      <c r="E2517" s="3">
        <v>2016.0</v>
      </c>
      <c r="F2517" s="3">
        <v>2.0</v>
      </c>
    </row>
    <row r="2518" ht="15.75" customHeight="1">
      <c r="A2518" s="2" t="s">
        <v>298</v>
      </c>
      <c r="B2518" s="2" t="s">
        <v>297</v>
      </c>
      <c r="C2518" s="2" t="str">
        <f>VLOOKUP(D2518,Info!$A$24:$B$57,2,FALSE)</f>
        <v>Snappers</v>
      </c>
      <c r="D2518" s="2" t="s">
        <v>13</v>
      </c>
      <c r="E2518" s="3">
        <v>2017.0</v>
      </c>
      <c r="F2518" s="3">
        <v>1.0</v>
      </c>
    </row>
    <row r="2519" ht="15.75" customHeight="1">
      <c r="A2519" s="2" t="s">
        <v>298</v>
      </c>
      <c r="B2519" s="2" t="s">
        <v>297</v>
      </c>
      <c r="C2519" s="2" t="str">
        <f>VLOOKUP(D2519,Info!$A$24:$B$57,2,FALSE)</f>
        <v>Snappers</v>
      </c>
      <c r="D2519" s="2" t="s">
        <v>13</v>
      </c>
      <c r="E2519" s="3">
        <v>2018.0</v>
      </c>
      <c r="F2519" s="3">
        <v>2.0</v>
      </c>
    </row>
    <row r="2520" ht="15.75" customHeight="1">
      <c r="A2520" s="2" t="s">
        <v>298</v>
      </c>
      <c r="B2520" s="2" t="s">
        <v>297</v>
      </c>
      <c r="C2520" s="2" t="str">
        <f>VLOOKUP(D2520,Info!$A$24:$B$57,2,FALSE)</f>
        <v>DW</v>
      </c>
      <c r="D2520" s="2" t="s">
        <v>15</v>
      </c>
      <c r="E2520" s="3">
        <v>1991.0</v>
      </c>
      <c r="F2520" s="3">
        <v>1.0</v>
      </c>
    </row>
    <row r="2521" ht="15.75" customHeight="1">
      <c r="A2521" s="2" t="s">
        <v>298</v>
      </c>
      <c r="B2521" s="2" t="s">
        <v>297</v>
      </c>
      <c r="C2521" s="2" t="str">
        <f>VLOOKUP(D2521,Info!$A$24:$B$57,2,FALSE)</f>
        <v>DW</v>
      </c>
      <c r="D2521" s="2" t="s">
        <v>15</v>
      </c>
      <c r="E2521" s="3">
        <v>2002.0</v>
      </c>
      <c r="F2521" s="3">
        <v>4.0</v>
      </c>
    </row>
    <row r="2522" ht="15.75" customHeight="1">
      <c r="A2522" s="2" t="s">
        <v>298</v>
      </c>
      <c r="B2522" s="2" t="s">
        <v>297</v>
      </c>
      <c r="C2522" s="2" t="str">
        <f>VLOOKUP(D2522,Info!$A$24:$B$57,2,FALSE)</f>
        <v>DW</v>
      </c>
      <c r="D2522" s="2" t="s">
        <v>15</v>
      </c>
      <c r="E2522" s="3">
        <v>2003.0</v>
      </c>
      <c r="F2522" s="3">
        <v>4.0</v>
      </c>
    </row>
    <row r="2523" ht="15.75" customHeight="1">
      <c r="A2523" s="2" t="s">
        <v>298</v>
      </c>
      <c r="B2523" s="2" t="s">
        <v>297</v>
      </c>
      <c r="C2523" s="2" t="str">
        <f>VLOOKUP(D2523,Info!$A$24:$B$57,2,FALSE)</f>
        <v>DW</v>
      </c>
      <c r="D2523" s="2" t="s">
        <v>15</v>
      </c>
      <c r="E2523" s="3">
        <v>2017.0</v>
      </c>
      <c r="F2523" s="3">
        <v>1.0</v>
      </c>
    </row>
    <row r="2524" ht="15.75" customHeight="1">
      <c r="A2524" s="2" t="s">
        <v>298</v>
      </c>
      <c r="B2524" s="2" t="s">
        <v>297</v>
      </c>
      <c r="C2524" s="2" t="str">
        <f>VLOOKUP(D2524,Info!$A$24:$B$57,2,FALSE)</f>
        <v>DW</v>
      </c>
      <c r="D2524" s="2" t="s">
        <v>15</v>
      </c>
      <c r="E2524" s="3">
        <v>2018.0</v>
      </c>
      <c r="F2524" s="3">
        <v>5.0</v>
      </c>
    </row>
    <row r="2525" ht="15.75" customHeight="1">
      <c r="A2525" s="2" t="s">
        <v>298</v>
      </c>
      <c r="B2525" s="2" t="s">
        <v>297</v>
      </c>
      <c r="C2525" s="2" t="str">
        <f>VLOOKUP(D2525,Info!$A$24:$B$57,2,FALSE)</f>
        <v>Snappers</v>
      </c>
      <c r="D2525" s="2" t="s">
        <v>17</v>
      </c>
      <c r="E2525" s="3">
        <v>1983.0</v>
      </c>
      <c r="F2525" s="3">
        <v>276.0</v>
      </c>
    </row>
    <row r="2526" ht="15.75" customHeight="1">
      <c r="A2526" s="2" t="s">
        <v>298</v>
      </c>
      <c r="B2526" s="2" t="s">
        <v>297</v>
      </c>
      <c r="C2526" s="2" t="str">
        <f>VLOOKUP(D2526,Info!$A$24:$B$57,2,FALSE)</f>
        <v>Snappers</v>
      </c>
      <c r="D2526" s="2" t="s">
        <v>17</v>
      </c>
      <c r="E2526" s="3">
        <v>1984.0</v>
      </c>
      <c r="F2526" s="3">
        <v>346.0</v>
      </c>
    </row>
    <row r="2527" ht="15.75" customHeight="1">
      <c r="A2527" s="2" t="s">
        <v>298</v>
      </c>
      <c r="B2527" s="2" t="s">
        <v>297</v>
      </c>
      <c r="C2527" s="2" t="str">
        <f>VLOOKUP(D2527,Info!$A$24:$B$57,2,FALSE)</f>
        <v>Snappers</v>
      </c>
      <c r="D2527" s="2" t="s">
        <v>17</v>
      </c>
      <c r="E2527" s="3">
        <v>1985.0</v>
      </c>
      <c r="F2527" s="3">
        <v>81.0</v>
      </c>
    </row>
    <row r="2528" ht="15.75" customHeight="1">
      <c r="A2528" s="2" t="s">
        <v>298</v>
      </c>
      <c r="B2528" s="2" t="s">
        <v>297</v>
      </c>
      <c r="C2528" s="2" t="str">
        <f>VLOOKUP(D2528,Info!$A$24:$B$57,2,FALSE)</f>
        <v>Snappers</v>
      </c>
      <c r="D2528" s="2" t="s">
        <v>17</v>
      </c>
      <c r="E2528" s="3">
        <v>1986.0</v>
      </c>
      <c r="F2528" s="3">
        <v>150.0</v>
      </c>
    </row>
    <row r="2529" ht="15.75" customHeight="1">
      <c r="A2529" s="2" t="s">
        <v>298</v>
      </c>
      <c r="B2529" s="2" t="s">
        <v>297</v>
      </c>
      <c r="C2529" s="2" t="str">
        <f>VLOOKUP(D2529,Info!$A$24:$B$57,2,FALSE)</f>
        <v>Snappers</v>
      </c>
      <c r="D2529" s="2" t="s">
        <v>17</v>
      </c>
      <c r="E2529" s="3">
        <v>1987.0</v>
      </c>
      <c r="F2529" s="3">
        <v>37.0</v>
      </c>
    </row>
    <row r="2530" ht="15.75" customHeight="1">
      <c r="A2530" s="2" t="s">
        <v>298</v>
      </c>
      <c r="B2530" s="2" t="s">
        <v>297</v>
      </c>
      <c r="C2530" s="2" t="str">
        <f>VLOOKUP(D2530,Info!$A$24:$B$57,2,FALSE)</f>
        <v>Snappers</v>
      </c>
      <c r="D2530" s="2" t="s">
        <v>17</v>
      </c>
      <c r="E2530" s="3">
        <v>1988.0</v>
      </c>
      <c r="F2530" s="3">
        <v>18.0</v>
      </c>
    </row>
    <row r="2531" ht="15.75" customHeight="1">
      <c r="A2531" s="2" t="s">
        <v>298</v>
      </c>
      <c r="B2531" s="2" t="s">
        <v>297</v>
      </c>
      <c r="C2531" s="2" t="str">
        <f>VLOOKUP(D2531,Info!$A$24:$B$57,2,FALSE)</f>
        <v>Snappers</v>
      </c>
      <c r="D2531" s="2" t="s">
        <v>17</v>
      </c>
      <c r="E2531" s="3">
        <v>1989.0</v>
      </c>
      <c r="F2531" s="3">
        <v>2.0</v>
      </c>
    </row>
    <row r="2532" ht="15.75" customHeight="1">
      <c r="A2532" s="2" t="s">
        <v>298</v>
      </c>
      <c r="B2532" s="2" t="s">
        <v>297</v>
      </c>
      <c r="C2532" s="2" t="str">
        <f>VLOOKUP(D2532,Info!$A$24:$B$57,2,FALSE)</f>
        <v>Snappers</v>
      </c>
      <c r="D2532" s="2" t="s">
        <v>17</v>
      </c>
      <c r="E2532" s="3">
        <v>1990.0</v>
      </c>
      <c r="F2532" s="3">
        <v>13.0</v>
      </c>
    </row>
    <row r="2533" ht="15.75" customHeight="1">
      <c r="A2533" s="2" t="s">
        <v>298</v>
      </c>
      <c r="B2533" s="2" t="s">
        <v>297</v>
      </c>
      <c r="C2533" s="2" t="str">
        <f>VLOOKUP(D2533,Info!$A$24:$B$57,2,FALSE)</f>
        <v>Snappers</v>
      </c>
      <c r="D2533" s="2" t="s">
        <v>17</v>
      </c>
      <c r="E2533" s="3">
        <v>1991.0</v>
      </c>
      <c r="F2533" s="3">
        <v>100.0</v>
      </c>
    </row>
    <row r="2534" ht="15.75" customHeight="1">
      <c r="A2534" s="2" t="s">
        <v>298</v>
      </c>
      <c r="B2534" s="2" t="s">
        <v>297</v>
      </c>
      <c r="C2534" s="2" t="str">
        <f>VLOOKUP(D2534,Info!$A$24:$B$57,2,FALSE)</f>
        <v>Snappers</v>
      </c>
      <c r="D2534" s="2" t="s">
        <v>17</v>
      </c>
      <c r="E2534" s="3">
        <v>1992.0</v>
      </c>
      <c r="F2534" s="3">
        <v>52.0</v>
      </c>
    </row>
    <row r="2535" ht="15.75" customHeight="1">
      <c r="A2535" s="2" t="s">
        <v>298</v>
      </c>
      <c r="B2535" s="2" t="s">
        <v>297</v>
      </c>
      <c r="C2535" s="2" t="str">
        <f>VLOOKUP(D2535,Info!$A$24:$B$57,2,FALSE)</f>
        <v>Snappers</v>
      </c>
      <c r="D2535" s="2" t="s">
        <v>17</v>
      </c>
      <c r="E2535" s="3">
        <v>1993.0</v>
      </c>
      <c r="F2535" s="3">
        <v>27.0</v>
      </c>
    </row>
    <row r="2536" ht="15.75" customHeight="1">
      <c r="A2536" s="2" t="s">
        <v>298</v>
      </c>
      <c r="B2536" s="2" t="s">
        <v>297</v>
      </c>
      <c r="C2536" s="2" t="str">
        <f>VLOOKUP(D2536,Info!$A$24:$B$57,2,FALSE)</f>
        <v>Snappers</v>
      </c>
      <c r="D2536" s="2" t="s">
        <v>17</v>
      </c>
      <c r="E2536" s="3">
        <v>1994.0</v>
      </c>
      <c r="F2536" s="3">
        <v>57.0</v>
      </c>
    </row>
    <row r="2537" ht="15.75" customHeight="1">
      <c r="A2537" s="2" t="s">
        <v>298</v>
      </c>
      <c r="B2537" s="2" t="s">
        <v>297</v>
      </c>
      <c r="C2537" s="2" t="str">
        <f>VLOOKUP(D2537,Info!$A$24:$B$57,2,FALSE)</f>
        <v>Snappers</v>
      </c>
      <c r="D2537" s="2" t="s">
        <v>17</v>
      </c>
      <c r="E2537" s="3">
        <v>1995.0</v>
      </c>
      <c r="F2537" s="3">
        <v>427.0</v>
      </c>
    </row>
    <row r="2538" ht="15.75" customHeight="1">
      <c r="A2538" s="2" t="s">
        <v>298</v>
      </c>
      <c r="B2538" s="2" t="s">
        <v>297</v>
      </c>
      <c r="C2538" s="2" t="str">
        <f>VLOOKUP(D2538,Info!$A$24:$B$57,2,FALSE)</f>
        <v>Snappers</v>
      </c>
      <c r="D2538" s="2" t="s">
        <v>17</v>
      </c>
      <c r="E2538" s="3">
        <v>1996.0</v>
      </c>
      <c r="F2538" s="3">
        <v>207.0</v>
      </c>
    </row>
    <row r="2539" ht="15.75" customHeight="1">
      <c r="A2539" s="2" t="s">
        <v>298</v>
      </c>
      <c r="B2539" s="2" t="s">
        <v>297</v>
      </c>
      <c r="C2539" s="2" t="str">
        <f>VLOOKUP(D2539,Info!$A$24:$B$57,2,FALSE)</f>
        <v>Snappers</v>
      </c>
      <c r="D2539" s="2" t="s">
        <v>17</v>
      </c>
      <c r="E2539" s="3">
        <v>1997.0</v>
      </c>
      <c r="F2539" s="3">
        <v>124.0</v>
      </c>
    </row>
    <row r="2540" ht="15.75" customHeight="1">
      <c r="A2540" s="2" t="s">
        <v>298</v>
      </c>
      <c r="B2540" s="2" t="s">
        <v>297</v>
      </c>
      <c r="C2540" s="2" t="str">
        <f>VLOOKUP(D2540,Info!$A$24:$B$57,2,FALSE)</f>
        <v>Snappers</v>
      </c>
      <c r="D2540" s="2" t="s">
        <v>17</v>
      </c>
      <c r="E2540" s="3">
        <v>1998.0</v>
      </c>
      <c r="F2540" s="3">
        <v>6.0</v>
      </c>
    </row>
    <row r="2541" ht="15.75" customHeight="1">
      <c r="A2541" s="2" t="s">
        <v>298</v>
      </c>
      <c r="B2541" s="2" t="s">
        <v>297</v>
      </c>
      <c r="C2541" s="2" t="str">
        <f>VLOOKUP(D2541,Info!$A$24:$B$57,2,FALSE)</f>
        <v>Snappers</v>
      </c>
      <c r="D2541" s="2" t="s">
        <v>17</v>
      </c>
      <c r="E2541" s="3">
        <v>1999.0</v>
      </c>
      <c r="F2541" s="3">
        <v>1.0</v>
      </c>
    </row>
    <row r="2542" ht="15.75" customHeight="1">
      <c r="A2542" s="2" t="s">
        <v>298</v>
      </c>
      <c r="B2542" s="2" t="s">
        <v>297</v>
      </c>
      <c r="C2542" s="2" t="str">
        <f>VLOOKUP(D2542,Info!$A$24:$B$57,2,FALSE)</f>
        <v>Snappers</v>
      </c>
      <c r="D2542" s="2" t="s">
        <v>17</v>
      </c>
      <c r="E2542" s="3">
        <v>2000.0</v>
      </c>
      <c r="F2542" s="3">
        <v>23.0</v>
      </c>
    </row>
    <row r="2543" ht="15.75" customHeight="1">
      <c r="A2543" s="2" t="s">
        <v>298</v>
      </c>
      <c r="B2543" s="2" t="s">
        <v>297</v>
      </c>
      <c r="C2543" s="2" t="str">
        <f>VLOOKUP(D2543,Info!$A$24:$B$57,2,FALSE)</f>
        <v>Snappers</v>
      </c>
      <c r="D2543" s="2" t="s">
        <v>17</v>
      </c>
      <c r="E2543" s="3">
        <v>2001.0</v>
      </c>
      <c r="F2543" s="3">
        <v>2.0</v>
      </c>
    </row>
    <row r="2544" ht="15.75" customHeight="1">
      <c r="A2544" s="2" t="s">
        <v>298</v>
      </c>
      <c r="B2544" s="2" t="s">
        <v>297</v>
      </c>
      <c r="C2544" s="2" t="str">
        <f>VLOOKUP(D2544,Info!$A$24:$B$57,2,FALSE)</f>
        <v>Snappers</v>
      </c>
      <c r="D2544" s="2" t="s">
        <v>17</v>
      </c>
      <c r="E2544" s="3">
        <v>2002.0</v>
      </c>
      <c r="F2544" s="3">
        <v>14.0</v>
      </c>
    </row>
    <row r="2545" ht="15.75" customHeight="1">
      <c r="A2545" s="2" t="s">
        <v>298</v>
      </c>
      <c r="B2545" s="2" t="s">
        <v>297</v>
      </c>
      <c r="C2545" s="2" t="str">
        <f>VLOOKUP(D2545,Info!$A$24:$B$57,2,FALSE)</f>
        <v>Snappers</v>
      </c>
      <c r="D2545" s="2" t="s">
        <v>17</v>
      </c>
      <c r="E2545" s="3">
        <v>2003.0</v>
      </c>
      <c r="F2545" s="3">
        <v>87.0</v>
      </c>
    </row>
    <row r="2546" ht="15.75" customHeight="1">
      <c r="A2546" s="2" t="s">
        <v>298</v>
      </c>
      <c r="B2546" s="2" t="s">
        <v>297</v>
      </c>
      <c r="C2546" s="2" t="str">
        <f>VLOOKUP(D2546,Info!$A$24:$B$57,2,FALSE)</f>
        <v>Snappers</v>
      </c>
      <c r="D2546" s="2" t="s">
        <v>17</v>
      </c>
      <c r="E2546" s="3">
        <v>2004.0</v>
      </c>
      <c r="F2546" s="3">
        <v>197.0</v>
      </c>
    </row>
    <row r="2547" ht="15.75" customHeight="1">
      <c r="A2547" s="2" t="s">
        <v>298</v>
      </c>
      <c r="B2547" s="2" t="s">
        <v>297</v>
      </c>
      <c r="C2547" s="2" t="str">
        <f>VLOOKUP(D2547,Info!$A$24:$B$57,2,FALSE)</f>
        <v>Snappers</v>
      </c>
      <c r="D2547" s="2" t="s">
        <v>17</v>
      </c>
      <c r="E2547" s="3">
        <v>2005.0</v>
      </c>
      <c r="F2547" s="3">
        <v>349.0</v>
      </c>
    </row>
    <row r="2548" ht="15.75" customHeight="1">
      <c r="A2548" s="2" t="s">
        <v>298</v>
      </c>
      <c r="B2548" s="2" t="s">
        <v>297</v>
      </c>
      <c r="C2548" s="2" t="str">
        <f>VLOOKUP(D2548,Info!$A$24:$B$57,2,FALSE)</f>
        <v>Snappers</v>
      </c>
      <c r="D2548" s="2" t="s">
        <v>17</v>
      </c>
      <c r="E2548" s="3">
        <v>2006.0</v>
      </c>
      <c r="F2548" s="3">
        <v>370.0</v>
      </c>
    </row>
    <row r="2549" ht="15.75" customHeight="1">
      <c r="A2549" s="2" t="s">
        <v>298</v>
      </c>
      <c r="B2549" s="2" t="s">
        <v>297</v>
      </c>
      <c r="C2549" s="2" t="str">
        <f>VLOOKUP(D2549,Info!$A$24:$B$57,2,FALSE)</f>
        <v>Snappers</v>
      </c>
      <c r="D2549" s="2" t="s">
        <v>17</v>
      </c>
      <c r="E2549" s="3">
        <v>2007.0</v>
      </c>
      <c r="F2549" s="3">
        <v>606.0</v>
      </c>
    </row>
    <row r="2550" ht="15.75" customHeight="1">
      <c r="A2550" s="2" t="s">
        <v>298</v>
      </c>
      <c r="B2550" s="2" t="s">
        <v>297</v>
      </c>
      <c r="C2550" s="2" t="str">
        <f>VLOOKUP(D2550,Info!$A$24:$B$57,2,FALSE)</f>
        <v>Snappers</v>
      </c>
      <c r="D2550" s="2" t="s">
        <v>17</v>
      </c>
      <c r="E2550" s="3">
        <v>2008.0</v>
      </c>
      <c r="F2550" s="3">
        <v>479.0</v>
      </c>
    </row>
    <row r="2551" ht="15.75" customHeight="1">
      <c r="A2551" s="2" t="s">
        <v>298</v>
      </c>
      <c r="B2551" s="2" t="s">
        <v>297</v>
      </c>
      <c r="C2551" s="2" t="str">
        <f>VLOOKUP(D2551,Info!$A$24:$B$57,2,FALSE)</f>
        <v>Snappers</v>
      </c>
      <c r="D2551" s="2" t="s">
        <v>17</v>
      </c>
      <c r="E2551" s="3">
        <v>2009.0</v>
      </c>
      <c r="F2551" s="3">
        <v>550.0</v>
      </c>
    </row>
    <row r="2552" ht="15.75" customHeight="1">
      <c r="A2552" s="2" t="s">
        <v>298</v>
      </c>
      <c r="B2552" s="2" t="s">
        <v>297</v>
      </c>
      <c r="C2552" s="2" t="str">
        <f>VLOOKUP(D2552,Info!$A$24:$B$57,2,FALSE)</f>
        <v>Snappers</v>
      </c>
      <c r="D2552" s="2" t="s">
        <v>17</v>
      </c>
      <c r="E2552" s="3">
        <v>2010.0</v>
      </c>
      <c r="F2552" s="3">
        <v>502.0</v>
      </c>
    </row>
    <row r="2553" ht="15.75" customHeight="1">
      <c r="A2553" s="2" t="s">
        <v>298</v>
      </c>
      <c r="B2553" s="2" t="s">
        <v>297</v>
      </c>
      <c r="C2553" s="2" t="str">
        <f>VLOOKUP(D2553,Info!$A$24:$B$57,2,FALSE)</f>
        <v>Snappers</v>
      </c>
      <c r="D2553" s="2" t="s">
        <v>17</v>
      </c>
      <c r="E2553" s="3">
        <v>2011.0</v>
      </c>
      <c r="F2553" s="3">
        <v>531.0</v>
      </c>
    </row>
    <row r="2554" ht="15.75" customHeight="1">
      <c r="A2554" s="2" t="s">
        <v>298</v>
      </c>
      <c r="B2554" s="2" t="s">
        <v>297</v>
      </c>
      <c r="C2554" s="2" t="str">
        <f>VLOOKUP(D2554,Info!$A$24:$B$57,2,FALSE)</f>
        <v>Snappers</v>
      </c>
      <c r="D2554" s="2" t="s">
        <v>17</v>
      </c>
      <c r="E2554" s="3">
        <v>2012.0</v>
      </c>
      <c r="F2554" s="3">
        <v>947.0</v>
      </c>
    </row>
    <row r="2555" ht="15.75" customHeight="1">
      <c r="A2555" s="2" t="s">
        <v>298</v>
      </c>
      <c r="B2555" s="2" t="s">
        <v>297</v>
      </c>
      <c r="C2555" s="2" t="str">
        <f>VLOOKUP(D2555,Info!$A$24:$B$57,2,FALSE)</f>
        <v>Snappers</v>
      </c>
      <c r="D2555" s="2" t="s">
        <v>17</v>
      </c>
      <c r="E2555" s="3">
        <v>2013.0</v>
      </c>
      <c r="F2555" s="3">
        <v>804.0</v>
      </c>
    </row>
    <row r="2556" ht="15.75" customHeight="1">
      <c r="A2556" s="2" t="s">
        <v>298</v>
      </c>
      <c r="B2556" s="2" t="s">
        <v>297</v>
      </c>
      <c r="C2556" s="2" t="str">
        <f>VLOOKUP(D2556,Info!$A$24:$B$57,2,FALSE)</f>
        <v>Snappers</v>
      </c>
      <c r="D2556" s="2" t="s">
        <v>17</v>
      </c>
      <c r="E2556" s="3">
        <v>2014.0</v>
      </c>
      <c r="F2556" s="3">
        <v>952.0</v>
      </c>
    </row>
    <row r="2557" ht="15.75" customHeight="1">
      <c r="A2557" s="2" t="s">
        <v>298</v>
      </c>
      <c r="B2557" s="2" t="s">
        <v>297</v>
      </c>
      <c r="C2557" s="2" t="str">
        <f>VLOOKUP(D2557,Info!$A$24:$B$57,2,FALSE)</f>
        <v>Snappers</v>
      </c>
      <c r="D2557" s="2" t="s">
        <v>17</v>
      </c>
      <c r="E2557" s="3">
        <v>2015.0</v>
      </c>
      <c r="F2557" s="3">
        <v>920.0</v>
      </c>
    </row>
    <row r="2558" ht="15.75" customHeight="1">
      <c r="A2558" s="2" t="s">
        <v>298</v>
      </c>
      <c r="B2558" s="2" t="s">
        <v>297</v>
      </c>
      <c r="C2558" s="2" t="str">
        <f>VLOOKUP(D2558,Info!$A$24:$B$57,2,FALSE)</f>
        <v>Snappers</v>
      </c>
      <c r="D2558" s="2" t="s">
        <v>17</v>
      </c>
      <c r="E2558" s="3">
        <v>2016.0</v>
      </c>
      <c r="F2558" s="3">
        <v>1372.0</v>
      </c>
    </row>
    <row r="2559" ht="15.75" customHeight="1">
      <c r="A2559" s="2" t="s">
        <v>298</v>
      </c>
      <c r="B2559" s="2" t="s">
        <v>297</v>
      </c>
      <c r="C2559" s="2" t="str">
        <f>VLOOKUP(D2559,Info!$A$24:$B$57,2,FALSE)</f>
        <v>Snappers</v>
      </c>
      <c r="D2559" s="2" t="s">
        <v>17</v>
      </c>
      <c r="E2559" s="3">
        <v>2017.0</v>
      </c>
      <c r="F2559" s="3">
        <v>809.0</v>
      </c>
    </row>
    <row r="2560" ht="15.75" customHeight="1">
      <c r="A2560" s="2" t="s">
        <v>298</v>
      </c>
      <c r="B2560" s="2" t="s">
        <v>297</v>
      </c>
      <c r="C2560" s="2" t="str">
        <f>VLOOKUP(D2560,Info!$A$24:$B$57,2,FALSE)</f>
        <v>Snappers</v>
      </c>
      <c r="D2560" s="2" t="s">
        <v>17</v>
      </c>
      <c r="E2560" s="3">
        <v>2018.0</v>
      </c>
      <c r="F2560" s="3">
        <v>567.0</v>
      </c>
    </row>
    <row r="2561" ht="15.75" customHeight="1">
      <c r="A2561" s="2" t="s">
        <v>298</v>
      </c>
      <c r="B2561" s="2" t="s">
        <v>297</v>
      </c>
      <c r="C2561" s="2" t="str">
        <f>VLOOKUP(D2561,Info!$A$24:$B$57,2,FALSE)</f>
        <v>SG</v>
      </c>
      <c r="D2561" s="2" t="s">
        <v>18</v>
      </c>
      <c r="E2561" s="3">
        <v>1983.0</v>
      </c>
      <c r="F2561" s="3">
        <v>386.0</v>
      </c>
    </row>
    <row r="2562" ht="15.75" customHeight="1">
      <c r="A2562" s="2" t="s">
        <v>298</v>
      </c>
      <c r="B2562" s="2" t="s">
        <v>297</v>
      </c>
      <c r="C2562" s="2" t="str">
        <f>VLOOKUP(D2562,Info!$A$24:$B$57,2,FALSE)</f>
        <v>SG</v>
      </c>
      <c r="D2562" s="2" t="s">
        <v>18</v>
      </c>
      <c r="E2562" s="3">
        <v>1984.0</v>
      </c>
      <c r="F2562" s="3">
        <v>291.0</v>
      </c>
    </row>
    <row r="2563" ht="15.75" customHeight="1">
      <c r="A2563" s="2" t="s">
        <v>298</v>
      </c>
      <c r="B2563" s="2" t="s">
        <v>297</v>
      </c>
      <c r="C2563" s="2" t="str">
        <f>VLOOKUP(D2563,Info!$A$24:$B$57,2,FALSE)</f>
        <v>SG</v>
      </c>
      <c r="D2563" s="2" t="s">
        <v>18</v>
      </c>
      <c r="E2563" s="3">
        <v>1985.0</v>
      </c>
      <c r="F2563" s="3">
        <v>61.0</v>
      </c>
    </row>
    <row r="2564" ht="15.75" customHeight="1">
      <c r="A2564" s="2" t="s">
        <v>298</v>
      </c>
      <c r="B2564" s="2" t="s">
        <v>297</v>
      </c>
      <c r="C2564" s="2" t="str">
        <f>VLOOKUP(D2564,Info!$A$24:$B$57,2,FALSE)</f>
        <v>SG</v>
      </c>
      <c r="D2564" s="2" t="s">
        <v>18</v>
      </c>
      <c r="E2564" s="3">
        <v>1986.0</v>
      </c>
      <c r="F2564" s="3">
        <v>47.0</v>
      </c>
    </row>
    <row r="2565" ht="15.75" customHeight="1">
      <c r="A2565" s="2" t="s">
        <v>298</v>
      </c>
      <c r="B2565" s="2" t="s">
        <v>297</v>
      </c>
      <c r="C2565" s="2" t="str">
        <f>VLOOKUP(D2565,Info!$A$24:$B$57,2,FALSE)</f>
        <v>SG</v>
      </c>
      <c r="D2565" s="2" t="s">
        <v>18</v>
      </c>
      <c r="E2565" s="3">
        <v>1987.0</v>
      </c>
      <c r="F2565" s="3">
        <v>5.0</v>
      </c>
    </row>
    <row r="2566" ht="15.75" customHeight="1">
      <c r="A2566" s="2" t="s">
        <v>298</v>
      </c>
      <c r="B2566" s="2" t="s">
        <v>297</v>
      </c>
      <c r="C2566" s="2" t="str">
        <f>VLOOKUP(D2566,Info!$A$24:$B$57,2,FALSE)</f>
        <v>SG</v>
      </c>
      <c r="D2566" s="2" t="s">
        <v>18</v>
      </c>
      <c r="E2566" s="3">
        <v>1988.0</v>
      </c>
      <c r="F2566" s="3">
        <v>4.0</v>
      </c>
    </row>
    <row r="2567" ht="15.75" customHeight="1">
      <c r="A2567" s="2" t="s">
        <v>298</v>
      </c>
      <c r="B2567" s="2" t="s">
        <v>297</v>
      </c>
      <c r="C2567" s="2" t="str">
        <f>VLOOKUP(D2567,Info!$A$24:$B$57,2,FALSE)</f>
        <v>SG</v>
      </c>
      <c r="D2567" s="2" t="s">
        <v>18</v>
      </c>
      <c r="E2567" s="3">
        <v>1989.0</v>
      </c>
      <c r="F2567" s="3">
        <v>58.0</v>
      </c>
    </row>
    <row r="2568" ht="15.75" customHeight="1">
      <c r="A2568" s="2" t="s">
        <v>298</v>
      </c>
      <c r="B2568" s="2" t="s">
        <v>297</v>
      </c>
      <c r="C2568" s="2" t="str">
        <f>VLOOKUP(D2568,Info!$A$24:$B$57,2,FALSE)</f>
        <v>SG</v>
      </c>
      <c r="D2568" s="2" t="s">
        <v>18</v>
      </c>
      <c r="E2568" s="3">
        <v>1990.0</v>
      </c>
      <c r="F2568" s="3">
        <v>58.0</v>
      </c>
    </row>
    <row r="2569" ht="15.75" customHeight="1">
      <c r="A2569" s="2" t="s">
        <v>298</v>
      </c>
      <c r="B2569" s="2" t="s">
        <v>297</v>
      </c>
      <c r="C2569" s="2" t="str">
        <f>VLOOKUP(D2569,Info!$A$24:$B$57,2,FALSE)</f>
        <v>SG</v>
      </c>
      <c r="D2569" s="2" t="s">
        <v>18</v>
      </c>
      <c r="E2569" s="3">
        <v>1991.0</v>
      </c>
      <c r="F2569" s="3">
        <v>67.0</v>
      </c>
    </row>
    <row r="2570" ht="15.75" customHeight="1">
      <c r="A2570" s="2" t="s">
        <v>298</v>
      </c>
      <c r="B2570" s="2" t="s">
        <v>297</v>
      </c>
      <c r="C2570" s="2" t="str">
        <f>VLOOKUP(D2570,Info!$A$24:$B$57,2,FALSE)</f>
        <v>SG</v>
      </c>
      <c r="D2570" s="2" t="s">
        <v>18</v>
      </c>
      <c r="E2570" s="3">
        <v>1992.0</v>
      </c>
      <c r="F2570" s="3">
        <v>35.0</v>
      </c>
    </row>
    <row r="2571" ht="15.75" customHeight="1">
      <c r="A2571" s="2" t="s">
        <v>298</v>
      </c>
      <c r="B2571" s="2" t="s">
        <v>297</v>
      </c>
      <c r="C2571" s="2" t="str">
        <f>VLOOKUP(D2571,Info!$A$24:$B$57,2,FALSE)</f>
        <v>SG</v>
      </c>
      <c r="D2571" s="2" t="s">
        <v>18</v>
      </c>
      <c r="E2571" s="3">
        <v>1993.0</v>
      </c>
      <c r="F2571" s="3">
        <v>4.0</v>
      </c>
    </row>
    <row r="2572" ht="15.75" customHeight="1">
      <c r="A2572" s="2" t="s">
        <v>298</v>
      </c>
      <c r="B2572" s="2" t="s">
        <v>297</v>
      </c>
      <c r="C2572" s="2" t="str">
        <f>VLOOKUP(D2572,Info!$A$24:$B$57,2,FALSE)</f>
        <v>SG</v>
      </c>
      <c r="D2572" s="2" t="s">
        <v>18</v>
      </c>
      <c r="E2572" s="3">
        <v>1994.0</v>
      </c>
      <c r="F2572" s="3">
        <v>3.0</v>
      </c>
    </row>
    <row r="2573" ht="15.75" customHeight="1">
      <c r="A2573" s="2" t="s">
        <v>298</v>
      </c>
      <c r="B2573" s="2" t="s">
        <v>297</v>
      </c>
      <c r="C2573" s="2" t="str">
        <f>VLOOKUP(D2573,Info!$A$24:$B$57,2,FALSE)</f>
        <v>SG</v>
      </c>
      <c r="D2573" s="2" t="s">
        <v>18</v>
      </c>
      <c r="E2573" s="3">
        <v>1996.0</v>
      </c>
      <c r="F2573" s="3">
        <v>1.0</v>
      </c>
    </row>
    <row r="2574" ht="15.75" customHeight="1">
      <c r="A2574" s="2" t="s">
        <v>298</v>
      </c>
      <c r="B2574" s="2" t="s">
        <v>297</v>
      </c>
      <c r="C2574" s="2" t="str">
        <f>VLOOKUP(D2574,Info!$A$24:$B$57,2,FALSE)</f>
        <v>SG</v>
      </c>
      <c r="D2574" s="2" t="s">
        <v>18</v>
      </c>
      <c r="E2574" s="3">
        <v>1997.0</v>
      </c>
      <c r="F2574" s="3">
        <v>4.0</v>
      </c>
    </row>
    <row r="2575" ht="15.75" customHeight="1">
      <c r="A2575" s="2" t="s">
        <v>298</v>
      </c>
      <c r="B2575" s="2" t="s">
        <v>297</v>
      </c>
      <c r="C2575" s="2" t="str">
        <f>VLOOKUP(D2575,Info!$A$24:$B$57,2,FALSE)</f>
        <v>SG</v>
      </c>
      <c r="D2575" s="2" t="s">
        <v>18</v>
      </c>
      <c r="E2575" s="3">
        <v>2000.0</v>
      </c>
      <c r="F2575" s="3">
        <v>14.0</v>
      </c>
    </row>
    <row r="2576" ht="15.75" customHeight="1">
      <c r="A2576" s="2" t="s">
        <v>298</v>
      </c>
      <c r="B2576" s="2" t="s">
        <v>297</v>
      </c>
      <c r="C2576" s="2" t="str">
        <f>VLOOKUP(D2576,Info!$A$24:$B$57,2,FALSE)</f>
        <v>SG</v>
      </c>
      <c r="D2576" s="2" t="s">
        <v>18</v>
      </c>
      <c r="E2576" s="3">
        <v>2002.0</v>
      </c>
      <c r="F2576" s="3">
        <v>1.0</v>
      </c>
    </row>
    <row r="2577" ht="15.75" customHeight="1">
      <c r="A2577" s="2" t="s">
        <v>298</v>
      </c>
      <c r="B2577" s="2" t="s">
        <v>297</v>
      </c>
      <c r="C2577" s="2" t="str">
        <f>VLOOKUP(D2577,Info!$A$24:$B$57,2,FALSE)</f>
        <v>SG</v>
      </c>
      <c r="D2577" s="2" t="s">
        <v>18</v>
      </c>
      <c r="E2577" s="3">
        <v>2003.0</v>
      </c>
      <c r="F2577" s="3">
        <v>57.0</v>
      </c>
    </row>
    <row r="2578" ht="15.75" customHeight="1">
      <c r="A2578" s="2" t="s">
        <v>298</v>
      </c>
      <c r="B2578" s="2" t="s">
        <v>297</v>
      </c>
      <c r="C2578" s="2" t="str">
        <f>VLOOKUP(D2578,Info!$A$24:$B$57,2,FALSE)</f>
        <v>SG</v>
      </c>
      <c r="D2578" s="2" t="s">
        <v>18</v>
      </c>
      <c r="E2578" s="3">
        <v>2004.0</v>
      </c>
      <c r="F2578" s="3">
        <v>24.0</v>
      </c>
    </row>
    <row r="2579" ht="15.75" customHeight="1">
      <c r="A2579" s="2" t="s">
        <v>298</v>
      </c>
      <c r="B2579" s="2" t="s">
        <v>297</v>
      </c>
      <c r="C2579" s="2" t="str">
        <f>VLOOKUP(D2579,Info!$A$24:$B$57,2,FALSE)</f>
        <v>SG</v>
      </c>
      <c r="D2579" s="2" t="s">
        <v>18</v>
      </c>
      <c r="E2579" s="3">
        <v>2005.0</v>
      </c>
      <c r="F2579" s="3">
        <v>20.0</v>
      </c>
    </row>
    <row r="2580" ht="15.75" customHeight="1">
      <c r="A2580" s="2" t="s">
        <v>298</v>
      </c>
      <c r="B2580" s="2" t="s">
        <v>297</v>
      </c>
      <c r="C2580" s="2" t="str">
        <f>VLOOKUP(D2580,Info!$A$24:$B$57,2,FALSE)</f>
        <v>SG</v>
      </c>
      <c r="D2580" s="2" t="s">
        <v>18</v>
      </c>
      <c r="E2580" s="3">
        <v>2006.0</v>
      </c>
      <c r="F2580" s="3">
        <v>26.0</v>
      </c>
    </row>
    <row r="2581" ht="15.75" customHeight="1">
      <c r="A2581" s="2" t="s">
        <v>298</v>
      </c>
      <c r="B2581" s="2" t="s">
        <v>297</v>
      </c>
      <c r="C2581" s="2" t="str">
        <f>VLOOKUP(D2581,Info!$A$24:$B$57,2,FALSE)</f>
        <v>SG</v>
      </c>
      <c r="D2581" s="2" t="s">
        <v>18</v>
      </c>
      <c r="E2581" s="3">
        <v>2007.0</v>
      </c>
      <c r="F2581" s="3">
        <v>75.0</v>
      </c>
    </row>
    <row r="2582" ht="15.75" customHeight="1">
      <c r="A2582" s="2" t="s">
        <v>298</v>
      </c>
      <c r="B2582" s="2" t="s">
        <v>297</v>
      </c>
      <c r="C2582" s="2" t="str">
        <f>VLOOKUP(D2582,Info!$A$24:$B$57,2,FALSE)</f>
        <v>SG</v>
      </c>
      <c r="D2582" s="2" t="s">
        <v>18</v>
      </c>
      <c r="E2582" s="3">
        <v>2008.0</v>
      </c>
      <c r="F2582" s="3">
        <v>62.0</v>
      </c>
    </row>
    <row r="2583" ht="15.75" customHeight="1">
      <c r="A2583" s="2" t="s">
        <v>298</v>
      </c>
      <c r="B2583" s="2" t="s">
        <v>297</v>
      </c>
      <c r="C2583" s="2" t="str">
        <f>VLOOKUP(D2583,Info!$A$24:$B$57,2,FALSE)</f>
        <v>SG</v>
      </c>
      <c r="D2583" s="2" t="s">
        <v>18</v>
      </c>
      <c r="E2583" s="3">
        <v>2009.0</v>
      </c>
      <c r="F2583" s="3">
        <v>28.0</v>
      </c>
    </row>
    <row r="2584" ht="15.75" customHeight="1">
      <c r="A2584" s="2" t="s">
        <v>298</v>
      </c>
      <c r="B2584" s="2" t="s">
        <v>297</v>
      </c>
      <c r="C2584" s="2" t="str">
        <f>VLOOKUP(D2584,Info!$A$24:$B$57,2,FALSE)</f>
        <v>SG</v>
      </c>
      <c r="D2584" s="2" t="s">
        <v>18</v>
      </c>
      <c r="E2584" s="3">
        <v>2010.0</v>
      </c>
      <c r="F2584" s="3">
        <v>128.0</v>
      </c>
    </row>
    <row r="2585" ht="15.75" customHeight="1">
      <c r="A2585" s="2" t="s">
        <v>298</v>
      </c>
      <c r="B2585" s="2" t="s">
        <v>297</v>
      </c>
      <c r="C2585" s="2" t="str">
        <f>VLOOKUP(D2585,Info!$A$24:$B$57,2,FALSE)</f>
        <v>SG</v>
      </c>
      <c r="D2585" s="2" t="s">
        <v>18</v>
      </c>
      <c r="E2585" s="3">
        <v>2011.0</v>
      </c>
      <c r="F2585" s="3">
        <v>67.0</v>
      </c>
    </row>
    <row r="2586" ht="15.75" customHeight="1">
      <c r="A2586" s="2" t="s">
        <v>298</v>
      </c>
      <c r="B2586" s="2" t="s">
        <v>297</v>
      </c>
      <c r="C2586" s="2" t="str">
        <f>VLOOKUP(D2586,Info!$A$24:$B$57,2,FALSE)</f>
        <v>SG</v>
      </c>
      <c r="D2586" s="2" t="s">
        <v>18</v>
      </c>
      <c r="E2586" s="3">
        <v>2012.0</v>
      </c>
      <c r="F2586" s="3">
        <v>242.0</v>
      </c>
    </row>
    <row r="2587" ht="15.75" customHeight="1">
      <c r="A2587" s="2" t="s">
        <v>298</v>
      </c>
      <c r="B2587" s="2" t="s">
        <v>297</v>
      </c>
      <c r="C2587" s="2" t="str">
        <f>VLOOKUP(D2587,Info!$A$24:$B$57,2,FALSE)</f>
        <v>SG</v>
      </c>
      <c r="D2587" s="2" t="s">
        <v>18</v>
      </c>
      <c r="E2587" s="3">
        <v>2013.0</v>
      </c>
      <c r="F2587" s="3">
        <v>540.0</v>
      </c>
    </row>
    <row r="2588" ht="15.75" customHeight="1">
      <c r="A2588" s="2" t="s">
        <v>298</v>
      </c>
      <c r="B2588" s="2" t="s">
        <v>297</v>
      </c>
      <c r="C2588" s="2" t="str">
        <f>VLOOKUP(D2588,Info!$A$24:$B$57,2,FALSE)</f>
        <v>SG</v>
      </c>
      <c r="D2588" s="2" t="s">
        <v>18</v>
      </c>
      <c r="E2588" s="3">
        <v>2014.0</v>
      </c>
      <c r="F2588" s="3">
        <v>580.0</v>
      </c>
    </row>
    <row r="2589" ht="15.75" customHeight="1">
      <c r="A2589" s="2" t="s">
        <v>298</v>
      </c>
      <c r="B2589" s="2" t="s">
        <v>297</v>
      </c>
      <c r="C2589" s="2" t="str">
        <f>VLOOKUP(D2589,Info!$A$24:$B$57,2,FALSE)</f>
        <v>SG</v>
      </c>
      <c r="D2589" s="2" t="s">
        <v>18</v>
      </c>
      <c r="E2589" s="3">
        <v>2015.0</v>
      </c>
      <c r="F2589" s="3">
        <v>362.0</v>
      </c>
    </row>
    <row r="2590" ht="15.75" customHeight="1">
      <c r="A2590" s="2" t="s">
        <v>298</v>
      </c>
      <c r="B2590" s="2" t="s">
        <v>297</v>
      </c>
      <c r="C2590" s="2" t="str">
        <f>VLOOKUP(D2590,Info!$A$24:$B$57,2,FALSE)</f>
        <v>SG</v>
      </c>
      <c r="D2590" s="2" t="s">
        <v>18</v>
      </c>
      <c r="E2590" s="3">
        <v>2016.0</v>
      </c>
      <c r="F2590" s="3">
        <v>689.0</v>
      </c>
    </row>
    <row r="2591" ht="15.75" customHeight="1">
      <c r="A2591" s="2" t="s">
        <v>298</v>
      </c>
      <c r="B2591" s="2" t="s">
        <v>297</v>
      </c>
      <c r="C2591" s="2" t="str">
        <f>VLOOKUP(D2591,Info!$A$24:$B$57,2,FALSE)</f>
        <v>SG</v>
      </c>
      <c r="D2591" s="2" t="s">
        <v>18</v>
      </c>
      <c r="E2591" s="3">
        <v>2017.0</v>
      </c>
      <c r="F2591" s="3">
        <v>463.0</v>
      </c>
    </row>
    <row r="2592" ht="15.75" customHeight="1">
      <c r="A2592" s="2" t="s">
        <v>298</v>
      </c>
      <c r="B2592" s="2" t="s">
        <v>297</v>
      </c>
      <c r="C2592" s="2" t="str">
        <f>VLOOKUP(D2592,Info!$A$24:$B$57,2,FALSE)</f>
        <v>SG</v>
      </c>
      <c r="D2592" s="2" t="s">
        <v>18</v>
      </c>
      <c r="E2592" s="3">
        <v>2018.0</v>
      </c>
      <c r="F2592" s="3">
        <v>332.0</v>
      </c>
    </row>
    <row r="2593" ht="15.75" customHeight="1">
      <c r="A2593" s="2" t="s">
        <v>298</v>
      </c>
      <c r="B2593" s="2" t="s">
        <v>297</v>
      </c>
      <c r="C2593" s="2" t="str">
        <f>VLOOKUP(D2593,Info!$A$24:$B$57,2,FALSE)</f>
        <v>Shallow-water</v>
      </c>
      <c r="D2593" s="2" t="s">
        <v>19</v>
      </c>
      <c r="E2593" s="3">
        <v>1983.0</v>
      </c>
      <c r="F2593" s="3">
        <v>1.0</v>
      </c>
    </row>
    <row r="2594" ht="15.75" customHeight="1">
      <c r="A2594" s="2" t="s">
        <v>298</v>
      </c>
      <c r="B2594" s="2" t="s">
        <v>297</v>
      </c>
      <c r="C2594" s="2" t="str">
        <f>VLOOKUP(D2594,Info!$A$24:$B$57,2,FALSE)</f>
        <v>Shallow-water</v>
      </c>
      <c r="D2594" s="2" t="s">
        <v>19</v>
      </c>
      <c r="E2594" s="3">
        <v>1984.0</v>
      </c>
      <c r="F2594" s="3">
        <v>13.0</v>
      </c>
    </row>
    <row r="2595" ht="15.75" customHeight="1">
      <c r="A2595" s="2" t="s">
        <v>298</v>
      </c>
      <c r="B2595" s="2" t="s">
        <v>297</v>
      </c>
      <c r="C2595" s="2" t="str">
        <f>VLOOKUP(D2595,Info!$A$24:$B$57,2,FALSE)</f>
        <v>Shallow-water</v>
      </c>
      <c r="D2595" s="2" t="s">
        <v>19</v>
      </c>
      <c r="E2595" s="3">
        <v>1986.0</v>
      </c>
      <c r="F2595" s="3">
        <v>2.0</v>
      </c>
    </row>
    <row r="2596" ht="15.75" customHeight="1">
      <c r="A2596" s="2" t="s">
        <v>298</v>
      </c>
      <c r="B2596" s="2" t="s">
        <v>297</v>
      </c>
      <c r="C2596" s="2" t="str">
        <f>VLOOKUP(D2596,Info!$A$24:$B$57,2,FALSE)</f>
        <v>Shallow-water</v>
      </c>
      <c r="D2596" s="2" t="s">
        <v>19</v>
      </c>
      <c r="E2596" s="3">
        <v>1987.0</v>
      </c>
      <c r="F2596" s="3">
        <v>3.0</v>
      </c>
    </row>
    <row r="2597" ht="15.75" customHeight="1">
      <c r="A2597" s="2" t="s">
        <v>298</v>
      </c>
      <c r="B2597" s="2" t="s">
        <v>297</v>
      </c>
      <c r="C2597" s="2" t="str">
        <f>VLOOKUP(D2597,Info!$A$24:$B$57,2,FALSE)</f>
        <v>Shallow-water</v>
      </c>
      <c r="D2597" s="2" t="s">
        <v>19</v>
      </c>
      <c r="E2597" s="3">
        <v>1988.0</v>
      </c>
      <c r="F2597" s="3">
        <v>5.0</v>
      </c>
    </row>
    <row r="2598" ht="15.75" customHeight="1">
      <c r="A2598" s="2" t="s">
        <v>298</v>
      </c>
      <c r="B2598" s="2" t="s">
        <v>297</v>
      </c>
      <c r="C2598" s="2" t="str">
        <f>VLOOKUP(D2598,Info!$A$24:$B$57,2,FALSE)</f>
        <v>Shallow-water</v>
      </c>
      <c r="D2598" s="2" t="s">
        <v>19</v>
      </c>
      <c r="E2598" s="3">
        <v>1989.0</v>
      </c>
      <c r="F2598" s="3">
        <v>3.0</v>
      </c>
    </row>
    <row r="2599" ht="15.75" customHeight="1">
      <c r="A2599" s="2" t="s">
        <v>298</v>
      </c>
      <c r="B2599" s="2" t="s">
        <v>297</v>
      </c>
      <c r="C2599" s="2" t="str">
        <f>VLOOKUP(D2599,Info!$A$24:$B$57,2,FALSE)</f>
        <v>Shallow-water</v>
      </c>
      <c r="D2599" s="2" t="s">
        <v>19</v>
      </c>
      <c r="E2599" s="3">
        <v>1990.0</v>
      </c>
      <c r="F2599" s="3">
        <v>1.0</v>
      </c>
    </row>
    <row r="2600" ht="15.75" customHeight="1">
      <c r="A2600" s="2" t="s">
        <v>298</v>
      </c>
      <c r="B2600" s="2" t="s">
        <v>297</v>
      </c>
      <c r="C2600" s="2" t="str">
        <f>VLOOKUP(D2600,Info!$A$24:$B$57,2,FALSE)</f>
        <v>Shallow-water</v>
      </c>
      <c r="D2600" s="2" t="s">
        <v>19</v>
      </c>
      <c r="E2600" s="3">
        <v>1991.0</v>
      </c>
      <c r="F2600" s="3">
        <v>2.0</v>
      </c>
    </row>
    <row r="2601" ht="15.75" customHeight="1">
      <c r="A2601" s="2" t="s">
        <v>298</v>
      </c>
      <c r="B2601" s="2" t="s">
        <v>297</v>
      </c>
      <c r="C2601" s="2" t="str">
        <f>VLOOKUP(D2601,Info!$A$24:$B$57,2,FALSE)</f>
        <v>Shallow-water</v>
      </c>
      <c r="D2601" s="2" t="s">
        <v>19</v>
      </c>
      <c r="E2601" s="3">
        <v>1992.0</v>
      </c>
      <c r="F2601" s="3">
        <v>5.0</v>
      </c>
    </row>
    <row r="2602" ht="15.75" customHeight="1">
      <c r="A2602" s="2" t="s">
        <v>298</v>
      </c>
      <c r="B2602" s="2" t="s">
        <v>297</v>
      </c>
      <c r="C2602" s="2" t="str">
        <f>VLOOKUP(D2602,Info!$A$24:$B$57,2,FALSE)</f>
        <v>Shallow-water</v>
      </c>
      <c r="D2602" s="2" t="s">
        <v>19</v>
      </c>
      <c r="E2602" s="3">
        <v>1993.0</v>
      </c>
      <c r="F2602" s="3">
        <v>4.0</v>
      </c>
    </row>
    <row r="2603" ht="15.75" customHeight="1">
      <c r="A2603" s="2" t="s">
        <v>298</v>
      </c>
      <c r="B2603" s="2" t="s">
        <v>297</v>
      </c>
      <c r="C2603" s="2" t="str">
        <f>VLOOKUP(D2603,Info!$A$24:$B$57,2,FALSE)</f>
        <v>Shallow-water</v>
      </c>
      <c r="D2603" s="2" t="s">
        <v>19</v>
      </c>
      <c r="E2603" s="3">
        <v>1994.0</v>
      </c>
      <c r="F2603" s="3">
        <v>3.0</v>
      </c>
    </row>
    <row r="2604" ht="15.75" customHeight="1">
      <c r="A2604" s="2" t="s">
        <v>298</v>
      </c>
      <c r="B2604" s="2" t="s">
        <v>297</v>
      </c>
      <c r="C2604" s="2" t="str">
        <f>VLOOKUP(D2604,Info!$A$24:$B$57,2,FALSE)</f>
        <v>Shallow-water</v>
      </c>
      <c r="D2604" s="2" t="s">
        <v>19</v>
      </c>
      <c r="E2604" s="3">
        <v>1995.0</v>
      </c>
      <c r="F2604" s="3">
        <v>6.0</v>
      </c>
    </row>
    <row r="2605" ht="15.75" customHeight="1">
      <c r="A2605" s="2" t="s">
        <v>298</v>
      </c>
      <c r="B2605" s="2" t="s">
        <v>297</v>
      </c>
      <c r="C2605" s="2" t="str">
        <f>VLOOKUP(D2605,Info!$A$24:$B$57,2,FALSE)</f>
        <v>Shallow-water</v>
      </c>
      <c r="D2605" s="2" t="s">
        <v>19</v>
      </c>
      <c r="E2605" s="3">
        <v>1996.0</v>
      </c>
      <c r="F2605" s="3">
        <v>19.0</v>
      </c>
    </row>
    <row r="2606" ht="15.75" customHeight="1">
      <c r="A2606" s="2" t="s">
        <v>298</v>
      </c>
      <c r="B2606" s="2" t="s">
        <v>297</v>
      </c>
      <c r="C2606" s="2" t="str">
        <f>VLOOKUP(D2606,Info!$A$24:$B$57,2,FALSE)</f>
        <v>Shallow-water</v>
      </c>
      <c r="D2606" s="2" t="s">
        <v>19</v>
      </c>
      <c r="E2606" s="3">
        <v>1997.0</v>
      </c>
      <c r="F2606" s="3">
        <v>16.0</v>
      </c>
    </row>
    <row r="2607" ht="15.75" customHeight="1">
      <c r="A2607" s="2" t="s">
        <v>298</v>
      </c>
      <c r="B2607" s="2" t="s">
        <v>297</v>
      </c>
      <c r="C2607" s="2" t="str">
        <f>VLOOKUP(D2607,Info!$A$24:$B$57,2,FALSE)</f>
        <v>Shallow-water</v>
      </c>
      <c r="D2607" s="2" t="s">
        <v>19</v>
      </c>
      <c r="E2607" s="3">
        <v>1998.0</v>
      </c>
      <c r="F2607" s="3">
        <v>1.0</v>
      </c>
    </row>
    <row r="2608" ht="15.75" customHeight="1">
      <c r="A2608" s="2" t="s">
        <v>298</v>
      </c>
      <c r="B2608" s="2" t="s">
        <v>297</v>
      </c>
      <c r="C2608" s="2" t="str">
        <f>VLOOKUP(D2608,Info!$A$24:$B$57,2,FALSE)</f>
        <v>Shallow-water</v>
      </c>
      <c r="D2608" s="2" t="s">
        <v>19</v>
      </c>
      <c r="E2608" s="3">
        <v>2001.0</v>
      </c>
      <c r="F2608" s="3">
        <v>8.0</v>
      </c>
    </row>
    <row r="2609" ht="15.75" customHeight="1">
      <c r="A2609" s="2" t="s">
        <v>298</v>
      </c>
      <c r="B2609" s="2" t="s">
        <v>297</v>
      </c>
      <c r="C2609" s="2" t="str">
        <f>VLOOKUP(D2609,Info!$A$24:$B$57,2,FALSE)</f>
        <v>Shallow-water</v>
      </c>
      <c r="D2609" s="2" t="s">
        <v>19</v>
      </c>
      <c r="E2609" s="3">
        <v>2002.0</v>
      </c>
      <c r="F2609" s="3">
        <v>7.0</v>
      </c>
    </row>
    <row r="2610" ht="15.75" customHeight="1">
      <c r="A2610" s="2" t="s">
        <v>298</v>
      </c>
      <c r="B2610" s="2" t="s">
        <v>297</v>
      </c>
      <c r="C2610" s="2" t="str">
        <f>VLOOKUP(D2610,Info!$A$24:$B$57,2,FALSE)</f>
        <v>Shallow-water</v>
      </c>
      <c r="D2610" s="2" t="s">
        <v>19</v>
      </c>
      <c r="E2610" s="3">
        <v>2003.0</v>
      </c>
      <c r="F2610" s="3">
        <v>6.0</v>
      </c>
    </row>
    <row r="2611" ht="15.75" customHeight="1">
      <c r="A2611" s="2" t="s">
        <v>298</v>
      </c>
      <c r="B2611" s="2" t="s">
        <v>297</v>
      </c>
      <c r="C2611" s="2" t="str">
        <f>VLOOKUP(D2611,Info!$A$24:$B$57,2,FALSE)</f>
        <v>Shallow-water</v>
      </c>
      <c r="D2611" s="2" t="s">
        <v>19</v>
      </c>
      <c r="E2611" s="3">
        <v>2004.0</v>
      </c>
      <c r="F2611" s="3">
        <v>3.0</v>
      </c>
    </row>
    <row r="2612" ht="15.75" customHeight="1">
      <c r="A2612" s="2" t="s">
        <v>298</v>
      </c>
      <c r="B2612" s="2" t="s">
        <v>297</v>
      </c>
      <c r="C2612" s="2" t="str">
        <f>VLOOKUP(D2612,Info!$A$24:$B$57,2,FALSE)</f>
        <v>Shallow-water</v>
      </c>
      <c r="D2612" s="2" t="s">
        <v>19</v>
      </c>
      <c r="E2612" s="3">
        <v>2005.0</v>
      </c>
      <c r="F2612" s="3">
        <v>15.0</v>
      </c>
    </row>
    <row r="2613" ht="15.75" customHeight="1">
      <c r="A2613" s="2" t="s">
        <v>298</v>
      </c>
      <c r="B2613" s="2" t="s">
        <v>297</v>
      </c>
      <c r="C2613" s="2" t="str">
        <f>VLOOKUP(D2613,Info!$A$24:$B$57,2,FALSE)</f>
        <v>Shallow-water</v>
      </c>
      <c r="D2613" s="2" t="s">
        <v>19</v>
      </c>
      <c r="E2613" s="3">
        <v>2006.0</v>
      </c>
      <c r="F2613" s="3">
        <v>35.0</v>
      </c>
    </row>
    <row r="2614" ht="15.75" customHeight="1">
      <c r="A2614" s="2" t="s">
        <v>298</v>
      </c>
      <c r="B2614" s="2" t="s">
        <v>297</v>
      </c>
      <c r="C2614" s="2" t="str">
        <f>VLOOKUP(D2614,Info!$A$24:$B$57,2,FALSE)</f>
        <v>Shallow-water</v>
      </c>
      <c r="D2614" s="2" t="s">
        <v>19</v>
      </c>
      <c r="E2614" s="3">
        <v>2007.0</v>
      </c>
      <c r="F2614" s="3">
        <v>20.0</v>
      </c>
    </row>
    <row r="2615" ht="15.75" customHeight="1">
      <c r="A2615" s="2" t="s">
        <v>298</v>
      </c>
      <c r="B2615" s="2" t="s">
        <v>297</v>
      </c>
      <c r="C2615" s="2" t="str">
        <f>VLOOKUP(D2615,Info!$A$24:$B$57,2,FALSE)</f>
        <v>Shallow-water</v>
      </c>
      <c r="D2615" s="2" t="s">
        <v>19</v>
      </c>
      <c r="E2615" s="3">
        <v>2008.0</v>
      </c>
      <c r="F2615" s="3">
        <v>21.0</v>
      </c>
    </row>
    <row r="2616" ht="15.75" customHeight="1">
      <c r="A2616" s="2" t="s">
        <v>298</v>
      </c>
      <c r="B2616" s="2" t="s">
        <v>297</v>
      </c>
      <c r="C2616" s="2" t="str">
        <f>VLOOKUP(D2616,Info!$A$24:$B$57,2,FALSE)</f>
        <v>Shallow-water</v>
      </c>
      <c r="D2616" s="2" t="s">
        <v>19</v>
      </c>
      <c r="E2616" s="3">
        <v>2009.0</v>
      </c>
      <c r="F2616" s="3">
        <v>37.0</v>
      </c>
    </row>
    <row r="2617" ht="15.75" customHeight="1">
      <c r="A2617" s="2" t="s">
        <v>298</v>
      </c>
      <c r="B2617" s="2" t="s">
        <v>297</v>
      </c>
      <c r="C2617" s="2" t="str">
        <f>VLOOKUP(D2617,Info!$A$24:$B$57,2,FALSE)</f>
        <v>Shallow-water</v>
      </c>
      <c r="D2617" s="2" t="s">
        <v>19</v>
      </c>
      <c r="E2617" s="3">
        <v>2010.0</v>
      </c>
      <c r="F2617" s="3">
        <v>28.0</v>
      </c>
    </row>
    <row r="2618" ht="15.75" customHeight="1">
      <c r="A2618" s="2" t="s">
        <v>298</v>
      </c>
      <c r="B2618" s="2" t="s">
        <v>297</v>
      </c>
      <c r="C2618" s="2" t="str">
        <f>VLOOKUP(D2618,Info!$A$24:$B$57,2,FALSE)</f>
        <v>Shallow-water</v>
      </c>
      <c r="D2618" s="2" t="s">
        <v>19</v>
      </c>
      <c r="E2618" s="3">
        <v>2011.0</v>
      </c>
      <c r="F2618" s="3">
        <v>29.0</v>
      </c>
    </row>
    <row r="2619" ht="15.75" customHeight="1">
      <c r="A2619" s="2" t="s">
        <v>298</v>
      </c>
      <c r="B2619" s="2" t="s">
        <v>297</v>
      </c>
      <c r="C2619" s="2" t="str">
        <f>VLOOKUP(D2619,Info!$A$24:$B$57,2,FALSE)</f>
        <v>Shallow-water</v>
      </c>
      <c r="D2619" s="2" t="s">
        <v>19</v>
      </c>
      <c r="E2619" s="3">
        <v>2012.0</v>
      </c>
      <c r="F2619" s="3">
        <v>83.0</v>
      </c>
    </row>
    <row r="2620" ht="15.75" customHeight="1">
      <c r="A2620" s="2" t="s">
        <v>298</v>
      </c>
      <c r="B2620" s="2" t="s">
        <v>297</v>
      </c>
      <c r="C2620" s="2" t="str">
        <f>VLOOKUP(D2620,Info!$A$24:$B$57,2,FALSE)</f>
        <v>Shallow-water</v>
      </c>
      <c r="D2620" s="2" t="s">
        <v>19</v>
      </c>
      <c r="E2620" s="3">
        <v>2013.0</v>
      </c>
      <c r="F2620" s="3">
        <v>87.0</v>
      </c>
    </row>
    <row r="2621" ht="15.75" customHeight="1">
      <c r="A2621" s="2" t="s">
        <v>298</v>
      </c>
      <c r="B2621" s="2" t="s">
        <v>297</v>
      </c>
      <c r="C2621" s="2" t="str">
        <f>VLOOKUP(D2621,Info!$A$24:$B$57,2,FALSE)</f>
        <v>Shallow-water</v>
      </c>
      <c r="D2621" s="2" t="s">
        <v>19</v>
      </c>
      <c r="E2621" s="3">
        <v>2014.0</v>
      </c>
      <c r="F2621" s="3">
        <v>157.0</v>
      </c>
    </row>
    <row r="2622" ht="15.75" customHeight="1">
      <c r="A2622" s="2" t="s">
        <v>298</v>
      </c>
      <c r="B2622" s="2" t="s">
        <v>297</v>
      </c>
      <c r="C2622" s="2" t="str">
        <f>VLOOKUP(D2622,Info!$A$24:$B$57,2,FALSE)</f>
        <v>Shallow-water</v>
      </c>
      <c r="D2622" s="2" t="s">
        <v>19</v>
      </c>
      <c r="E2622" s="3">
        <v>2015.0</v>
      </c>
      <c r="F2622" s="3">
        <v>106.0</v>
      </c>
    </row>
    <row r="2623" ht="15.75" customHeight="1">
      <c r="A2623" s="2" t="s">
        <v>298</v>
      </c>
      <c r="B2623" s="2" t="s">
        <v>297</v>
      </c>
      <c r="C2623" s="2" t="str">
        <f>VLOOKUP(D2623,Info!$A$24:$B$57,2,FALSE)</f>
        <v>Shallow-water</v>
      </c>
      <c r="D2623" s="2" t="s">
        <v>19</v>
      </c>
      <c r="E2623" s="3">
        <v>2016.0</v>
      </c>
      <c r="F2623" s="3">
        <v>121.0</v>
      </c>
    </row>
    <row r="2624" ht="15.75" customHeight="1">
      <c r="A2624" s="2" t="s">
        <v>298</v>
      </c>
      <c r="B2624" s="2" t="s">
        <v>297</v>
      </c>
      <c r="C2624" s="2" t="str">
        <f>VLOOKUP(D2624,Info!$A$24:$B$57,2,FALSE)</f>
        <v>Shallow-water</v>
      </c>
      <c r="D2624" s="2" t="s">
        <v>19</v>
      </c>
      <c r="E2624" s="3">
        <v>2017.0</v>
      </c>
      <c r="F2624" s="3">
        <v>98.0</v>
      </c>
    </row>
    <row r="2625" ht="15.75" customHeight="1">
      <c r="A2625" s="2" t="s">
        <v>298</v>
      </c>
      <c r="B2625" s="2" t="s">
        <v>297</v>
      </c>
      <c r="C2625" s="2" t="str">
        <f>VLOOKUP(D2625,Info!$A$24:$B$57,2,FALSE)</f>
        <v>Shallow-water</v>
      </c>
      <c r="D2625" s="2" t="s">
        <v>19</v>
      </c>
      <c r="E2625" s="3">
        <v>2018.0</v>
      </c>
      <c r="F2625" s="3">
        <v>113.0</v>
      </c>
    </row>
    <row r="2626" ht="15.75" customHeight="1">
      <c r="A2626" s="2" t="s">
        <v>298</v>
      </c>
      <c r="B2626" s="2" t="s">
        <v>297</v>
      </c>
      <c r="C2626" s="2" t="str">
        <f>VLOOKUP(D2626,Info!$A$24:$B$57,2,FALSE)</f>
        <v>SG</v>
      </c>
      <c r="D2626" s="2" t="s">
        <v>20</v>
      </c>
      <c r="E2626" s="3">
        <v>1984.0</v>
      </c>
      <c r="F2626" s="3">
        <v>1.0</v>
      </c>
    </row>
    <row r="2627" ht="15.75" customHeight="1">
      <c r="A2627" s="2" t="s">
        <v>298</v>
      </c>
      <c r="B2627" s="2" t="s">
        <v>297</v>
      </c>
      <c r="C2627" s="2" t="str">
        <f>VLOOKUP(D2627,Info!$A$24:$B$57,2,FALSE)</f>
        <v>SG</v>
      </c>
      <c r="D2627" s="2" t="s">
        <v>20</v>
      </c>
      <c r="E2627" s="3">
        <v>1985.0</v>
      </c>
      <c r="F2627" s="3">
        <v>2.0</v>
      </c>
    </row>
    <row r="2628" ht="15.75" customHeight="1">
      <c r="A2628" s="2" t="s">
        <v>298</v>
      </c>
      <c r="B2628" s="2" t="s">
        <v>297</v>
      </c>
      <c r="C2628" s="2" t="str">
        <f>VLOOKUP(D2628,Info!$A$24:$B$57,2,FALSE)</f>
        <v>SG</v>
      </c>
      <c r="D2628" s="2" t="s">
        <v>20</v>
      </c>
      <c r="E2628" s="3">
        <v>1989.0</v>
      </c>
      <c r="F2628" s="3">
        <v>3.0</v>
      </c>
    </row>
    <row r="2629" ht="15.75" customHeight="1">
      <c r="A2629" s="2" t="s">
        <v>298</v>
      </c>
      <c r="B2629" s="2" t="s">
        <v>297</v>
      </c>
      <c r="C2629" s="2" t="str">
        <f>VLOOKUP(D2629,Info!$A$24:$B$57,2,FALSE)</f>
        <v>SG</v>
      </c>
      <c r="D2629" s="2" t="s">
        <v>20</v>
      </c>
      <c r="E2629" s="3">
        <v>1994.0</v>
      </c>
      <c r="F2629" s="3">
        <v>1.0</v>
      </c>
    </row>
    <row r="2630" ht="15.75" customHeight="1">
      <c r="A2630" s="2" t="s">
        <v>298</v>
      </c>
      <c r="B2630" s="2" t="s">
        <v>297</v>
      </c>
      <c r="C2630" s="2" t="str">
        <f>VLOOKUP(D2630,Info!$A$24:$B$57,2,FALSE)</f>
        <v>SG</v>
      </c>
      <c r="D2630" s="2" t="s">
        <v>20</v>
      </c>
      <c r="E2630" s="3">
        <v>2007.0</v>
      </c>
      <c r="F2630" s="3">
        <v>4.0</v>
      </c>
    </row>
    <row r="2631" ht="15.75" customHeight="1">
      <c r="A2631" s="2" t="s">
        <v>298</v>
      </c>
      <c r="B2631" s="2" t="s">
        <v>297</v>
      </c>
      <c r="C2631" s="2" t="str">
        <f>VLOOKUP(D2631,Info!$A$24:$B$57,2,FALSE)</f>
        <v>SG</v>
      </c>
      <c r="D2631" s="2" t="s">
        <v>20</v>
      </c>
      <c r="E2631" s="3">
        <v>2008.0</v>
      </c>
      <c r="F2631" s="3">
        <v>1.0</v>
      </c>
    </row>
    <row r="2632" ht="15.75" customHeight="1">
      <c r="A2632" s="2" t="s">
        <v>298</v>
      </c>
      <c r="B2632" s="2" t="s">
        <v>297</v>
      </c>
      <c r="C2632" s="2" t="str">
        <f>VLOOKUP(D2632,Info!$A$24:$B$57,2,FALSE)</f>
        <v>SG</v>
      </c>
      <c r="D2632" s="2" t="s">
        <v>20</v>
      </c>
      <c r="E2632" s="3">
        <v>2010.0</v>
      </c>
      <c r="F2632" s="3">
        <v>1.0</v>
      </c>
    </row>
    <row r="2633" ht="15.75" customHeight="1">
      <c r="A2633" s="2" t="s">
        <v>298</v>
      </c>
      <c r="B2633" s="2" t="s">
        <v>297</v>
      </c>
      <c r="C2633" s="2" t="str">
        <f>VLOOKUP(D2633,Info!$A$24:$B$57,2,FALSE)</f>
        <v>SG</v>
      </c>
      <c r="D2633" s="2" t="s">
        <v>20</v>
      </c>
      <c r="E2633" s="3">
        <v>2017.0</v>
      </c>
      <c r="F2633" s="3">
        <v>1.0</v>
      </c>
    </row>
    <row r="2634" ht="15.75" customHeight="1">
      <c r="A2634" s="2" t="s">
        <v>298</v>
      </c>
      <c r="B2634" s="2" t="s">
        <v>297</v>
      </c>
      <c r="C2634" s="2" t="str">
        <f>VLOOKUP(D2634,Info!$A$24:$B$57,2,FALSE)</f>
        <v>SG</v>
      </c>
      <c r="D2634" s="2" t="s">
        <v>20</v>
      </c>
      <c r="E2634" s="3">
        <v>2018.0</v>
      </c>
      <c r="F2634" s="3">
        <v>1.0</v>
      </c>
    </row>
    <row r="2635" ht="15.75" customHeight="1">
      <c r="A2635" s="2" t="s">
        <v>298</v>
      </c>
      <c r="B2635" s="2" t="s">
        <v>297</v>
      </c>
      <c r="C2635" s="2" t="str">
        <f>VLOOKUP(D2635,Info!$A$24:$B$57,2,FALSE)</f>
        <v>Porgies</v>
      </c>
      <c r="D2635" s="2" t="s">
        <v>21</v>
      </c>
      <c r="E2635" s="3">
        <v>1983.0</v>
      </c>
      <c r="F2635" s="3">
        <v>26.0</v>
      </c>
    </row>
    <row r="2636" ht="15.75" customHeight="1">
      <c r="A2636" s="2" t="s">
        <v>298</v>
      </c>
      <c r="B2636" s="2" t="s">
        <v>297</v>
      </c>
      <c r="C2636" s="2" t="str">
        <f>VLOOKUP(D2636,Info!$A$24:$B$57,2,FALSE)</f>
        <v>Porgies</v>
      </c>
      <c r="D2636" s="2" t="s">
        <v>21</v>
      </c>
      <c r="E2636" s="3">
        <v>1984.0</v>
      </c>
      <c r="F2636" s="3">
        <v>16.0</v>
      </c>
    </row>
    <row r="2637" ht="15.75" customHeight="1">
      <c r="A2637" s="2" t="s">
        <v>298</v>
      </c>
      <c r="B2637" s="2" t="s">
        <v>297</v>
      </c>
      <c r="C2637" s="2" t="str">
        <f>VLOOKUP(D2637,Info!$A$24:$B$57,2,FALSE)</f>
        <v>Porgies</v>
      </c>
      <c r="D2637" s="2" t="s">
        <v>21</v>
      </c>
      <c r="E2637" s="3">
        <v>1985.0</v>
      </c>
      <c r="F2637" s="3">
        <v>8.0</v>
      </c>
    </row>
    <row r="2638" ht="15.75" customHeight="1">
      <c r="A2638" s="2" t="s">
        <v>298</v>
      </c>
      <c r="B2638" s="2" t="s">
        <v>297</v>
      </c>
      <c r="C2638" s="2" t="str">
        <f>VLOOKUP(D2638,Info!$A$24:$B$57,2,FALSE)</f>
        <v>Porgies</v>
      </c>
      <c r="D2638" s="2" t="s">
        <v>21</v>
      </c>
      <c r="E2638" s="3">
        <v>1986.0</v>
      </c>
      <c r="F2638" s="3">
        <v>6.0</v>
      </c>
    </row>
    <row r="2639" ht="15.75" customHeight="1">
      <c r="A2639" s="2" t="s">
        <v>298</v>
      </c>
      <c r="B2639" s="2" t="s">
        <v>297</v>
      </c>
      <c r="C2639" s="2" t="str">
        <f>VLOOKUP(D2639,Info!$A$24:$B$57,2,FALSE)</f>
        <v>Porgies</v>
      </c>
      <c r="D2639" s="2" t="s">
        <v>21</v>
      </c>
      <c r="E2639" s="3">
        <v>1990.0</v>
      </c>
      <c r="F2639" s="3">
        <v>1.0</v>
      </c>
    </row>
    <row r="2640" ht="15.75" customHeight="1">
      <c r="A2640" s="2" t="s">
        <v>298</v>
      </c>
      <c r="B2640" s="2" t="s">
        <v>297</v>
      </c>
      <c r="C2640" s="2" t="str">
        <f>VLOOKUP(D2640,Info!$A$24:$B$57,2,FALSE)</f>
        <v>Porgies</v>
      </c>
      <c r="D2640" s="2" t="s">
        <v>21</v>
      </c>
      <c r="E2640" s="3">
        <v>2003.0</v>
      </c>
      <c r="F2640" s="3">
        <v>1.0</v>
      </c>
    </row>
    <row r="2641" ht="15.75" customHeight="1">
      <c r="A2641" s="2" t="s">
        <v>298</v>
      </c>
      <c r="B2641" s="2" t="s">
        <v>297</v>
      </c>
      <c r="C2641" s="2" t="str">
        <f>VLOOKUP(D2641,Info!$A$24:$B$57,2,FALSE)</f>
        <v>Porgies</v>
      </c>
      <c r="D2641" s="2" t="s">
        <v>21</v>
      </c>
      <c r="E2641" s="3">
        <v>2004.0</v>
      </c>
      <c r="F2641" s="3">
        <v>35.0</v>
      </c>
    </row>
    <row r="2642" ht="15.75" customHeight="1">
      <c r="A2642" s="2" t="s">
        <v>298</v>
      </c>
      <c r="B2642" s="2" t="s">
        <v>297</v>
      </c>
      <c r="C2642" s="2" t="str">
        <f>VLOOKUP(D2642,Info!$A$24:$B$57,2,FALSE)</f>
        <v>Porgies</v>
      </c>
      <c r="D2642" s="2" t="s">
        <v>21</v>
      </c>
      <c r="E2642" s="3">
        <v>2005.0</v>
      </c>
      <c r="F2642" s="3">
        <v>17.0</v>
      </c>
    </row>
    <row r="2643" ht="15.75" customHeight="1">
      <c r="A2643" s="2" t="s">
        <v>298</v>
      </c>
      <c r="B2643" s="2" t="s">
        <v>297</v>
      </c>
      <c r="C2643" s="2" t="str">
        <f>VLOOKUP(D2643,Info!$A$24:$B$57,2,FALSE)</f>
        <v>Porgies</v>
      </c>
      <c r="D2643" s="2" t="s">
        <v>21</v>
      </c>
      <c r="E2643" s="3">
        <v>2006.0</v>
      </c>
      <c r="F2643" s="3">
        <v>11.0</v>
      </c>
    </row>
    <row r="2644" ht="15.75" customHeight="1">
      <c r="A2644" s="2" t="s">
        <v>298</v>
      </c>
      <c r="B2644" s="2" t="s">
        <v>297</v>
      </c>
      <c r="C2644" s="2" t="str">
        <f>VLOOKUP(D2644,Info!$A$24:$B$57,2,FALSE)</f>
        <v>Porgies</v>
      </c>
      <c r="D2644" s="2" t="s">
        <v>21</v>
      </c>
      <c r="E2644" s="3">
        <v>2007.0</v>
      </c>
      <c r="F2644" s="3">
        <v>19.0</v>
      </c>
    </row>
    <row r="2645" ht="15.75" customHeight="1">
      <c r="A2645" s="2" t="s">
        <v>298</v>
      </c>
      <c r="B2645" s="2" t="s">
        <v>297</v>
      </c>
      <c r="C2645" s="2" t="str">
        <f>VLOOKUP(D2645,Info!$A$24:$B$57,2,FALSE)</f>
        <v>Porgies</v>
      </c>
      <c r="D2645" s="2" t="s">
        <v>21</v>
      </c>
      <c r="E2645" s="3">
        <v>2008.0</v>
      </c>
      <c r="F2645" s="3">
        <v>7.0</v>
      </c>
    </row>
    <row r="2646" ht="15.75" customHeight="1">
      <c r="A2646" s="2" t="s">
        <v>298</v>
      </c>
      <c r="B2646" s="2" t="s">
        <v>297</v>
      </c>
      <c r="C2646" s="2" t="str">
        <f>VLOOKUP(D2646,Info!$A$24:$B$57,2,FALSE)</f>
        <v>Porgies</v>
      </c>
      <c r="D2646" s="2" t="s">
        <v>21</v>
      </c>
      <c r="E2646" s="3">
        <v>2009.0</v>
      </c>
      <c r="F2646" s="3">
        <v>1.0</v>
      </c>
    </row>
    <row r="2647" ht="15.75" customHeight="1">
      <c r="A2647" s="2" t="s">
        <v>298</v>
      </c>
      <c r="B2647" s="2" t="s">
        <v>297</v>
      </c>
      <c r="C2647" s="2" t="str">
        <f>VLOOKUP(D2647,Info!$A$24:$B$57,2,FALSE)</f>
        <v>Porgies</v>
      </c>
      <c r="D2647" s="2" t="s">
        <v>21</v>
      </c>
      <c r="E2647" s="3">
        <v>2010.0</v>
      </c>
      <c r="F2647" s="3">
        <v>7.0</v>
      </c>
    </row>
    <row r="2648" ht="15.75" customHeight="1">
      <c r="A2648" s="2" t="s">
        <v>298</v>
      </c>
      <c r="B2648" s="2" t="s">
        <v>297</v>
      </c>
      <c r="C2648" s="2" t="str">
        <f>VLOOKUP(D2648,Info!$A$24:$B$57,2,FALSE)</f>
        <v>Porgies</v>
      </c>
      <c r="D2648" s="2" t="s">
        <v>21</v>
      </c>
      <c r="E2648" s="3">
        <v>2011.0</v>
      </c>
      <c r="F2648" s="3">
        <v>29.0</v>
      </c>
    </row>
    <row r="2649" ht="15.75" customHeight="1">
      <c r="A2649" s="2" t="s">
        <v>298</v>
      </c>
      <c r="B2649" s="2" t="s">
        <v>297</v>
      </c>
      <c r="C2649" s="2" t="str">
        <f>VLOOKUP(D2649,Info!$A$24:$B$57,2,FALSE)</f>
        <v>Porgies</v>
      </c>
      <c r="D2649" s="2" t="s">
        <v>21</v>
      </c>
      <c r="E2649" s="3">
        <v>2012.0</v>
      </c>
      <c r="F2649" s="3">
        <v>126.0</v>
      </c>
    </row>
    <row r="2650" ht="15.75" customHeight="1">
      <c r="A2650" s="2" t="s">
        <v>298</v>
      </c>
      <c r="B2650" s="2" t="s">
        <v>297</v>
      </c>
      <c r="C2650" s="2" t="str">
        <f>VLOOKUP(D2650,Info!$A$24:$B$57,2,FALSE)</f>
        <v>Porgies</v>
      </c>
      <c r="D2650" s="2" t="s">
        <v>21</v>
      </c>
      <c r="E2650" s="3">
        <v>2013.0</v>
      </c>
      <c r="F2650" s="3">
        <v>141.0</v>
      </c>
    </row>
    <row r="2651" ht="15.75" customHeight="1">
      <c r="A2651" s="2" t="s">
        <v>298</v>
      </c>
      <c r="B2651" s="2" t="s">
        <v>297</v>
      </c>
      <c r="C2651" s="2" t="str">
        <f>VLOOKUP(D2651,Info!$A$24:$B$57,2,FALSE)</f>
        <v>Porgies</v>
      </c>
      <c r="D2651" s="2" t="s">
        <v>21</v>
      </c>
      <c r="E2651" s="3">
        <v>2014.0</v>
      </c>
      <c r="F2651" s="3">
        <v>124.0</v>
      </c>
    </row>
    <row r="2652" ht="15.75" customHeight="1">
      <c r="A2652" s="2" t="s">
        <v>298</v>
      </c>
      <c r="B2652" s="2" t="s">
        <v>297</v>
      </c>
      <c r="C2652" s="2" t="str">
        <f>VLOOKUP(D2652,Info!$A$24:$B$57,2,FALSE)</f>
        <v>Porgies</v>
      </c>
      <c r="D2652" s="2" t="s">
        <v>21</v>
      </c>
      <c r="E2652" s="3">
        <v>2015.0</v>
      </c>
      <c r="F2652" s="3">
        <v>312.0</v>
      </c>
    </row>
    <row r="2653" ht="15.75" customHeight="1">
      <c r="A2653" s="2" t="s">
        <v>298</v>
      </c>
      <c r="B2653" s="2" t="s">
        <v>297</v>
      </c>
      <c r="C2653" s="2" t="str">
        <f>VLOOKUP(D2653,Info!$A$24:$B$57,2,FALSE)</f>
        <v>Porgies</v>
      </c>
      <c r="D2653" s="2" t="s">
        <v>21</v>
      </c>
      <c r="E2653" s="3">
        <v>2016.0</v>
      </c>
      <c r="F2653" s="3">
        <v>347.0</v>
      </c>
    </row>
    <row r="2654" ht="15.75" customHeight="1">
      <c r="A2654" s="2" t="s">
        <v>298</v>
      </c>
      <c r="B2654" s="2" t="s">
        <v>297</v>
      </c>
      <c r="C2654" s="2" t="str">
        <f>VLOOKUP(D2654,Info!$A$24:$B$57,2,FALSE)</f>
        <v>Porgies</v>
      </c>
      <c r="D2654" s="2" t="s">
        <v>21</v>
      </c>
      <c r="E2654" s="3">
        <v>2017.0</v>
      </c>
      <c r="F2654" s="3">
        <v>206.0</v>
      </c>
    </row>
    <row r="2655" ht="15.75" customHeight="1">
      <c r="A2655" s="2" t="s">
        <v>298</v>
      </c>
      <c r="B2655" s="2" t="s">
        <v>297</v>
      </c>
      <c r="C2655" s="2" t="str">
        <f>VLOOKUP(D2655,Info!$A$24:$B$57,2,FALSE)</f>
        <v>Porgies</v>
      </c>
      <c r="D2655" s="2" t="s">
        <v>21</v>
      </c>
      <c r="E2655" s="3">
        <v>2018.0</v>
      </c>
      <c r="F2655" s="3">
        <v>177.0</v>
      </c>
    </row>
    <row r="2656" ht="15.75" customHeight="1">
      <c r="A2656" s="2" t="s">
        <v>298</v>
      </c>
      <c r="B2656" s="2" t="s">
        <v>297</v>
      </c>
      <c r="C2656" s="2" t="str">
        <f>VLOOKUP(D2656,Info!$A$24:$B$57,2,FALSE)</f>
        <v>Porgies</v>
      </c>
      <c r="D2656" s="2" t="s">
        <v>23</v>
      </c>
      <c r="E2656" s="3">
        <v>1983.0</v>
      </c>
      <c r="F2656" s="3">
        <v>79.0</v>
      </c>
    </row>
    <row r="2657" ht="15.75" customHeight="1">
      <c r="A2657" s="2" t="s">
        <v>298</v>
      </c>
      <c r="B2657" s="2" t="s">
        <v>297</v>
      </c>
      <c r="C2657" s="2" t="str">
        <f>VLOOKUP(D2657,Info!$A$24:$B$57,2,FALSE)</f>
        <v>Porgies</v>
      </c>
      <c r="D2657" s="2" t="s">
        <v>23</v>
      </c>
      <c r="E2657" s="3">
        <v>1984.0</v>
      </c>
      <c r="F2657" s="3">
        <v>23.0</v>
      </c>
    </row>
    <row r="2658" ht="15.75" customHeight="1">
      <c r="A2658" s="2" t="s">
        <v>298</v>
      </c>
      <c r="B2658" s="2" t="s">
        <v>297</v>
      </c>
      <c r="C2658" s="2" t="str">
        <f>VLOOKUP(D2658,Info!$A$24:$B$57,2,FALSE)</f>
        <v>Porgies</v>
      </c>
      <c r="D2658" s="2" t="s">
        <v>23</v>
      </c>
      <c r="E2658" s="3">
        <v>1985.0</v>
      </c>
      <c r="F2658" s="3">
        <v>17.0</v>
      </c>
    </row>
    <row r="2659" ht="15.75" customHeight="1">
      <c r="A2659" s="2" t="s">
        <v>298</v>
      </c>
      <c r="B2659" s="2" t="s">
        <v>297</v>
      </c>
      <c r="C2659" s="2" t="str">
        <f>VLOOKUP(D2659,Info!$A$24:$B$57,2,FALSE)</f>
        <v>Porgies</v>
      </c>
      <c r="D2659" s="2" t="s">
        <v>23</v>
      </c>
      <c r="E2659" s="3">
        <v>1986.0</v>
      </c>
      <c r="F2659" s="3">
        <v>25.0</v>
      </c>
    </row>
    <row r="2660" ht="15.75" customHeight="1">
      <c r="A2660" s="2" t="s">
        <v>298</v>
      </c>
      <c r="B2660" s="2" t="s">
        <v>297</v>
      </c>
      <c r="C2660" s="2" t="str">
        <f>VLOOKUP(D2660,Info!$A$24:$B$57,2,FALSE)</f>
        <v>Porgies</v>
      </c>
      <c r="D2660" s="2" t="s">
        <v>23</v>
      </c>
      <c r="E2660" s="3">
        <v>1987.0</v>
      </c>
      <c r="F2660" s="3">
        <v>36.0</v>
      </c>
    </row>
    <row r="2661" ht="15.75" customHeight="1">
      <c r="A2661" s="2" t="s">
        <v>298</v>
      </c>
      <c r="B2661" s="2" t="s">
        <v>297</v>
      </c>
      <c r="C2661" s="2" t="str">
        <f>VLOOKUP(D2661,Info!$A$24:$B$57,2,FALSE)</f>
        <v>Porgies</v>
      </c>
      <c r="D2661" s="2" t="s">
        <v>23</v>
      </c>
      <c r="E2661" s="3">
        <v>1988.0</v>
      </c>
      <c r="F2661" s="3">
        <v>10.0</v>
      </c>
    </row>
    <row r="2662" ht="15.75" customHeight="1">
      <c r="A2662" s="2" t="s">
        <v>298</v>
      </c>
      <c r="B2662" s="2" t="s">
        <v>297</v>
      </c>
      <c r="C2662" s="2" t="str">
        <f>VLOOKUP(D2662,Info!$A$24:$B$57,2,FALSE)</f>
        <v>Porgies</v>
      </c>
      <c r="D2662" s="2" t="s">
        <v>23</v>
      </c>
      <c r="E2662" s="3">
        <v>1989.0</v>
      </c>
      <c r="F2662" s="3">
        <v>80.0</v>
      </c>
    </row>
    <row r="2663" ht="15.75" customHeight="1">
      <c r="A2663" s="2" t="s">
        <v>298</v>
      </c>
      <c r="B2663" s="2" t="s">
        <v>297</v>
      </c>
      <c r="C2663" s="2" t="str">
        <f>VLOOKUP(D2663,Info!$A$24:$B$57,2,FALSE)</f>
        <v>Porgies</v>
      </c>
      <c r="D2663" s="2" t="s">
        <v>23</v>
      </c>
      <c r="E2663" s="3">
        <v>1991.0</v>
      </c>
      <c r="F2663" s="3">
        <v>2.0</v>
      </c>
    </row>
    <row r="2664" ht="15.75" customHeight="1">
      <c r="A2664" s="2" t="s">
        <v>298</v>
      </c>
      <c r="B2664" s="2" t="s">
        <v>297</v>
      </c>
      <c r="C2664" s="2" t="str">
        <f>VLOOKUP(D2664,Info!$A$24:$B$57,2,FALSE)</f>
        <v>Porgies</v>
      </c>
      <c r="D2664" s="2" t="s">
        <v>23</v>
      </c>
      <c r="E2664" s="3">
        <v>2000.0</v>
      </c>
      <c r="F2664" s="3">
        <v>12.0</v>
      </c>
    </row>
    <row r="2665" ht="15.75" customHeight="1">
      <c r="A2665" s="2" t="s">
        <v>298</v>
      </c>
      <c r="B2665" s="2" t="s">
        <v>297</v>
      </c>
      <c r="C2665" s="2" t="str">
        <f>VLOOKUP(D2665,Info!$A$24:$B$57,2,FALSE)</f>
        <v>Porgies</v>
      </c>
      <c r="D2665" s="2" t="s">
        <v>23</v>
      </c>
      <c r="E2665" s="3">
        <v>2003.0</v>
      </c>
      <c r="F2665" s="3">
        <v>4.0</v>
      </c>
    </row>
    <row r="2666" ht="15.75" customHeight="1">
      <c r="A2666" s="2" t="s">
        <v>298</v>
      </c>
      <c r="B2666" s="2" t="s">
        <v>297</v>
      </c>
      <c r="C2666" s="2" t="str">
        <f>VLOOKUP(D2666,Info!$A$24:$B$57,2,FALSE)</f>
        <v>Porgies</v>
      </c>
      <c r="D2666" s="2" t="s">
        <v>23</v>
      </c>
      <c r="E2666" s="3">
        <v>2004.0</v>
      </c>
      <c r="F2666" s="3">
        <v>4.0</v>
      </c>
    </row>
    <row r="2667" ht="15.75" customHeight="1">
      <c r="A2667" s="2" t="s">
        <v>298</v>
      </c>
      <c r="B2667" s="2" t="s">
        <v>297</v>
      </c>
      <c r="C2667" s="2" t="str">
        <f>VLOOKUP(D2667,Info!$A$24:$B$57,2,FALSE)</f>
        <v>Porgies</v>
      </c>
      <c r="D2667" s="2" t="s">
        <v>23</v>
      </c>
      <c r="E2667" s="3">
        <v>2005.0</v>
      </c>
      <c r="F2667" s="3">
        <v>11.0</v>
      </c>
    </row>
    <row r="2668" ht="15.75" customHeight="1">
      <c r="A2668" s="2" t="s">
        <v>298</v>
      </c>
      <c r="B2668" s="2" t="s">
        <v>297</v>
      </c>
      <c r="C2668" s="2" t="str">
        <f>VLOOKUP(D2668,Info!$A$24:$B$57,2,FALSE)</f>
        <v>Porgies</v>
      </c>
      <c r="D2668" s="2" t="s">
        <v>23</v>
      </c>
      <c r="E2668" s="3">
        <v>2006.0</v>
      </c>
      <c r="F2668" s="3">
        <v>23.0</v>
      </c>
    </row>
    <row r="2669" ht="15.75" customHeight="1">
      <c r="A2669" s="2" t="s">
        <v>298</v>
      </c>
      <c r="B2669" s="2" t="s">
        <v>297</v>
      </c>
      <c r="C2669" s="2" t="str">
        <f>VLOOKUP(D2669,Info!$A$24:$B$57,2,FALSE)</f>
        <v>Porgies</v>
      </c>
      <c r="D2669" s="2" t="s">
        <v>23</v>
      </c>
      <c r="E2669" s="3">
        <v>2007.0</v>
      </c>
      <c r="F2669" s="3">
        <v>18.0</v>
      </c>
    </row>
    <row r="2670" ht="15.75" customHeight="1">
      <c r="A2670" s="2" t="s">
        <v>298</v>
      </c>
      <c r="B2670" s="2" t="s">
        <v>297</v>
      </c>
      <c r="C2670" s="2" t="str">
        <f>VLOOKUP(D2670,Info!$A$24:$B$57,2,FALSE)</f>
        <v>Porgies</v>
      </c>
      <c r="D2670" s="2" t="s">
        <v>23</v>
      </c>
      <c r="E2670" s="3">
        <v>2008.0</v>
      </c>
      <c r="F2670" s="3">
        <v>2.0</v>
      </c>
    </row>
    <row r="2671" ht="15.75" customHeight="1">
      <c r="A2671" s="2" t="s">
        <v>298</v>
      </c>
      <c r="B2671" s="2" t="s">
        <v>297</v>
      </c>
      <c r="C2671" s="2" t="str">
        <f>VLOOKUP(D2671,Info!$A$24:$B$57,2,FALSE)</f>
        <v>Porgies</v>
      </c>
      <c r="D2671" s="2" t="s">
        <v>23</v>
      </c>
      <c r="E2671" s="3">
        <v>2009.0</v>
      </c>
      <c r="F2671" s="3">
        <v>3.0</v>
      </c>
    </row>
    <row r="2672" ht="15.75" customHeight="1">
      <c r="A2672" s="2" t="s">
        <v>298</v>
      </c>
      <c r="B2672" s="2" t="s">
        <v>297</v>
      </c>
      <c r="C2672" s="2" t="str">
        <f>VLOOKUP(D2672,Info!$A$24:$B$57,2,FALSE)</f>
        <v>Porgies</v>
      </c>
      <c r="D2672" s="2" t="s">
        <v>23</v>
      </c>
      <c r="E2672" s="3">
        <v>2010.0</v>
      </c>
      <c r="F2672" s="3">
        <v>2.0</v>
      </c>
    </row>
    <row r="2673" ht="15.75" customHeight="1">
      <c r="A2673" s="2" t="s">
        <v>298</v>
      </c>
      <c r="B2673" s="2" t="s">
        <v>297</v>
      </c>
      <c r="C2673" s="2" t="str">
        <f>VLOOKUP(D2673,Info!$A$24:$B$57,2,FALSE)</f>
        <v>Porgies</v>
      </c>
      <c r="D2673" s="2" t="s">
        <v>23</v>
      </c>
      <c r="E2673" s="3">
        <v>2011.0</v>
      </c>
      <c r="F2673" s="3">
        <v>25.0</v>
      </c>
    </row>
    <row r="2674" ht="15.75" customHeight="1">
      <c r="A2674" s="2" t="s">
        <v>298</v>
      </c>
      <c r="B2674" s="2" t="s">
        <v>297</v>
      </c>
      <c r="C2674" s="2" t="str">
        <f>VLOOKUP(D2674,Info!$A$24:$B$57,2,FALSE)</f>
        <v>Porgies</v>
      </c>
      <c r="D2674" s="2" t="s">
        <v>23</v>
      </c>
      <c r="E2674" s="3">
        <v>2012.0</v>
      </c>
      <c r="F2674" s="3">
        <v>206.0</v>
      </c>
    </row>
    <row r="2675" ht="15.75" customHeight="1">
      <c r="A2675" s="2" t="s">
        <v>298</v>
      </c>
      <c r="B2675" s="2" t="s">
        <v>297</v>
      </c>
      <c r="C2675" s="2" t="str">
        <f>VLOOKUP(D2675,Info!$A$24:$B$57,2,FALSE)</f>
        <v>Porgies</v>
      </c>
      <c r="D2675" s="2" t="s">
        <v>23</v>
      </c>
      <c r="E2675" s="3">
        <v>2013.0</v>
      </c>
      <c r="F2675" s="3">
        <v>130.0</v>
      </c>
    </row>
    <row r="2676" ht="15.75" customHeight="1">
      <c r="A2676" s="2" t="s">
        <v>298</v>
      </c>
      <c r="B2676" s="2" t="s">
        <v>297</v>
      </c>
      <c r="C2676" s="2" t="str">
        <f>VLOOKUP(D2676,Info!$A$24:$B$57,2,FALSE)</f>
        <v>Porgies</v>
      </c>
      <c r="D2676" s="2" t="s">
        <v>23</v>
      </c>
      <c r="E2676" s="3">
        <v>2014.0</v>
      </c>
      <c r="F2676" s="3">
        <v>142.0</v>
      </c>
    </row>
    <row r="2677" ht="15.75" customHeight="1">
      <c r="A2677" s="2" t="s">
        <v>298</v>
      </c>
      <c r="B2677" s="2" t="s">
        <v>297</v>
      </c>
      <c r="C2677" s="2" t="str">
        <f>VLOOKUP(D2677,Info!$A$24:$B$57,2,FALSE)</f>
        <v>Porgies</v>
      </c>
      <c r="D2677" s="2" t="s">
        <v>23</v>
      </c>
      <c r="E2677" s="3">
        <v>2015.0</v>
      </c>
      <c r="F2677" s="3">
        <v>273.0</v>
      </c>
    </row>
    <row r="2678" ht="15.75" customHeight="1">
      <c r="A2678" s="2" t="s">
        <v>298</v>
      </c>
      <c r="B2678" s="2" t="s">
        <v>297</v>
      </c>
      <c r="C2678" s="2" t="str">
        <f>VLOOKUP(D2678,Info!$A$24:$B$57,2,FALSE)</f>
        <v>Porgies</v>
      </c>
      <c r="D2678" s="2" t="s">
        <v>23</v>
      </c>
      <c r="E2678" s="3">
        <v>2016.0</v>
      </c>
      <c r="F2678" s="3">
        <v>232.0</v>
      </c>
    </row>
    <row r="2679" ht="15.75" customHeight="1">
      <c r="A2679" s="2" t="s">
        <v>298</v>
      </c>
      <c r="B2679" s="2" t="s">
        <v>297</v>
      </c>
      <c r="C2679" s="2" t="str">
        <f>VLOOKUP(D2679,Info!$A$24:$B$57,2,FALSE)</f>
        <v>Porgies</v>
      </c>
      <c r="D2679" s="2" t="s">
        <v>23</v>
      </c>
      <c r="E2679" s="3">
        <v>2017.0</v>
      </c>
      <c r="F2679" s="3">
        <v>140.0</v>
      </c>
    </row>
    <row r="2680" ht="15.75" customHeight="1">
      <c r="A2680" s="2" t="s">
        <v>298</v>
      </c>
      <c r="B2680" s="2" t="s">
        <v>297</v>
      </c>
      <c r="C2680" s="2" t="str">
        <f>VLOOKUP(D2680,Info!$A$24:$B$57,2,FALSE)</f>
        <v>Porgies</v>
      </c>
      <c r="D2680" s="2" t="s">
        <v>23</v>
      </c>
      <c r="E2680" s="3">
        <v>2018.0</v>
      </c>
      <c r="F2680" s="3">
        <v>182.0</v>
      </c>
    </row>
    <row r="2681" ht="15.75" customHeight="1">
      <c r="A2681" s="2" t="s">
        <v>298</v>
      </c>
      <c r="B2681" s="2" t="s">
        <v>297</v>
      </c>
      <c r="C2681" s="2" t="str">
        <f>VLOOKUP(D2681,Info!$A$24:$B$57,2,FALSE)</f>
        <v>Snappers</v>
      </c>
      <c r="D2681" s="2" t="s">
        <v>24</v>
      </c>
      <c r="E2681" s="3">
        <v>1983.0</v>
      </c>
      <c r="F2681" s="3">
        <v>86.0</v>
      </c>
    </row>
    <row r="2682" ht="15.75" customHeight="1">
      <c r="A2682" s="2" t="s">
        <v>298</v>
      </c>
      <c r="B2682" s="2" t="s">
        <v>297</v>
      </c>
      <c r="C2682" s="2" t="str">
        <f>VLOOKUP(D2682,Info!$A$24:$B$57,2,FALSE)</f>
        <v>Snappers</v>
      </c>
      <c r="D2682" s="2" t="s">
        <v>24</v>
      </c>
      <c r="E2682" s="3">
        <v>1984.0</v>
      </c>
      <c r="F2682" s="3">
        <v>114.0</v>
      </c>
    </row>
    <row r="2683" ht="15.75" customHeight="1">
      <c r="A2683" s="2" t="s">
        <v>298</v>
      </c>
      <c r="B2683" s="2" t="s">
        <v>297</v>
      </c>
      <c r="C2683" s="2" t="str">
        <f>VLOOKUP(D2683,Info!$A$24:$B$57,2,FALSE)</f>
        <v>Snappers</v>
      </c>
      <c r="D2683" s="2" t="s">
        <v>24</v>
      </c>
      <c r="E2683" s="3">
        <v>1985.0</v>
      </c>
      <c r="F2683" s="3">
        <v>57.0</v>
      </c>
    </row>
    <row r="2684" ht="15.75" customHeight="1">
      <c r="A2684" s="2" t="s">
        <v>298</v>
      </c>
      <c r="B2684" s="2" t="s">
        <v>297</v>
      </c>
      <c r="C2684" s="2" t="str">
        <f>VLOOKUP(D2684,Info!$A$24:$B$57,2,FALSE)</f>
        <v>Snappers</v>
      </c>
      <c r="D2684" s="2" t="s">
        <v>24</v>
      </c>
      <c r="E2684" s="3">
        <v>1986.0</v>
      </c>
      <c r="F2684" s="3">
        <v>66.0</v>
      </c>
    </row>
    <row r="2685" ht="15.75" customHeight="1">
      <c r="A2685" s="2" t="s">
        <v>298</v>
      </c>
      <c r="B2685" s="2" t="s">
        <v>297</v>
      </c>
      <c r="C2685" s="2" t="str">
        <f>VLOOKUP(D2685,Info!$A$24:$B$57,2,FALSE)</f>
        <v>Snappers</v>
      </c>
      <c r="D2685" s="2" t="s">
        <v>24</v>
      </c>
      <c r="E2685" s="3">
        <v>1987.0</v>
      </c>
      <c r="F2685" s="3">
        <v>27.0</v>
      </c>
    </row>
    <row r="2686" ht="15.75" customHeight="1">
      <c r="A2686" s="2" t="s">
        <v>298</v>
      </c>
      <c r="B2686" s="2" t="s">
        <v>297</v>
      </c>
      <c r="C2686" s="2" t="str">
        <f>VLOOKUP(D2686,Info!$A$24:$B$57,2,FALSE)</f>
        <v>Snappers</v>
      </c>
      <c r="D2686" s="2" t="s">
        <v>24</v>
      </c>
      <c r="E2686" s="3">
        <v>1988.0</v>
      </c>
      <c r="F2686" s="3">
        <v>14.0</v>
      </c>
    </row>
    <row r="2687" ht="15.75" customHeight="1">
      <c r="A2687" s="2" t="s">
        <v>298</v>
      </c>
      <c r="B2687" s="2" t="s">
        <v>297</v>
      </c>
      <c r="C2687" s="2" t="str">
        <f>VLOOKUP(D2687,Info!$A$24:$B$57,2,FALSE)</f>
        <v>Snappers</v>
      </c>
      <c r="D2687" s="2" t="s">
        <v>24</v>
      </c>
      <c r="E2687" s="3">
        <v>1989.0</v>
      </c>
      <c r="F2687" s="3">
        <v>10.0</v>
      </c>
    </row>
    <row r="2688" ht="15.75" customHeight="1">
      <c r="A2688" s="2" t="s">
        <v>298</v>
      </c>
      <c r="B2688" s="2" t="s">
        <v>297</v>
      </c>
      <c r="C2688" s="2" t="str">
        <f>VLOOKUP(D2688,Info!$A$24:$B$57,2,FALSE)</f>
        <v>Snappers</v>
      </c>
      <c r="D2688" s="2" t="s">
        <v>24</v>
      </c>
      <c r="E2688" s="3">
        <v>1990.0</v>
      </c>
      <c r="F2688" s="3">
        <v>17.0</v>
      </c>
    </row>
    <row r="2689" ht="15.75" customHeight="1">
      <c r="A2689" s="2" t="s">
        <v>298</v>
      </c>
      <c r="B2689" s="2" t="s">
        <v>297</v>
      </c>
      <c r="C2689" s="2" t="str">
        <f>VLOOKUP(D2689,Info!$A$24:$B$57,2,FALSE)</f>
        <v>Snappers</v>
      </c>
      <c r="D2689" s="2" t="s">
        <v>24</v>
      </c>
      <c r="E2689" s="3">
        <v>1991.0</v>
      </c>
      <c r="F2689" s="3">
        <v>33.0</v>
      </c>
    </row>
    <row r="2690" ht="15.75" customHeight="1">
      <c r="A2690" s="2" t="s">
        <v>298</v>
      </c>
      <c r="B2690" s="2" t="s">
        <v>297</v>
      </c>
      <c r="C2690" s="2" t="str">
        <f>VLOOKUP(D2690,Info!$A$24:$B$57,2,FALSE)</f>
        <v>Snappers</v>
      </c>
      <c r="D2690" s="2" t="s">
        <v>24</v>
      </c>
      <c r="E2690" s="3">
        <v>1992.0</v>
      </c>
      <c r="F2690" s="3">
        <v>38.0</v>
      </c>
    </row>
    <row r="2691" ht="15.75" customHeight="1">
      <c r="A2691" s="2" t="s">
        <v>298</v>
      </c>
      <c r="B2691" s="2" t="s">
        <v>297</v>
      </c>
      <c r="C2691" s="2" t="str">
        <f>VLOOKUP(D2691,Info!$A$24:$B$57,2,FALSE)</f>
        <v>Snappers</v>
      </c>
      <c r="D2691" s="2" t="s">
        <v>24</v>
      </c>
      <c r="E2691" s="3">
        <v>1993.0</v>
      </c>
      <c r="F2691" s="3">
        <v>24.0</v>
      </c>
    </row>
    <row r="2692" ht="15.75" customHeight="1">
      <c r="A2692" s="2" t="s">
        <v>298</v>
      </c>
      <c r="B2692" s="2" t="s">
        <v>297</v>
      </c>
      <c r="C2692" s="2" t="str">
        <f>VLOOKUP(D2692,Info!$A$24:$B$57,2,FALSE)</f>
        <v>Snappers</v>
      </c>
      <c r="D2692" s="2" t="s">
        <v>24</v>
      </c>
      <c r="E2692" s="3">
        <v>1994.0</v>
      </c>
      <c r="F2692" s="3">
        <v>11.0</v>
      </c>
    </row>
    <row r="2693" ht="15.75" customHeight="1">
      <c r="A2693" s="2" t="s">
        <v>298</v>
      </c>
      <c r="B2693" s="2" t="s">
        <v>297</v>
      </c>
      <c r="C2693" s="2" t="str">
        <f>VLOOKUP(D2693,Info!$A$24:$B$57,2,FALSE)</f>
        <v>Snappers</v>
      </c>
      <c r="D2693" s="2" t="s">
        <v>24</v>
      </c>
      <c r="E2693" s="3">
        <v>1995.0</v>
      </c>
      <c r="F2693" s="3">
        <v>43.0</v>
      </c>
    </row>
    <row r="2694" ht="15.75" customHeight="1">
      <c r="A2694" s="2" t="s">
        <v>298</v>
      </c>
      <c r="B2694" s="2" t="s">
        <v>297</v>
      </c>
      <c r="C2694" s="2" t="str">
        <f>VLOOKUP(D2694,Info!$A$24:$B$57,2,FALSE)</f>
        <v>Snappers</v>
      </c>
      <c r="D2694" s="2" t="s">
        <v>24</v>
      </c>
      <c r="E2694" s="3">
        <v>1996.0</v>
      </c>
      <c r="F2694" s="3">
        <v>5.0</v>
      </c>
    </row>
    <row r="2695" ht="15.75" customHeight="1">
      <c r="A2695" s="2" t="s">
        <v>298</v>
      </c>
      <c r="B2695" s="2" t="s">
        <v>297</v>
      </c>
      <c r="C2695" s="2" t="str">
        <f>VLOOKUP(D2695,Info!$A$24:$B$57,2,FALSE)</f>
        <v>Snappers</v>
      </c>
      <c r="D2695" s="2" t="s">
        <v>24</v>
      </c>
      <c r="E2695" s="3">
        <v>1997.0</v>
      </c>
      <c r="F2695" s="3">
        <v>8.0</v>
      </c>
    </row>
    <row r="2696" ht="15.75" customHeight="1">
      <c r="A2696" s="2" t="s">
        <v>298</v>
      </c>
      <c r="B2696" s="2" t="s">
        <v>297</v>
      </c>
      <c r="C2696" s="2" t="str">
        <f>VLOOKUP(D2696,Info!$A$24:$B$57,2,FALSE)</f>
        <v>Snappers</v>
      </c>
      <c r="D2696" s="2" t="s">
        <v>24</v>
      </c>
      <c r="E2696" s="3">
        <v>1998.0</v>
      </c>
      <c r="F2696" s="3">
        <v>3.0</v>
      </c>
    </row>
    <row r="2697" ht="15.75" customHeight="1">
      <c r="A2697" s="2" t="s">
        <v>298</v>
      </c>
      <c r="B2697" s="2" t="s">
        <v>297</v>
      </c>
      <c r="C2697" s="2" t="str">
        <f>VLOOKUP(D2697,Info!$A$24:$B$57,2,FALSE)</f>
        <v>Snappers</v>
      </c>
      <c r="D2697" s="2" t="s">
        <v>24</v>
      </c>
      <c r="E2697" s="3">
        <v>1999.0</v>
      </c>
      <c r="F2697" s="3">
        <v>1.0</v>
      </c>
    </row>
    <row r="2698" ht="15.75" customHeight="1">
      <c r="A2698" s="2" t="s">
        <v>298</v>
      </c>
      <c r="B2698" s="2" t="s">
        <v>297</v>
      </c>
      <c r="C2698" s="2" t="str">
        <f>VLOOKUP(D2698,Info!$A$24:$B$57,2,FALSE)</f>
        <v>Snappers</v>
      </c>
      <c r="D2698" s="2" t="s">
        <v>24</v>
      </c>
      <c r="E2698" s="3">
        <v>2000.0</v>
      </c>
      <c r="F2698" s="3">
        <v>128.0</v>
      </c>
    </row>
    <row r="2699" ht="15.75" customHeight="1">
      <c r="A2699" s="2" t="s">
        <v>298</v>
      </c>
      <c r="B2699" s="2" t="s">
        <v>297</v>
      </c>
      <c r="C2699" s="2" t="str">
        <f>VLOOKUP(D2699,Info!$A$24:$B$57,2,FALSE)</f>
        <v>Snappers</v>
      </c>
      <c r="D2699" s="2" t="s">
        <v>24</v>
      </c>
      <c r="E2699" s="3">
        <v>2001.0</v>
      </c>
      <c r="F2699" s="3">
        <v>20.0</v>
      </c>
    </row>
    <row r="2700" ht="15.75" customHeight="1">
      <c r="A2700" s="2" t="s">
        <v>298</v>
      </c>
      <c r="B2700" s="2" t="s">
        <v>297</v>
      </c>
      <c r="C2700" s="2" t="str">
        <f>VLOOKUP(D2700,Info!$A$24:$B$57,2,FALSE)</f>
        <v>Snappers</v>
      </c>
      <c r="D2700" s="2" t="s">
        <v>24</v>
      </c>
      <c r="E2700" s="3">
        <v>2002.0</v>
      </c>
      <c r="F2700" s="3">
        <v>21.0</v>
      </c>
    </row>
    <row r="2701" ht="15.75" customHeight="1">
      <c r="A2701" s="2" t="s">
        <v>298</v>
      </c>
      <c r="B2701" s="2" t="s">
        <v>297</v>
      </c>
      <c r="C2701" s="2" t="str">
        <f>VLOOKUP(D2701,Info!$A$24:$B$57,2,FALSE)</f>
        <v>Snappers</v>
      </c>
      <c r="D2701" s="2" t="s">
        <v>24</v>
      </c>
      <c r="E2701" s="3">
        <v>2003.0</v>
      </c>
      <c r="F2701" s="3">
        <v>116.0</v>
      </c>
    </row>
    <row r="2702" ht="15.75" customHeight="1">
      <c r="A2702" s="2" t="s">
        <v>298</v>
      </c>
      <c r="B2702" s="2" t="s">
        <v>297</v>
      </c>
      <c r="C2702" s="2" t="str">
        <f>VLOOKUP(D2702,Info!$A$24:$B$57,2,FALSE)</f>
        <v>Snappers</v>
      </c>
      <c r="D2702" s="2" t="s">
        <v>24</v>
      </c>
      <c r="E2702" s="3">
        <v>2004.0</v>
      </c>
      <c r="F2702" s="3">
        <v>222.0</v>
      </c>
    </row>
    <row r="2703" ht="15.75" customHeight="1">
      <c r="A2703" s="2" t="s">
        <v>298</v>
      </c>
      <c r="B2703" s="2" t="s">
        <v>297</v>
      </c>
      <c r="C2703" s="2" t="str">
        <f>VLOOKUP(D2703,Info!$A$24:$B$57,2,FALSE)</f>
        <v>Snappers</v>
      </c>
      <c r="D2703" s="2" t="s">
        <v>24</v>
      </c>
      <c r="E2703" s="3">
        <v>2005.0</v>
      </c>
      <c r="F2703" s="3">
        <v>390.0</v>
      </c>
    </row>
    <row r="2704" ht="15.75" customHeight="1">
      <c r="A2704" s="2" t="s">
        <v>298</v>
      </c>
      <c r="B2704" s="2" t="s">
        <v>297</v>
      </c>
      <c r="C2704" s="2" t="str">
        <f>VLOOKUP(D2704,Info!$A$24:$B$57,2,FALSE)</f>
        <v>Snappers</v>
      </c>
      <c r="D2704" s="2" t="s">
        <v>24</v>
      </c>
      <c r="E2704" s="3">
        <v>2006.0</v>
      </c>
      <c r="F2704" s="3">
        <v>488.0</v>
      </c>
    </row>
    <row r="2705" ht="15.75" customHeight="1">
      <c r="A2705" s="2" t="s">
        <v>298</v>
      </c>
      <c r="B2705" s="2" t="s">
        <v>297</v>
      </c>
      <c r="C2705" s="2" t="str">
        <f>VLOOKUP(D2705,Info!$A$24:$B$57,2,FALSE)</f>
        <v>Snappers</v>
      </c>
      <c r="D2705" s="2" t="s">
        <v>24</v>
      </c>
      <c r="E2705" s="3">
        <v>2007.0</v>
      </c>
      <c r="F2705" s="3">
        <v>513.0</v>
      </c>
    </row>
    <row r="2706" ht="15.75" customHeight="1">
      <c r="A2706" s="2" t="s">
        <v>298</v>
      </c>
      <c r="B2706" s="2" t="s">
        <v>297</v>
      </c>
      <c r="C2706" s="2" t="str">
        <f>VLOOKUP(D2706,Info!$A$24:$B$57,2,FALSE)</f>
        <v>Snappers</v>
      </c>
      <c r="D2706" s="2" t="s">
        <v>24</v>
      </c>
      <c r="E2706" s="3">
        <v>2008.0</v>
      </c>
      <c r="F2706" s="3">
        <v>432.0</v>
      </c>
    </row>
    <row r="2707" ht="15.75" customHeight="1">
      <c r="A2707" s="2" t="s">
        <v>298</v>
      </c>
      <c r="B2707" s="2" t="s">
        <v>297</v>
      </c>
      <c r="C2707" s="2" t="str">
        <f>VLOOKUP(D2707,Info!$A$24:$B$57,2,FALSE)</f>
        <v>Snappers</v>
      </c>
      <c r="D2707" s="2" t="s">
        <v>24</v>
      </c>
      <c r="E2707" s="3">
        <v>2009.0</v>
      </c>
      <c r="F2707" s="3">
        <v>436.0</v>
      </c>
    </row>
    <row r="2708" ht="15.75" customHeight="1">
      <c r="A2708" s="2" t="s">
        <v>298</v>
      </c>
      <c r="B2708" s="2" t="s">
        <v>297</v>
      </c>
      <c r="C2708" s="2" t="str">
        <f>VLOOKUP(D2708,Info!$A$24:$B$57,2,FALSE)</f>
        <v>Snappers</v>
      </c>
      <c r="D2708" s="2" t="s">
        <v>24</v>
      </c>
      <c r="E2708" s="3">
        <v>2010.0</v>
      </c>
      <c r="F2708" s="3">
        <v>401.0</v>
      </c>
    </row>
    <row r="2709" ht="15.75" customHeight="1">
      <c r="A2709" s="2" t="s">
        <v>298</v>
      </c>
      <c r="B2709" s="2" t="s">
        <v>297</v>
      </c>
      <c r="C2709" s="2" t="str">
        <f>VLOOKUP(D2709,Info!$A$24:$B$57,2,FALSE)</f>
        <v>Snappers</v>
      </c>
      <c r="D2709" s="2" t="s">
        <v>24</v>
      </c>
      <c r="E2709" s="3">
        <v>2011.0</v>
      </c>
      <c r="F2709" s="3">
        <v>412.0</v>
      </c>
    </row>
    <row r="2710" ht="15.75" customHeight="1">
      <c r="A2710" s="2" t="s">
        <v>298</v>
      </c>
      <c r="B2710" s="2" t="s">
        <v>297</v>
      </c>
      <c r="C2710" s="2" t="str">
        <f>VLOOKUP(D2710,Info!$A$24:$B$57,2,FALSE)</f>
        <v>Snappers</v>
      </c>
      <c r="D2710" s="2" t="s">
        <v>24</v>
      </c>
      <c r="E2710" s="3">
        <v>2012.0</v>
      </c>
      <c r="F2710" s="3">
        <v>484.0</v>
      </c>
    </row>
    <row r="2711" ht="15.75" customHeight="1">
      <c r="A2711" s="2" t="s">
        <v>298</v>
      </c>
      <c r="B2711" s="2" t="s">
        <v>297</v>
      </c>
      <c r="C2711" s="2" t="str">
        <f>VLOOKUP(D2711,Info!$A$24:$B$57,2,FALSE)</f>
        <v>Snappers</v>
      </c>
      <c r="D2711" s="2" t="s">
        <v>24</v>
      </c>
      <c r="E2711" s="3">
        <v>2013.0</v>
      </c>
      <c r="F2711" s="3">
        <v>620.0</v>
      </c>
    </row>
    <row r="2712" ht="15.75" customHeight="1">
      <c r="A2712" s="2" t="s">
        <v>298</v>
      </c>
      <c r="B2712" s="2" t="s">
        <v>297</v>
      </c>
      <c r="C2712" s="2" t="str">
        <f>VLOOKUP(D2712,Info!$A$24:$B$57,2,FALSE)</f>
        <v>Snappers</v>
      </c>
      <c r="D2712" s="2" t="s">
        <v>24</v>
      </c>
      <c r="E2712" s="3">
        <v>2014.0</v>
      </c>
      <c r="F2712" s="3">
        <v>747.0</v>
      </c>
    </row>
    <row r="2713" ht="15.75" customHeight="1">
      <c r="A2713" s="2" t="s">
        <v>298</v>
      </c>
      <c r="B2713" s="2" t="s">
        <v>297</v>
      </c>
      <c r="C2713" s="2" t="str">
        <f>VLOOKUP(D2713,Info!$A$24:$B$57,2,FALSE)</f>
        <v>Snappers</v>
      </c>
      <c r="D2713" s="2" t="s">
        <v>24</v>
      </c>
      <c r="E2713" s="3">
        <v>2015.0</v>
      </c>
      <c r="F2713" s="3">
        <v>486.0</v>
      </c>
    </row>
    <row r="2714" ht="15.75" customHeight="1">
      <c r="A2714" s="2" t="s">
        <v>298</v>
      </c>
      <c r="B2714" s="2" t="s">
        <v>297</v>
      </c>
      <c r="C2714" s="2" t="str">
        <f>VLOOKUP(D2714,Info!$A$24:$B$57,2,FALSE)</f>
        <v>Snappers</v>
      </c>
      <c r="D2714" s="2" t="s">
        <v>24</v>
      </c>
      <c r="E2714" s="3">
        <v>2016.0</v>
      </c>
      <c r="F2714" s="3">
        <v>937.0</v>
      </c>
    </row>
    <row r="2715" ht="15.75" customHeight="1">
      <c r="A2715" s="2" t="s">
        <v>298</v>
      </c>
      <c r="B2715" s="2" t="s">
        <v>297</v>
      </c>
      <c r="C2715" s="2" t="str">
        <f>VLOOKUP(D2715,Info!$A$24:$B$57,2,FALSE)</f>
        <v>Snappers</v>
      </c>
      <c r="D2715" s="2" t="s">
        <v>24</v>
      </c>
      <c r="E2715" s="3">
        <v>2017.0</v>
      </c>
      <c r="F2715" s="3">
        <v>1037.0</v>
      </c>
    </row>
    <row r="2716" ht="15.75" customHeight="1">
      <c r="A2716" s="2" t="s">
        <v>298</v>
      </c>
      <c r="B2716" s="2" t="s">
        <v>297</v>
      </c>
      <c r="C2716" s="2" t="str">
        <f>VLOOKUP(D2716,Info!$A$24:$B$57,2,FALSE)</f>
        <v>Snappers</v>
      </c>
      <c r="D2716" s="2" t="s">
        <v>24</v>
      </c>
      <c r="E2716" s="3">
        <v>2018.0</v>
      </c>
      <c r="F2716" s="3">
        <v>610.0</v>
      </c>
    </row>
    <row r="2717" ht="15.75" customHeight="1">
      <c r="A2717" s="2" t="s">
        <v>298</v>
      </c>
      <c r="B2717" s="2" t="s">
        <v>297</v>
      </c>
      <c r="C2717" s="2" t="str">
        <f>VLOOKUP(D2717,Info!$A$24:$B$57,2,FALSE)</f>
        <v>Jacks</v>
      </c>
      <c r="D2717" s="2" t="s">
        <v>25</v>
      </c>
      <c r="E2717" s="3">
        <v>1993.0</v>
      </c>
      <c r="F2717" s="3">
        <v>1.0</v>
      </c>
    </row>
    <row r="2718" ht="15.75" customHeight="1">
      <c r="A2718" s="2" t="s">
        <v>298</v>
      </c>
      <c r="B2718" s="2" t="s">
        <v>297</v>
      </c>
      <c r="C2718" s="2" t="str">
        <f>VLOOKUP(D2718,Info!$A$24:$B$57,2,FALSE)</f>
        <v>Jacks</v>
      </c>
      <c r="D2718" s="2" t="s">
        <v>25</v>
      </c>
      <c r="E2718" s="3">
        <v>2007.0</v>
      </c>
      <c r="F2718" s="3">
        <v>2.0</v>
      </c>
    </row>
    <row r="2719" ht="15.75" customHeight="1">
      <c r="A2719" s="2" t="s">
        <v>298</v>
      </c>
      <c r="B2719" s="2" t="s">
        <v>297</v>
      </c>
      <c r="C2719" s="2" t="str">
        <f>VLOOKUP(D2719,Info!$A$24:$B$57,2,FALSE)</f>
        <v>Jacks</v>
      </c>
      <c r="D2719" s="2" t="s">
        <v>25</v>
      </c>
      <c r="E2719" s="3">
        <v>2011.0</v>
      </c>
      <c r="F2719" s="3">
        <v>1.0</v>
      </c>
    </row>
    <row r="2720" ht="15.75" customHeight="1">
      <c r="A2720" s="2" t="s">
        <v>298</v>
      </c>
      <c r="B2720" s="2" t="s">
        <v>297</v>
      </c>
      <c r="C2720" s="2" t="str">
        <f>VLOOKUP(D2720,Info!$A$24:$B$57,2,FALSE)</f>
        <v>Jacks</v>
      </c>
      <c r="D2720" s="2" t="s">
        <v>25</v>
      </c>
      <c r="E2720" s="3">
        <v>2012.0</v>
      </c>
      <c r="F2720" s="3">
        <v>3.0</v>
      </c>
    </row>
    <row r="2721" ht="15.75" customHeight="1">
      <c r="A2721" s="2" t="s">
        <v>298</v>
      </c>
      <c r="B2721" s="2" t="s">
        <v>297</v>
      </c>
      <c r="C2721" s="2" t="str">
        <f>VLOOKUP(D2721,Info!$A$24:$B$57,2,FALSE)</f>
        <v>Jacks</v>
      </c>
      <c r="D2721" s="2" t="s">
        <v>25</v>
      </c>
      <c r="E2721" s="3">
        <v>2014.0</v>
      </c>
      <c r="F2721" s="3">
        <v>1.0</v>
      </c>
    </row>
    <row r="2722" ht="15.75" customHeight="1">
      <c r="A2722" s="2" t="s">
        <v>298</v>
      </c>
      <c r="B2722" s="2" t="s">
        <v>297</v>
      </c>
      <c r="C2722" s="2" t="str">
        <f>VLOOKUP(D2722,Info!$A$24:$B$57,2,FALSE)</f>
        <v>Jacks</v>
      </c>
      <c r="D2722" s="2" t="s">
        <v>25</v>
      </c>
      <c r="E2722" s="3">
        <v>2018.0</v>
      </c>
      <c r="F2722" s="3">
        <v>2.0</v>
      </c>
    </row>
    <row r="2723" ht="15.75" customHeight="1">
      <c r="A2723" s="2" t="s">
        <v>298</v>
      </c>
      <c r="B2723" s="2" t="s">
        <v>297</v>
      </c>
      <c r="C2723" s="2" t="str">
        <f>VLOOKUP(D2723,Info!$A$24:$B$57,2,FALSE)</f>
        <v>Grunts</v>
      </c>
      <c r="D2723" s="2" t="s">
        <v>26</v>
      </c>
      <c r="E2723" s="3">
        <v>1983.0</v>
      </c>
      <c r="F2723" s="3">
        <v>6.0</v>
      </c>
    </row>
    <row r="2724" ht="15.75" customHeight="1">
      <c r="A2724" s="2" t="s">
        <v>298</v>
      </c>
      <c r="B2724" s="2" t="s">
        <v>297</v>
      </c>
      <c r="C2724" s="2" t="str">
        <f>VLOOKUP(D2724,Info!$A$24:$B$57,2,FALSE)</f>
        <v>Grunts</v>
      </c>
      <c r="D2724" s="2" t="s">
        <v>26</v>
      </c>
      <c r="E2724" s="3">
        <v>1984.0</v>
      </c>
      <c r="F2724" s="3">
        <v>5.0</v>
      </c>
    </row>
    <row r="2725" ht="15.75" customHeight="1">
      <c r="A2725" s="2" t="s">
        <v>298</v>
      </c>
      <c r="B2725" s="2" t="s">
        <v>297</v>
      </c>
      <c r="C2725" s="2" t="str">
        <f>VLOOKUP(D2725,Info!$A$24:$B$57,2,FALSE)</f>
        <v>Grunts</v>
      </c>
      <c r="D2725" s="2" t="s">
        <v>26</v>
      </c>
      <c r="E2725" s="3">
        <v>1990.0</v>
      </c>
      <c r="F2725" s="3">
        <v>1.0</v>
      </c>
    </row>
    <row r="2726" ht="15.75" customHeight="1">
      <c r="A2726" s="2" t="s">
        <v>298</v>
      </c>
      <c r="B2726" s="2" t="s">
        <v>297</v>
      </c>
      <c r="C2726" s="2" t="str">
        <f>VLOOKUP(D2726,Info!$A$24:$B$57,2,FALSE)</f>
        <v>Grunts</v>
      </c>
      <c r="D2726" s="2" t="s">
        <v>26</v>
      </c>
      <c r="E2726" s="3">
        <v>1995.0</v>
      </c>
      <c r="F2726" s="3">
        <v>7.0</v>
      </c>
    </row>
    <row r="2727" ht="15.75" customHeight="1">
      <c r="A2727" s="2" t="s">
        <v>298</v>
      </c>
      <c r="B2727" s="2" t="s">
        <v>297</v>
      </c>
      <c r="C2727" s="2" t="str">
        <f>VLOOKUP(D2727,Info!$A$24:$B$57,2,FALSE)</f>
        <v>Grunts</v>
      </c>
      <c r="D2727" s="2" t="s">
        <v>26</v>
      </c>
      <c r="E2727" s="3">
        <v>2003.0</v>
      </c>
      <c r="F2727" s="3">
        <v>1.0</v>
      </c>
    </row>
    <row r="2728" ht="15.75" customHeight="1">
      <c r="A2728" s="2" t="s">
        <v>298</v>
      </c>
      <c r="B2728" s="2" t="s">
        <v>297</v>
      </c>
      <c r="C2728" s="2" t="str">
        <f>VLOOKUP(D2728,Info!$A$24:$B$57,2,FALSE)</f>
        <v>Grunts</v>
      </c>
      <c r="D2728" s="2" t="s">
        <v>26</v>
      </c>
      <c r="E2728" s="3">
        <v>2004.0</v>
      </c>
      <c r="F2728" s="3">
        <v>4.0</v>
      </c>
    </row>
    <row r="2729" ht="15.75" customHeight="1">
      <c r="A2729" s="2" t="s">
        <v>298</v>
      </c>
      <c r="B2729" s="2" t="s">
        <v>297</v>
      </c>
      <c r="C2729" s="2" t="str">
        <f>VLOOKUP(D2729,Info!$A$24:$B$57,2,FALSE)</f>
        <v>Grunts</v>
      </c>
      <c r="D2729" s="2" t="s">
        <v>26</v>
      </c>
      <c r="E2729" s="3">
        <v>2005.0</v>
      </c>
      <c r="F2729" s="3">
        <v>4.0</v>
      </c>
    </row>
    <row r="2730" ht="15.75" customHeight="1">
      <c r="A2730" s="2" t="s">
        <v>298</v>
      </c>
      <c r="B2730" s="2" t="s">
        <v>297</v>
      </c>
      <c r="C2730" s="2" t="str">
        <f>VLOOKUP(D2730,Info!$A$24:$B$57,2,FALSE)</f>
        <v>Grunts</v>
      </c>
      <c r="D2730" s="2" t="s">
        <v>26</v>
      </c>
      <c r="E2730" s="3">
        <v>2006.0</v>
      </c>
      <c r="F2730" s="3">
        <v>2.0</v>
      </c>
    </row>
    <row r="2731" ht="15.75" customHeight="1">
      <c r="A2731" s="2" t="s">
        <v>298</v>
      </c>
      <c r="B2731" s="2" t="s">
        <v>297</v>
      </c>
      <c r="C2731" s="2" t="str">
        <f>VLOOKUP(D2731,Info!$A$24:$B$57,2,FALSE)</f>
        <v>Grunts</v>
      </c>
      <c r="D2731" s="2" t="s">
        <v>26</v>
      </c>
      <c r="E2731" s="3">
        <v>2007.0</v>
      </c>
      <c r="F2731" s="3">
        <v>3.0</v>
      </c>
    </row>
    <row r="2732" ht="15.75" customHeight="1">
      <c r="A2732" s="2" t="s">
        <v>298</v>
      </c>
      <c r="B2732" s="2" t="s">
        <v>297</v>
      </c>
      <c r="C2732" s="2" t="str">
        <f>VLOOKUP(D2732,Info!$A$24:$B$57,2,FALSE)</f>
        <v>Grunts</v>
      </c>
      <c r="D2732" s="2" t="s">
        <v>26</v>
      </c>
      <c r="E2732" s="3">
        <v>2008.0</v>
      </c>
      <c r="F2732" s="3">
        <v>2.0</v>
      </c>
    </row>
    <row r="2733" ht="15.75" customHeight="1">
      <c r="A2733" s="2" t="s">
        <v>298</v>
      </c>
      <c r="B2733" s="2" t="s">
        <v>297</v>
      </c>
      <c r="C2733" s="2" t="str">
        <f>VLOOKUP(D2733,Info!$A$24:$B$57,2,FALSE)</f>
        <v>Grunts</v>
      </c>
      <c r="D2733" s="2" t="s">
        <v>26</v>
      </c>
      <c r="E2733" s="3">
        <v>2009.0</v>
      </c>
      <c r="F2733" s="3">
        <v>1.0</v>
      </c>
    </row>
    <row r="2734" ht="15.75" customHeight="1">
      <c r="A2734" s="2" t="s">
        <v>298</v>
      </c>
      <c r="B2734" s="2" t="s">
        <v>297</v>
      </c>
      <c r="C2734" s="2" t="str">
        <f>VLOOKUP(D2734,Info!$A$24:$B$57,2,FALSE)</f>
        <v>Grunts</v>
      </c>
      <c r="D2734" s="2" t="s">
        <v>26</v>
      </c>
      <c r="E2734" s="3">
        <v>2010.0</v>
      </c>
      <c r="F2734" s="3">
        <v>6.0</v>
      </c>
    </row>
    <row r="2735" ht="15.75" customHeight="1">
      <c r="A2735" s="2" t="s">
        <v>298</v>
      </c>
      <c r="B2735" s="2" t="s">
        <v>297</v>
      </c>
      <c r="C2735" s="2" t="str">
        <f>VLOOKUP(D2735,Info!$A$24:$B$57,2,FALSE)</f>
        <v>Grunts</v>
      </c>
      <c r="D2735" s="2" t="s">
        <v>26</v>
      </c>
      <c r="E2735" s="3">
        <v>2011.0</v>
      </c>
      <c r="F2735" s="3">
        <v>10.0</v>
      </c>
    </row>
    <row r="2736" ht="15.75" customHeight="1">
      <c r="A2736" s="2" t="s">
        <v>298</v>
      </c>
      <c r="B2736" s="2" t="s">
        <v>297</v>
      </c>
      <c r="C2736" s="2" t="str">
        <f>VLOOKUP(D2736,Info!$A$24:$B$57,2,FALSE)</f>
        <v>Grunts</v>
      </c>
      <c r="D2736" s="2" t="s">
        <v>26</v>
      </c>
      <c r="E2736" s="3">
        <v>2012.0</v>
      </c>
      <c r="F2736" s="3">
        <v>47.0</v>
      </c>
    </row>
    <row r="2737" ht="15.75" customHeight="1">
      <c r="A2737" s="2" t="s">
        <v>298</v>
      </c>
      <c r="B2737" s="2" t="s">
        <v>297</v>
      </c>
      <c r="C2737" s="2" t="str">
        <f>VLOOKUP(D2737,Info!$A$24:$B$57,2,FALSE)</f>
        <v>Grunts</v>
      </c>
      <c r="D2737" s="2" t="s">
        <v>26</v>
      </c>
      <c r="E2737" s="3">
        <v>2013.0</v>
      </c>
      <c r="F2737" s="3">
        <v>50.0</v>
      </c>
    </row>
    <row r="2738" ht="15.75" customHeight="1">
      <c r="A2738" s="2" t="s">
        <v>298</v>
      </c>
      <c r="B2738" s="2" t="s">
        <v>297</v>
      </c>
      <c r="C2738" s="2" t="str">
        <f>VLOOKUP(D2738,Info!$A$24:$B$57,2,FALSE)</f>
        <v>Grunts</v>
      </c>
      <c r="D2738" s="2" t="s">
        <v>26</v>
      </c>
      <c r="E2738" s="3">
        <v>2014.0</v>
      </c>
      <c r="F2738" s="3">
        <v>29.0</v>
      </c>
    </row>
    <row r="2739" ht="15.75" customHeight="1">
      <c r="A2739" s="2" t="s">
        <v>298</v>
      </c>
      <c r="B2739" s="2" t="s">
        <v>297</v>
      </c>
      <c r="C2739" s="2" t="str">
        <f>VLOOKUP(D2739,Info!$A$24:$B$57,2,FALSE)</f>
        <v>Grunts</v>
      </c>
      <c r="D2739" s="2" t="s">
        <v>26</v>
      </c>
      <c r="E2739" s="3">
        <v>2015.0</v>
      </c>
      <c r="F2739" s="3">
        <v>35.0</v>
      </c>
    </row>
    <row r="2740" ht="15.75" customHeight="1">
      <c r="A2740" s="2" t="s">
        <v>298</v>
      </c>
      <c r="B2740" s="2" t="s">
        <v>297</v>
      </c>
      <c r="C2740" s="2" t="str">
        <f>VLOOKUP(D2740,Info!$A$24:$B$57,2,FALSE)</f>
        <v>Grunts</v>
      </c>
      <c r="D2740" s="2" t="s">
        <v>26</v>
      </c>
      <c r="E2740" s="3">
        <v>2016.0</v>
      </c>
      <c r="F2740" s="3">
        <v>58.0</v>
      </c>
    </row>
    <row r="2741" ht="15.75" customHeight="1">
      <c r="A2741" s="2" t="s">
        <v>298</v>
      </c>
      <c r="B2741" s="2" t="s">
        <v>297</v>
      </c>
      <c r="C2741" s="2" t="str">
        <f>VLOOKUP(D2741,Info!$A$24:$B$57,2,FALSE)</f>
        <v>Grunts</v>
      </c>
      <c r="D2741" s="2" t="s">
        <v>26</v>
      </c>
      <c r="E2741" s="3">
        <v>2017.0</v>
      </c>
      <c r="F2741" s="3">
        <v>39.0</v>
      </c>
    </row>
    <row r="2742" ht="15.75" customHeight="1">
      <c r="A2742" s="2" t="s">
        <v>298</v>
      </c>
      <c r="B2742" s="2" t="s">
        <v>297</v>
      </c>
      <c r="C2742" s="2" t="str">
        <f>VLOOKUP(D2742,Info!$A$24:$B$57,2,FALSE)</f>
        <v>Grunts</v>
      </c>
      <c r="D2742" s="2" t="s">
        <v>26</v>
      </c>
      <c r="E2742" s="3">
        <v>2018.0</v>
      </c>
      <c r="F2742" s="3">
        <v>80.0</v>
      </c>
    </row>
    <row r="2743" ht="15.75" customHeight="1">
      <c r="A2743" s="2" t="s">
        <v>298</v>
      </c>
      <c r="B2743" s="2" t="s">
        <v>297</v>
      </c>
      <c r="C2743" s="2" t="str">
        <f>VLOOKUP(D2743,Info!$A$24:$B$57,2,FALSE)</f>
        <v>Deepwater</v>
      </c>
      <c r="D2743" s="3" t="s">
        <v>29</v>
      </c>
      <c r="E2743" s="3">
        <v>2013.0</v>
      </c>
      <c r="F2743" s="3">
        <v>10.0</v>
      </c>
    </row>
    <row r="2744" ht="15.75" customHeight="1">
      <c r="A2744" s="2" t="s">
        <v>298</v>
      </c>
      <c r="B2744" s="2" t="s">
        <v>297</v>
      </c>
      <c r="C2744" s="2" t="str">
        <f>VLOOKUP(D2744,Info!$A$24:$B$57,2,FALSE)</f>
        <v>Deepwater</v>
      </c>
      <c r="D2744" s="3" t="s">
        <v>29</v>
      </c>
      <c r="E2744" s="3">
        <v>2014.0</v>
      </c>
      <c r="F2744" s="3">
        <v>1.0</v>
      </c>
    </row>
    <row r="2745" ht="15.75" customHeight="1">
      <c r="A2745" s="2" t="s">
        <v>298</v>
      </c>
      <c r="B2745" s="2" t="s">
        <v>297</v>
      </c>
      <c r="C2745" s="2" t="str">
        <f>VLOOKUP(D2745,Info!$A$24:$B$57,2,FALSE)</f>
        <v>Deepwater</v>
      </c>
      <c r="D2745" s="3" t="s">
        <v>29</v>
      </c>
      <c r="E2745" s="3">
        <v>2015.0</v>
      </c>
      <c r="F2745" s="3">
        <v>3.0</v>
      </c>
    </row>
    <row r="2746" ht="15.75" customHeight="1">
      <c r="A2746" s="2" t="s">
        <v>298</v>
      </c>
      <c r="B2746" s="2" t="s">
        <v>297</v>
      </c>
      <c r="C2746" s="2" t="str">
        <f>VLOOKUP(D2746,Info!$A$24:$B$57,2,FALSE)</f>
        <v>Deepwater</v>
      </c>
      <c r="D2746" s="3" t="s">
        <v>29</v>
      </c>
      <c r="E2746" s="3">
        <v>2016.0</v>
      </c>
      <c r="F2746" s="3">
        <v>59.0</v>
      </c>
    </row>
    <row r="2747" ht="15.75" customHeight="1">
      <c r="A2747" s="2" t="s">
        <v>298</v>
      </c>
      <c r="B2747" s="2" t="s">
        <v>297</v>
      </c>
      <c r="C2747" s="2" t="str">
        <f>VLOOKUP(D2747,Info!$A$24:$B$57,2,FALSE)</f>
        <v>Deepwater</v>
      </c>
      <c r="D2747" s="3" t="s">
        <v>29</v>
      </c>
      <c r="E2747" s="3">
        <v>2017.0</v>
      </c>
      <c r="F2747" s="3">
        <v>6.0</v>
      </c>
    </row>
    <row r="2748" ht="15.75" customHeight="1">
      <c r="A2748" s="2" t="s">
        <v>298</v>
      </c>
      <c r="B2748" s="2" t="s">
        <v>297</v>
      </c>
      <c r="C2748" s="2" t="str">
        <f>VLOOKUP(D2748,Info!$A$24:$B$57,2,FALSE)</f>
        <v>Shallow-water</v>
      </c>
      <c r="D2748" s="3" t="s">
        <v>30</v>
      </c>
      <c r="E2748" s="3">
        <v>1983.0</v>
      </c>
      <c r="F2748" s="3">
        <v>13.0</v>
      </c>
    </row>
    <row r="2749" ht="15.75" customHeight="1">
      <c r="A2749" s="2" t="s">
        <v>298</v>
      </c>
      <c r="B2749" s="2" t="s">
        <v>297</v>
      </c>
      <c r="C2749" s="2" t="str">
        <f>VLOOKUP(D2749,Info!$A$24:$B$57,2,FALSE)</f>
        <v>Shallow-water</v>
      </c>
      <c r="D2749" s="3" t="s">
        <v>30</v>
      </c>
      <c r="E2749" s="3">
        <v>1984.0</v>
      </c>
      <c r="F2749" s="3">
        <v>33.0</v>
      </c>
    </row>
    <row r="2750" ht="15.75" customHeight="1">
      <c r="A2750" s="2" t="s">
        <v>298</v>
      </c>
      <c r="B2750" s="2" t="s">
        <v>297</v>
      </c>
      <c r="C2750" s="2" t="str">
        <f>VLOOKUP(D2750,Info!$A$24:$B$57,2,FALSE)</f>
        <v>Shallow-water</v>
      </c>
      <c r="D2750" s="3" t="s">
        <v>30</v>
      </c>
      <c r="E2750" s="3">
        <v>1986.0</v>
      </c>
      <c r="F2750" s="3">
        <v>1.0</v>
      </c>
    </row>
    <row r="2751" ht="15.75" customHeight="1">
      <c r="A2751" s="2" t="s">
        <v>298</v>
      </c>
      <c r="B2751" s="2" t="s">
        <v>297</v>
      </c>
      <c r="C2751" s="2" t="str">
        <f>VLOOKUP(D2751,Info!$A$24:$B$57,2,FALSE)</f>
        <v>Shallow-water</v>
      </c>
      <c r="D2751" s="3" t="s">
        <v>30</v>
      </c>
      <c r="E2751" s="3">
        <v>1988.0</v>
      </c>
      <c r="F2751" s="3">
        <v>3.0</v>
      </c>
    </row>
    <row r="2752" ht="15.75" customHeight="1">
      <c r="A2752" s="2" t="s">
        <v>298</v>
      </c>
      <c r="B2752" s="2" t="s">
        <v>297</v>
      </c>
      <c r="C2752" s="2" t="str">
        <f>VLOOKUP(D2752,Info!$A$24:$B$57,2,FALSE)</f>
        <v>Shallow-water</v>
      </c>
      <c r="D2752" s="3" t="s">
        <v>30</v>
      </c>
      <c r="E2752" s="3">
        <v>1989.0</v>
      </c>
      <c r="F2752" s="3">
        <v>4.0</v>
      </c>
    </row>
    <row r="2753" ht="15.75" customHeight="1">
      <c r="A2753" s="2" t="s">
        <v>298</v>
      </c>
      <c r="B2753" s="2" t="s">
        <v>297</v>
      </c>
      <c r="C2753" s="2" t="str">
        <f>VLOOKUP(D2753,Info!$A$24:$B$57,2,FALSE)</f>
        <v>Shallow-water</v>
      </c>
      <c r="D2753" s="3" t="s">
        <v>30</v>
      </c>
      <c r="E2753" s="3">
        <v>1990.0</v>
      </c>
      <c r="F2753" s="3">
        <v>5.0</v>
      </c>
    </row>
    <row r="2754" ht="15.75" customHeight="1">
      <c r="A2754" s="2" t="s">
        <v>298</v>
      </c>
      <c r="B2754" s="2" t="s">
        <v>297</v>
      </c>
      <c r="C2754" s="2" t="str">
        <f>VLOOKUP(D2754,Info!$A$24:$B$57,2,FALSE)</f>
        <v>Shallow-water</v>
      </c>
      <c r="D2754" s="3" t="s">
        <v>30</v>
      </c>
      <c r="E2754" s="3">
        <v>1991.0</v>
      </c>
      <c r="F2754" s="3">
        <v>5.0</v>
      </c>
    </row>
    <row r="2755" ht="15.75" customHeight="1">
      <c r="A2755" s="2" t="s">
        <v>298</v>
      </c>
      <c r="B2755" s="2" t="s">
        <v>297</v>
      </c>
      <c r="C2755" s="2" t="str">
        <f>VLOOKUP(D2755,Info!$A$24:$B$57,2,FALSE)</f>
        <v>Shallow-water</v>
      </c>
      <c r="D2755" s="3" t="s">
        <v>30</v>
      </c>
      <c r="E2755" s="3">
        <v>1992.0</v>
      </c>
      <c r="F2755" s="3">
        <v>1.0</v>
      </c>
    </row>
    <row r="2756" ht="15.75" customHeight="1">
      <c r="A2756" s="2" t="s">
        <v>298</v>
      </c>
      <c r="B2756" s="2" t="s">
        <v>297</v>
      </c>
      <c r="C2756" s="2" t="str">
        <f>VLOOKUP(D2756,Info!$A$24:$B$57,2,FALSE)</f>
        <v>Shallow-water</v>
      </c>
      <c r="D2756" s="3" t="s">
        <v>30</v>
      </c>
      <c r="E2756" s="3">
        <v>1993.0</v>
      </c>
      <c r="F2756" s="3">
        <v>2.0</v>
      </c>
    </row>
    <row r="2757" ht="15.75" customHeight="1">
      <c r="A2757" s="2" t="s">
        <v>298</v>
      </c>
      <c r="B2757" s="2" t="s">
        <v>297</v>
      </c>
      <c r="C2757" s="2" t="str">
        <f>VLOOKUP(D2757,Info!$A$24:$B$57,2,FALSE)</f>
        <v>Shallow-water</v>
      </c>
      <c r="D2757" s="3" t="s">
        <v>30</v>
      </c>
      <c r="E2757" s="3">
        <v>1995.0</v>
      </c>
      <c r="F2757" s="3">
        <v>3.0</v>
      </c>
    </row>
    <row r="2758" ht="15.75" customHeight="1">
      <c r="A2758" s="2" t="s">
        <v>298</v>
      </c>
      <c r="B2758" s="2" t="s">
        <v>297</v>
      </c>
      <c r="C2758" s="2" t="str">
        <f>VLOOKUP(D2758,Info!$A$24:$B$57,2,FALSE)</f>
        <v>Shallow-water</v>
      </c>
      <c r="D2758" s="3" t="s">
        <v>30</v>
      </c>
      <c r="E2758" s="3">
        <v>1996.0</v>
      </c>
      <c r="F2758" s="3">
        <v>3.0</v>
      </c>
    </row>
    <row r="2759" ht="15.75" customHeight="1">
      <c r="A2759" s="2" t="s">
        <v>298</v>
      </c>
      <c r="B2759" s="2" t="s">
        <v>297</v>
      </c>
      <c r="C2759" s="2" t="str">
        <f>VLOOKUP(D2759,Info!$A$24:$B$57,2,FALSE)</f>
        <v>Shallow-water</v>
      </c>
      <c r="D2759" s="3" t="s">
        <v>30</v>
      </c>
      <c r="E2759" s="3">
        <v>1997.0</v>
      </c>
      <c r="F2759" s="3">
        <v>2.0</v>
      </c>
    </row>
    <row r="2760" ht="15.75" customHeight="1">
      <c r="A2760" s="2" t="s">
        <v>298</v>
      </c>
      <c r="B2760" s="2" t="s">
        <v>297</v>
      </c>
      <c r="C2760" s="2" t="str">
        <f>VLOOKUP(D2760,Info!$A$24:$B$57,2,FALSE)</f>
        <v>Shallow-water</v>
      </c>
      <c r="D2760" s="3" t="s">
        <v>30</v>
      </c>
      <c r="E2760" s="3">
        <v>1998.0</v>
      </c>
      <c r="F2760" s="3">
        <v>5.0</v>
      </c>
    </row>
    <row r="2761" ht="15.75" customHeight="1">
      <c r="A2761" s="2" t="s">
        <v>298</v>
      </c>
      <c r="B2761" s="2" t="s">
        <v>297</v>
      </c>
      <c r="C2761" s="2" t="str">
        <f>VLOOKUP(D2761,Info!$A$24:$B$57,2,FALSE)</f>
        <v>Shallow-water</v>
      </c>
      <c r="D2761" s="3" t="s">
        <v>30</v>
      </c>
      <c r="E2761" s="3">
        <v>2002.0</v>
      </c>
      <c r="F2761" s="3">
        <v>2.0</v>
      </c>
    </row>
    <row r="2762" ht="15.75" customHeight="1">
      <c r="A2762" s="2" t="s">
        <v>298</v>
      </c>
      <c r="B2762" s="2" t="s">
        <v>297</v>
      </c>
      <c r="C2762" s="2" t="str">
        <f>VLOOKUP(D2762,Info!$A$24:$B$57,2,FALSE)</f>
        <v>Shallow-water</v>
      </c>
      <c r="D2762" s="3" t="s">
        <v>30</v>
      </c>
      <c r="E2762" s="3">
        <v>2003.0</v>
      </c>
      <c r="F2762" s="3">
        <v>4.0</v>
      </c>
    </row>
    <row r="2763" ht="15.75" customHeight="1">
      <c r="A2763" s="2" t="s">
        <v>298</v>
      </c>
      <c r="B2763" s="2" t="s">
        <v>297</v>
      </c>
      <c r="C2763" s="2" t="str">
        <f>VLOOKUP(D2763,Info!$A$24:$B$57,2,FALSE)</f>
        <v>Shallow-water</v>
      </c>
      <c r="D2763" s="3" t="s">
        <v>30</v>
      </c>
      <c r="E2763" s="3">
        <v>2004.0</v>
      </c>
      <c r="F2763" s="3">
        <v>28.0</v>
      </c>
    </row>
    <row r="2764" ht="15.75" customHeight="1">
      <c r="A2764" s="2" t="s">
        <v>298</v>
      </c>
      <c r="B2764" s="2" t="s">
        <v>297</v>
      </c>
      <c r="C2764" s="2" t="str">
        <f>VLOOKUP(D2764,Info!$A$24:$B$57,2,FALSE)</f>
        <v>Shallow-water</v>
      </c>
      <c r="D2764" s="3" t="s">
        <v>30</v>
      </c>
      <c r="E2764" s="3">
        <v>2005.0</v>
      </c>
      <c r="F2764" s="3">
        <v>12.0</v>
      </c>
    </row>
    <row r="2765" ht="15.75" customHeight="1">
      <c r="A2765" s="2" t="s">
        <v>298</v>
      </c>
      <c r="B2765" s="2" t="s">
        <v>297</v>
      </c>
      <c r="C2765" s="2" t="str">
        <f>VLOOKUP(D2765,Info!$A$24:$B$57,2,FALSE)</f>
        <v>Shallow-water</v>
      </c>
      <c r="D2765" s="3" t="s">
        <v>30</v>
      </c>
      <c r="E2765" s="3">
        <v>2006.0</v>
      </c>
      <c r="F2765" s="3">
        <v>5.0</v>
      </c>
    </row>
    <row r="2766" ht="15.75" customHeight="1">
      <c r="A2766" s="2" t="s">
        <v>298</v>
      </c>
      <c r="B2766" s="2" t="s">
        <v>297</v>
      </c>
      <c r="C2766" s="2" t="str">
        <f>VLOOKUP(D2766,Info!$A$24:$B$57,2,FALSE)</f>
        <v>Shallow-water</v>
      </c>
      <c r="D2766" s="3" t="s">
        <v>30</v>
      </c>
      <c r="E2766" s="3">
        <v>2007.0</v>
      </c>
      <c r="F2766" s="3">
        <v>3.0</v>
      </c>
    </row>
    <row r="2767" ht="15.75" customHeight="1">
      <c r="A2767" s="2" t="s">
        <v>298</v>
      </c>
      <c r="B2767" s="2" t="s">
        <v>297</v>
      </c>
      <c r="C2767" s="2" t="str">
        <f>VLOOKUP(D2767,Info!$A$24:$B$57,2,FALSE)</f>
        <v>Shallow-water</v>
      </c>
      <c r="D2767" s="3" t="s">
        <v>30</v>
      </c>
      <c r="E2767" s="3">
        <v>2008.0</v>
      </c>
      <c r="F2767" s="3">
        <v>2.0</v>
      </c>
    </row>
    <row r="2768" ht="15.75" customHeight="1">
      <c r="A2768" s="2" t="s">
        <v>298</v>
      </c>
      <c r="B2768" s="2" t="s">
        <v>297</v>
      </c>
      <c r="C2768" s="2" t="str">
        <f>VLOOKUP(D2768,Info!$A$24:$B$57,2,FALSE)</f>
        <v>Shallow-water</v>
      </c>
      <c r="D2768" s="3" t="s">
        <v>30</v>
      </c>
      <c r="E2768" s="3">
        <v>2009.0</v>
      </c>
      <c r="F2768" s="3">
        <v>4.0</v>
      </c>
    </row>
    <row r="2769" ht="15.75" customHeight="1">
      <c r="A2769" s="2" t="s">
        <v>298</v>
      </c>
      <c r="B2769" s="2" t="s">
        <v>297</v>
      </c>
      <c r="C2769" s="2" t="str">
        <f>VLOOKUP(D2769,Info!$A$24:$B$57,2,FALSE)</f>
        <v>Shallow-water</v>
      </c>
      <c r="D2769" s="3" t="s">
        <v>30</v>
      </c>
      <c r="E2769" s="3">
        <v>2010.0</v>
      </c>
      <c r="F2769" s="3">
        <v>1.0</v>
      </c>
    </row>
    <row r="2770" ht="15.75" customHeight="1">
      <c r="A2770" s="2" t="s">
        <v>298</v>
      </c>
      <c r="B2770" s="2" t="s">
        <v>297</v>
      </c>
      <c r="C2770" s="2" t="str">
        <f>VLOOKUP(D2770,Info!$A$24:$B$57,2,FALSE)</f>
        <v>Shallow-water</v>
      </c>
      <c r="D2770" s="3" t="s">
        <v>30</v>
      </c>
      <c r="E2770" s="3">
        <v>2011.0</v>
      </c>
      <c r="F2770" s="3">
        <v>7.0</v>
      </c>
    </row>
    <row r="2771" ht="15.75" customHeight="1">
      <c r="A2771" s="2" t="s">
        <v>298</v>
      </c>
      <c r="B2771" s="2" t="s">
        <v>297</v>
      </c>
      <c r="C2771" s="2" t="str">
        <f>VLOOKUP(D2771,Info!$A$24:$B$57,2,FALSE)</f>
        <v>Shallow-water</v>
      </c>
      <c r="D2771" s="3" t="s">
        <v>30</v>
      </c>
      <c r="E2771" s="3">
        <v>2012.0</v>
      </c>
      <c r="F2771" s="3">
        <v>13.0</v>
      </c>
    </row>
    <row r="2772" ht="15.75" customHeight="1">
      <c r="A2772" s="2" t="s">
        <v>298</v>
      </c>
      <c r="B2772" s="2" t="s">
        <v>297</v>
      </c>
      <c r="C2772" s="2" t="str">
        <f>VLOOKUP(D2772,Info!$A$24:$B$57,2,FALSE)</f>
        <v>Shallow-water</v>
      </c>
      <c r="D2772" s="3" t="s">
        <v>30</v>
      </c>
      <c r="E2772" s="3">
        <v>2013.0</v>
      </c>
      <c r="F2772" s="3">
        <v>18.0</v>
      </c>
    </row>
    <row r="2773" ht="15.75" customHeight="1">
      <c r="A2773" s="2" t="s">
        <v>298</v>
      </c>
      <c r="B2773" s="2" t="s">
        <v>297</v>
      </c>
      <c r="C2773" s="2" t="str">
        <f>VLOOKUP(D2773,Info!$A$24:$B$57,2,FALSE)</f>
        <v>Shallow-water</v>
      </c>
      <c r="D2773" s="3" t="s">
        <v>30</v>
      </c>
      <c r="E2773" s="3">
        <v>2014.0</v>
      </c>
      <c r="F2773" s="3">
        <v>30.0</v>
      </c>
    </row>
    <row r="2774" ht="15.75" customHeight="1">
      <c r="A2774" s="2" t="s">
        <v>298</v>
      </c>
      <c r="B2774" s="2" t="s">
        <v>297</v>
      </c>
      <c r="C2774" s="2" t="str">
        <f>VLOOKUP(D2774,Info!$A$24:$B$57,2,FALSE)</f>
        <v>Shallow-water</v>
      </c>
      <c r="D2774" s="3" t="s">
        <v>30</v>
      </c>
      <c r="E2774" s="3">
        <v>2015.0</v>
      </c>
      <c r="F2774" s="3">
        <v>16.0</v>
      </c>
    </row>
    <row r="2775" ht="15.75" customHeight="1">
      <c r="A2775" s="2" t="s">
        <v>298</v>
      </c>
      <c r="B2775" s="2" t="s">
        <v>297</v>
      </c>
      <c r="C2775" s="2" t="str">
        <f>VLOOKUP(D2775,Info!$A$24:$B$57,2,FALSE)</f>
        <v>Shallow-water</v>
      </c>
      <c r="D2775" s="3" t="s">
        <v>30</v>
      </c>
      <c r="E2775" s="3">
        <v>2016.0</v>
      </c>
      <c r="F2775" s="3">
        <v>11.0</v>
      </c>
    </row>
    <row r="2776" ht="15.75" customHeight="1">
      <c r="A2776" s="2" t="s">
        <v>298</v>
      </c>
      <c r="B2776" s="2" t="s">
        <v>297</v>
      </c>
      <c r="C2776" s="2" t="str">
        <f>VLOOKUP(D2776,Info!$A$24:$B$57,2,FALSE)</f>
        <v>Shallow-water</v>
      </c>
      <c r="D2776" s="3" t="s">
        <v>30</v>
      </c>
      <c r="E2776" s="3">
        <v>2017.0</v>
      </c>
      <c r="F2776" s="3">
        <v>9.0</v>
      </c>
    </row>
    <row r="2777" ht="15.75" customHeight="1">
      <c r="A2777" s="2" t="s">
        <v>298</v>
      </c>
      <c r="B2777" s="2" t="s">
        <v>297</v>
      </c>
      <c r="C2777" s="2" t="str">
        <f>VLOOKUP(D2777,Info!$A$24:$B$57,2,FALSE)</f>
        <v>Shallow-water</v>
      </c>
      <c r="D2777" s="3" t="s">
        <v>30</v>
      </c>
      <c r="E2777" s="3">
        <v>2018.0</v>
      </c>
      <c r="F2777" s="3">
        <v>3.0</v>
      </c>
    </row>
    <row r="2778" ht="15.75" customHeight="1">
      <c r="A2778" s="2" t="s">
        <v>298</v>
      </c>
      <c r="B2778" s="2" t="s">
        <v>297</v>
      </c>
      <c r="C2778" s="2" t="str">
        <f>VLOOKUP(D2778,Info!$A$24:$B$57,2,FALSE)</f>
        <v>Shallow-water</v>
      </c>
      <c r="D2778" s="3" t="s">
        <v>31</v>
      </c>
      <c r="E2778" s="3">
        <v>1983.0</v>
      </c>
      <c r="F2778" s="3">
        <v>18.0</v>
      </c>
    </row>
    <row r="2779" ht="15.75" customHeight="1">
      <c r="A2779" s="2" t="s">
        <v>298</v>
      </c>
      <c r="B2779" s="2" t="s">
        <v>297</v>
      </c>
      <c r="C2779" s="2" t="str">
        <f>VLOOKUP(D2779,Info!$A$24:$B$57,2,FALSE)</f>
        <v>Shallow-water</v>
      </c>
      <c r="D2779" s="3" t="s">
        <v>31</v>
      </c>
      <c r="E2779" s="3">
        <v>1984.0</v>
      </c>
      <c r="F2779" s="3">
        <v>8.0</v>
      </c>
    </row>
    <row r="2780" ht="15.75" customHeight="1">
      <c r="A2780" s="2" t="s">
        <v>298</v>
      </c>
      <c r="B2780" s="2" t="s">
        <v>297</v>
      </c>
      <c r="C2780" s="2" t="str">
        <f>VLOOKUP(D2780,Info!$A$24:$B$57,2,FALSE)</f>
        <v>Shallow-water</v>
      </c>
      <c r="D2780" s="3" t="s">
        <v>31</v>
      </c>
      <c r="E2780" s="3">
        <v>1985.0</v>
      </c>
      <c r="F2780" s="3">
        <v>4.0</v>
      </c>
    </row>
    <row r="2781" ht="15.75" customHeight="1">
      <c r="A2781" s="2" t="s">
        <v>298</v>
      </c>
      <c r="B2781" s="2" t="s">
        <v>297</v>
      </c>
      <c r="C2781" s="2" t="str">
        <f>VLOOKUP(D2781,Info!$A$24:$B$57,2,FALSE)</f>
        <v>Shallow-water</v>
      </c>
      <c r="D2781" s="3" t="s">
        <v>31</v>
      </c>
      <c r="E2781" s="3">
        <v>1986.0</v>
      </c>
      <c r="F2781" s="3">
        <v>6.0</v>
      </c>
    </row>
    <row r="2782" ht="15.75" customHeight="1">
      <c r="A2782" s="2" t="s">
        <v>298</v>
      </c>
      <c r="B2782" s="2" t="s">
        <v>297</v>
      </c>
      <c r="C2782" s="2" t="str">
        <f>VLOOKUP(D2782,Info!$A$24:$B$57,2,FALSE)</f>
        <v>Shallow-water</v>
      </c>
      <c r="D2782" s="3" t="s">
        <v>31</v>
      </c>
      <c r="E2782" s="3">
        <v>1987.0</v>
      </c>
      <c r="F2782" s="3">
        <v>11.0</v>
      </c>
    </row>
    <row r="2783" ht="15.75" customHeight="1">
      <c r="A2783" s="2" t="s">
        <v>298</v>
      </c>
      <c r="B2783" s="2" t="s">
        <v>297</v>
      </c>
      <c r="C2783" s="2" t="str">
        <f>VLOOKUP(D2783,Info!$A$24:$B$57,2,FALSE)</f>
        <v>Shallow-water</v>
      </c>
      <c r="D2783" s="3" t="s">
        <v>31</v>
      </c>
      <c r="E2783" s="3">
        <v>1988.0</v>
      </c>
      <c r="F2783" s="3">
        <v>14.0</v>
      </c>
    </row>
    <row r="2784" ht="15.75" customHeight="1">
      <c r="A2784" s="2" t="s">
        <v>298</v>
      </c>
      <c r="B2784" s="2" t="s">
        <v>297</v>
      </c>
      <c r="C2784" s="2" t="str">
        <f>VLOOKUP(D2784,Info!$A$24:$B$57,2,FALSE)</f>
        <v>Shallow-water</v>
      </c>
      <c r="D2784" s="3" t="s">
        <v>31</v>
      </c>
      <c r="E2784" s="3">
        <v>1989.0</v>
      </c>
      <c r="F2784" s="3">
        <v>23.0</v>
      </c>
    </row>
    <row r="2785" ht="15.75" customHeight="1">
      <c r="A2785" s="2" t="s">
        <v>298</v>
      </c>
      <c r="B2785" s="2" t="s">
        <v>297</v>
      </c>
      <c r="C2785" s="2" t="str">
        <f>VLOOKUP(D2785,Info!$A$24:$B$57,2,FALSE)</f>
        <v>Shallow-water</v>
      </c>
      <c r="D2785" s="3" t="s">
        <v>31</v>
      </c>
      <c r="E2785" s="3">
        <v>1990.0</v>
      </c>
      <c r="F2785" s="3">
        <v>6.0</v>
      </c>
    </row>
    <row r="2786" ht="15.75" customHeight="1">
      <c r="A2786" s="2" t="s">
        <v>298</v>
      </c>
      <c r="B2786" s="2" t="s">
        <v>297</v>
      </c>
      <c r="C2786" s="2" t="str">
        <f>VLOOKUP(D2786,Info!$A$24:$B$57,2,FALSE)</f>
        <v>Shallow-water</v>
      </c>
      <c r="D2786" s="3" t="s">
        <v>31</v>
      </c>
      <c r="E2786" s="3">
        <v>1991.0</v>
      </c>
      <c r="F2786" s="3">
        <v>16.0</v>
      </c>
    </row>
    <row r="2787" ht="15.75" customHeight="1">
      <c r="A2787" s="2" t="s">
        <v>298</v>
      </c>
      <c r="B2787" s="2" t="s">
        <v>297</v>
      </c>
      <c r="C2787" s="2" t="str">
        <f>VLOOKUP(D2787,Info!$A$24:$B$57,2,FALSE)</f>
        <v>Shallow-water</v>
      </c>
      <c r="D2787" s="3" t="s">
        <v>31</v>
      </c>
      <c r="E2787" s="3">
        <v>1992.0</v>
      </c>
      <c r="F2787" s="3">
        <v>8.0</v>
      </c>
    </row>
    <row r="2788" ht="15.75" customHeight="1">
      <c r="A2788" s="2" t="s">
        <v>298</v>
      </c>
      <c r="B2788" s="2" t="s">
        <v>297</v>
      </c>
      <c r="C2788" s="2" t="str">
        <f>VLOOKUP(D2788,Info!$A$24:$B$57,2,FALSE)</f>
        <v>Shallow-water</v>
      </c>
      <c r="D2788" s="3" t="s">
        <v>31</v>
      </c>
      <c r="E2788" s="3">
        <v>1993.0</v>
      </c>
      <c r="F2788" s="3">
        <v>9.0</v>
      </c>
    </row>
    <row r="2789" ht="15.75" customHeight="1">
      <c r="A2789" s="2" t="s">
        <v>298</v>
      </c>
      <c r="B2789" s="2" t="s">
        <v>297</v>
      </c>
      <c r="C2789" s="2" t="str">
        <f>VLOOKUP(D2789,Info!$A$24:$B$57,2,FALSE)</f>
        <v>Shallow-water</v>
      </c>
      <c r="D2789" s="3" t="s">
        <v>31</v>
      </c>
      <c r="E2789" s="3">
        <v>1994.0</v>
      </c>
      <c r="F2789" s="3">
        <v>8.0</v>
      </c>
    </row>
    <row r="2790" ht="15.75" customHeight="1">
      <c r="A2790" s="2" t="s">
        <v>298</v>
      </c>
      <c r="B2790" s="2" t="s">
        <v>297</v>
      </c>
      <c r="C2790" s="2" t="str">
        <f>VLOOKUP(D2790,Info!$A$24:$B$57,2,FALSE)</f>
        <v>Shallow-water</v>
      </c>
      <c r="D2790" s="3" t="s">
        <v>31</v>
      </c>
      <c r="E2790" s="3">
        <v>1995.0</v>
      </c>
      <c r="F2790" s="3">
        <v>16.0</v>
      </c>
    </row>
    <row r="2791" ht="15.75" customHeight="1">
      <c r="A2791" s="2" t="s">
        <v>298</v>
      </c>
      <c r="B2791" s="2" t="s">
        <v>297</v>
      </c>
      <c r="C2791" s="2" t="str">
        <f>VLOOKUP(D2791,Info!$A$24:$B$57,2,FALSE)</f>
        <v>Shallow-water</v>
      </c>
      <c r="D2791" s="3" t="s">
        <v>31</v>
      </c>
      <c r="E2791" s="3">
        <v>1996.0</v>
      </c>
      <c r="F2791" s="3">
        <v>17.0</v>
      </c>
    </row>
    <row r="2792" ht="15.75" customHeight="1">
      <c r="A2792" s="2" t="s">
        <v>298</v>
      </c>
      <c r="B2792" s="2" t="s">
        <v>297</v>
      </c>
      <c r="C2792" s="2" t="str">
        <f>VLOOKUP(D2792,Info!$A$24:$B$57,2,FALSE)</f>
        <v>Shallow-water</v>
      </c>
      <c r="D2792" s="3" t="s">
        <v>31</v>
      </c>
      <c r="E2792" s="3">
        <v>1997.0</v>
      </c>
      <c r="F2792" s="3">
        <v>4.0</v>
      </c>
    </row>
    <row r="2793" ht="15.75" customHeight="1">
      <c r="A2793" s="2" t="s">
        <v>298</v>
      </c>
      <c r="B2793" s="2" t="s">
        <v>297</v>
      </c>
      <c r="C2793" s="2" t="str">
        <f>VLOOKUP(D2793,Info!$A$24:$B$57,2,FALSE)</f>
        <v>Shallow-water</v>
      </c>
      <c r="D2793" s="3" t="s">
        <v>31</v>
      </c>
      <c r="E2793" s="3">
        <v>2002.0</v>
      </c>
      <c r="F2793" s="3">
        <v>7.0</v>
      </c>
    </row>
    <row r="2794" ht="15.75" customHeight="1">
      <c r="A2794" s="2" t="s">
        <v>298</v>
      </c>
      <c r="B2794" s="2" t="s">
        <v>297</v>
      </c>
      <c r="C2794" s="2" t="str">
        <f>VLOOKUP(D2794,Info!$A$24:$B$57,2,FALSE)</f>
        <v>Shallow-water</v>
      </c>
      <c r="D2794" s="3" t="s">
        <v>31</v>
      </c>
      <c r="E2794" s="3">
        <v>2003.0</v>
      </c>
      <c r="F2794" s="3">
        <v>3.0</v>
      </c>
    </row>
    <row r="2795" ht="15.75" customHeight="1">
      <c r="A2795" s="2" t="s">
        <v>298</v>
      </c>
      <c r="B2795" s="2" t="s">
        <v>297</v>
      </c>
      <c r="C2795" s="2" t="str">
        <f>VLOOKUP(D2795,Info!$A$24:$B$57,2,FALSE)</f>
        <v>Shallow-water</v>
      </c>
      <c r="D2795" s="3" t="s">
        <v>31</v>
      </c>
      <c r="E2795" s="3">
        <v>2004.0</v>
      </c>
      <c r="F2795" s="3">
        <v>2.0</v>
      </c>
    </row>
    <row r="2796" ht="15.75" customHeight="1">
      <c r="A2796" s="2" t="s">
        <v>298</v>
      </c>
      <c r="B2796" s="2" t="s">
        <v>297</v>
      </c>
      <c r="C2796" s="2" t="str">
        <f>VLOOKUP(D2796,Info!$A$24:$B$57,2,FALSE)</f>
        <v>Shallow-water</v>
      </c>
      <c r="D2796" s="3" t="s">
        <v>31</v>
      </c>
      <c r="E2796" s="3">
        <v>2005.0</v>
      </c>
      <c r="F2796" s="3">
        <v>12.0</v>
      </c>
    </row>
    <row r="2797" ht="15.75" customHeight="1">
      <c r="A2797" s="2" t="s">
        <v>298</v>
      </c>
      <c r="B2797" s="2" t="s">
        <v>297</v>
      </c>
      <c r="C2797" s="2" t="str">
        <f>VLOOKUP(D2797,Info!$A$24:$B$57,2,FALSE)</f>
        <v>Shallow-water</v>
      </c>
      <c r="D2797" s="3" t="s">
        <v>31</v>
      </c>
      <c r="E2797" s="3">
        <v>2006.0</v>
      </c>
      <c r="F2797" s="3">
        <v>8.0</v>
      </c>
    </row>
    <row r="2798" ht="15.75" customHeight="1">
      <c r="A2798" s="2" t="s">
        <v>298</v>
      </c>
      <c r="B2798" s="2" t="s">
        <v>297</v>
      </c>
      <c r="C2798" s="2" t="str">
        <f>VLOOKUP(D2798,Info!$A$24:$B$57,2,FALSE)</f>
        <v>Shallow-water</v>
      </c>
      <c r="D2798" s="3" t="s">
        <v>31</v>
      </c>
      <c r="E2798" s="3">
        <v>2007.0</v>
      </c>
      <c r="F2798" s="3">
        <v>8.0</v>
      </c>
    </row>
    <row r="2799" ht="15.75" customHeight="1">
      <c r="A2799" s="2" t="s">
        <v>298</v>
      </c>
      <c r="B2799" s="2" t="s">
        <v>297</v>
      </c>
      <c r="C2799" s="2" t="str">
        <f>VLOOKUP(D2799,Info!$A$24:$B$57,2,FALSE)</f>
        <v>Shallow-water</v>
      </c>
      <c r="D2799" s="3" t="s">
        <v>31</v>
      </c>
      <c r="E2799" s="3">
        <v>2008.0</v>
      </c>
      <c r="F2799" s="3">
        <v>7.0</v>
      </c>
    </row>
    <row r="2800" ht="15.75" customHeight="1">
      <c r="A2800" s="2" t="s">
        <v>298</v>
      </c>
      <c r="B2800" s="2" t="s">
        <v>297</v>
      </c>
      <c r="C2800" s="2" t="str">
        <f>VLOOKUP(D2800,Info!$A$24:$B$57,2,FALSE)</f>
        <v>Shallow-water</v>
      </c>
      <c r="D2800" s="3" t="s">
        <v>31</v>
      </c>
      <c r="E2800" s="3">
        <v>2009.0</v>
      </c>
      <c r="F2800" s="3">
        <v>12.0</v>
      </c>
    </row>
    <row r="2801" ht="15.75" customHeight="1">
      <c r="A2801" s="2" t="s">
        <v>298</v>
      </c>
      <c r="B2801" s="2" t="s">
        <v>297</v>
      </c>
      <c r="C2801" s="2" t="str">
        <f>VLOOKUP(D2801,Info!$A$24:$B$57,2,FALSE)</f>
        <v>Shallow-water</v>
      </c>
      <c r="D2801" s="3" t="s">
        <v>31</v>
      </c>
      <c r="E2801" s="3">
        <v>2010.0</v>
      </c>
      <c r="F2801" s="3">
        <v>12.0</v>
      </c>
    </row>
    <row r="2802" ht="15.75" customHeight="1">
      <c r="A2802" s="2" t="s">
        <v>298</v>
      </c>
      <c r="B2802" s="2" t="s">
        <v>297</v>
      </c>
      <c r="C2802" s="2" t="str">
        <f>VLOOKUP(D2802,Info!$A$24:$B$57,2,FALSE)</f>
        <v>Shallow-water</v>
      </c>
      <c r="D2802" s="3" t="s">
        <v>31</v>
      </c>
      <c r="E2802" s="3">
        <v>2011.0</v>
      </c>
      <c r="F2802" s="3">
        <v>6.0</v>
      </c>
    </row>
    <row r="2803" ht="15.75" customHeight="1">
      <c r="A2803" s="2" t="s">
        <v>298</v>
      </c>
      <c r="B2803" s="2" t="s">
        <v>297</v>
      </c>
      <c r="C2803" s="2" t="str">
        <f>VLOOKUP(D2803,Info!$A$24:$B$57,2,FALSE)</f>
        <v>Shallow-water</v>
      </c>
      <c r="D2803" s="3" t="s">
        <v>31</v>
      </c>
      <c r="E2803" s="3">
        <v>2012.0</v>
      </c>
      <c r="F2803" s="3">
        <v>36.0</v>
      </c>
    </row>
    <row r="2804" ht="15.75" customHeight="1">
      <c r="A2804" s="2" t="s">
        <v>298</v>
      </c>
      <c r="B2804" s="2" t="s">
        <v>297</v>
      </c>
      <c r="C2804" s="2" t="str">
        <f>VLOOKUP(D2804,Info!$A$24:$B$57,2,FALSE)</f>
        <v>Shallow-water</v>
      </c>
      <c r="D2804" s="3" t="s">
        <v>31</v>
      </c>
      <c r="E2804" s="3">
        <v>2013.0</v>
      </c>
      <c r="F2804" s="3">
        <v>48.0</v>
      </c>
    </row>
    <row r="2805" ht="15.75" customHeight="1">
      <c r="A2805" s="2" t="s">
        <v>298</v>
      </c>
      <c r="B2805" s="2" t="s">
        <v>297</v>
      </c>
      <c r="C2805" s="2" t="str">
        <f>VLOOKUP(D2805,Info!$A$24:$B$57,2,FALSE)</f>
        <v>Shallow-water</v>
      </c>
      <c r="D2805" s="3" t="s">
        <v>31</v>
      </c>
      <c r="E2805" s="3">
        <v>2014.0</v>
      </c>
      <c r="F2805" s="3">
        <v>39.0</v>
      </c>
    </row>
    <row r="2806" ht="15.75" customHeight="1">
      <c r="A2806" s="2" t="s">
        <v>298</v>
      </c>
      <c r="B2806" s="2" t="s">
        <v>297</v>
      </c>
      <c r="C2806" s="2" t="str">
        <f>VLOOKUP(D2806,Info!$A$24:$B$57,2,FALSE)</f>
        <v>Shallow-water</v>
      </c>
      <c r="D2806" s="3" t="s">
        <v>31</v>
      </c>
      <c r="E2806" s="3">
        <v>2015.0</v>
      </c>
      <c r="F2806" s="3">
        <v>23.0</v>
      </c>
    </row>
    <row r="2807" ht="15.75" customHeight="1">
      <c r="A2807" s="2" t="s">
        <v>298</v>
      </c>
      <c r="B2807" s="2" t="s">
        <v>297</v>
      </c>
      <c r="C2807" s="2" t="str">
        <f>VLOOKUP(D2807,Info!$A$24:$B$57,2,FALSE)</f>
        <v>Shallow-water</v>
      </c>
      <c r="D2807" s="3" t="s">
        <v>31</v>
      </c>
      <c r="E2807" s="3">
        <v>2016.0</v>
      </c>
      <c r="F2807" s="3">
        <v>38.0</v>
      </c>
    </row>
    <row r="2808" ht="15.75" customHeight="1">
      <c r="A2808" s="2" t="s">
        <v>298</v>
      </c>
      <c r="B2808" s="2" t="s">
        <v>297</v>
      </c>
      <c r="C2808" s="2" t="str">
        <f>VLOOKUP(D2808,Info!$A$24:$B$57,2,FALSE)</f>
        <v>Shallow-water</v>
      </c>
      <c r="D2808" s="3" t="s">
        <v>31</v>
      </c>
      <c r="E2808" s="3">
        <v>2017.0</v>
      </c>
      <c r="F2808" s="3">
        <v>34.0</v>
      </c>
    </row>
    <row r="2809" ht="15.75" customHeight="1">
      <c r="A2809" s="2" t="s">
        <v>298</v>
      </c>
      <c r="B2809" s="2" t="s">
        <v>297</v>
      </c>
      <c r="C2809" s="2" t="str">
        <f>VLOOKUP(D2809,Info!$A$24:$B$57,2,FALSE)</f>
        <v>Shallow-water</v>
      </c>
      <c r="D2809" s="3" t="s">
        <v>31</v>
      </c>
      <c r="E2809" s="3">
        <v>2018.0</v>
      </c>
      <c r="F2809" s="3">
        <v>18.0</v>
      </c>
    </row>
    <row r="2810" ht="15.75" customHeight="1">
      <c r="A2810" s="2" t="s">
        <v>298</v>
      </c>
      <c r="B2810" s="2" t="s">
        <v>297</v>
      </c>
      <c r="C2810" s="2" t="str">
        <f>VLOOKUP(D2810,Info!$A$24:$B$57,2,FALSE)</f>
        <v>Grunts</v>
      </c>
      <c r="D2810" s="3" t="s">
        <v>32</v>
      </c>
      <c r="E2810" s="3">
        <v>1984.0</v>
      </c>
      <c r="F2810" s="3">
        <v>1.0</v>
      </c>
    </row>
    <row r="2811" ht="15.75" customHeight="1">
      <c r="A2811" s="2" t="s">
        <v>298</v>
      </c>
      <c r="B2811" s="2" t="s">
        <v>297</v>
      </c>
      <c r="C2811" s="2" t="str">
        <f>VLOOKUP(D2811,Info!$A$24:$B$57,2,FALSE)</f>
        <v>Grunts</v>
      </c>
      <c r="D2811" s="3" t="s">
        <v>32</v>
      </c>
      <c r="E2811" s="3">
        <v>1986.0</v>
      </c>
      <c r="F2811" s="3">
        <v>1.0</v>
      </c>
    </row>
    <row r="2812" ht="15.75" customHeight="1">
      <c r="A2812" s="2" t="s">
        <v>298</v>
      </c>
      <c r="B2812" s="2" t="s">
        <v>297</v>
      </c>
      <c r="C2812" s="2" t="str">
        <f>VLOOKUP(D2812,Info!$A$24:$B$57,2,FALSE)</f>
        <v>Grunts</v>
      </c>
      <c r="D2812" s="3" t="s">
        <v>32</v>
      </c>
      <c r="E2812" s="3">
        <v>2003.0</v>
      </c>
      <c r="F2812" s="3">
        <v>1.0</v>
      </c>
    </row>
    <row r="2813" ht="15.75" customHeight="1">
      <c r="A2813" s="2" t="s">
        <v>298</v>
      </c>
      <c r="B2813" s="2" t="s">
        <v>297</v>
      </c>
      <c r="C2813" s="2" t="str">
        <f>VLOOKUP(D2813,Info!$A$24:$B$57,2,FALSE)</f>
        <v>Grunts</v>
      </c>
      <c r="D2813" s="3" t="s">
        <v>32</v>
      </c>
      <c r="E2813" s="3">
        <v>2004.0</v>
      </c>
      <c r="F2813" s="3">
        <v>10.0</v>
      </c>
    </row>
    <row r="2814" ht="15.75" customHeight="1">
      <c r="A2814" s="2" t="s">
        <v>298</v>
      </c>
      <c r="B2814" s="2" t="s">
        <v>297</v>
      </c>
      <c r="C2814" s="2" t="str">
        <f>VLOOKUP(D2814,Info!$A$24:$B$57,2,FALSE)</f>
        <v>Grunts</v>
      </c>
      <c r="D2814" s="3" t="s">
        <v>32</v>
      </c>
      <c r="E2814" s="3">
        <v>2005.0</v>
      </c>
      <c r="F2814" s="3">
        <v>10.0</v>
      </c>
    </row>
    <row r="2815" ht="15.75" customHeight="1">
      <c r="A2815" s="2" t="s">
        <v>298</v>
      </c>
      <c r="B2815" s="2" t="s">
        <v>297</v>
      </c>
      <c r="C2815" s="2" t="str">
        <f>VLOOKUP(D2815,Info!$A$24:$B$57,2,FALSE)</f>
        <v>Grunts</v>
      </c>
      <c r="D2815" s="3" t="s">
        <v>32</v>
      </c>
      <c r="E2815" s="3">
        <v>2006.0</v>
      </c>
      <c r="F2815" s="3">
        <v>15.0</v>
      </c>
    </row>
    <row r="2816" ht="15.75" customHeight="1">
      <c r="A2816" s="2" t="s">
        <v>298</v>
      </c>
      <c r="B2816" s="2" t="s">
        <v>297</v>
      </c>
      <c r="C2816" s="2" t="str">
        <f>VLOOKUP(D2816,Info!$A$24:$B$57,2,FALSE)</f>
        <v>Grunts</v>
      </c>
      <c r="D2816" s="3" t="s">
        <v>32</v>
      </c>
      <c r="E2816" s="3">
        <v>2007.0</v>
      </c>
      <c r="F2816" s="3">
        <v>13.0</v>
      </c>
    </row>
    <row r="2817" ht="15.75" customHeight="1">
      <c r="A2817" s="2" t="s">
        <v>298</v>
      </c>
      <c r="B2817" s="2" t="s">
        <v>297</v>
      </c>
      <c r="C2817" s="2" t="str">
        <f>VLOOKUP(D2817,Info!$A$24:$B$57,2,FALSE)</f>
        <v>Grunts</v>
      </c>
      <c r="D2817" s="3" t="s">
        <v>32</v>
      </c>
      <c r="E2817" s="3">
        <v>2008.0</v>
      </c>
      <c r="F2817" s="3">
        <v>8.0</v>
      </c>
    </row>
    <row r="2818" ht="15.75" customHeight="1">
      <c r="A2818" s="2" t="s">
        <v>298</v>
      </c>
      <c r="B2818" s="2" t="s">
        <v>297</v>
      </c>
      <c r="C2818" s="2" t="str">
        <f>VLOOKUP(D2818,Info!$A$24:$B$57,2,FALSE)</f>
        <v>Grunts</v>
      </c>
      <c r="D2818" s="3" t="s">
        <v>32</v>
      </c>
      <c r="E2818" s="3">
        <v>2009.0</v>
      </c>
      <c r="F2818" s="3">
        <v>7.0</v>
      </c>
    </row>
    <row r="2819" ht="15.75" customHeight="1">
      <c r="A2819" s="2" t="s">
        <v>298</v>
      </c>
      <c r="B2819" s="2" t="s">
        <v>297</v>
      </c>
      <c r="C2819" s="2" t="str">
        <f>VLOOKUP(D2819,Info!$A$24:$B$57,2,FALSE)</f>
        <v>Grunts</v>
      </c>
      <c r="D2819" s="3" t="s">
        <v>32</v>
      </c>
      <c r="E2819" s="3">
        <v>2010.0</v>
      </c>
      <c r="F2819" s="3">
        <v>4.0</v>
      </c>
    </row>
    <row r="2820" ht="15.75" customHeight="1">
      <c r="A2820" s="2" t="s">
        <v>298</v>
      </c>
      <c r="B2820" s="2" t="s">
        <v>297</v>
      </c>
      <c r="C2820" s="2" t="str">
        <f>VLOOKUP(D2820,Info!$A$24:$B$57,2,FALSE)</f>
        <v>Grunts</v>
      </c>
      <c r="D2820" s="3" t="s">
        <v>32</v>
      </c>
      <c r="E2820" s="3">
        <v>2011.0</v>
      </c>
      <c r="F2820" s="3">
        <v>12.0</v>
      </c>
    </row>
    <row r="2821" ht="15.75" customHeight="1">
      <c r="A2821" s="2" t="s">
        <v>298</v>
      </c>
      <c r="B2821" s="2" t="s">
        <v>297</v>
      </c>
      <c r="C2821" s="2" t="str">
        <f>VLOOKUP(D2821,Info!$A$24:$B$57,2,FALSE)</f>
        <v>Grunts</v>
      </c>
      <c r="D2821" s="3" t="s">
        <v>32</v>
      </c>
      <c r="E2821" s="3">
        <v>2012.0</v>
      </c>
      <c r="F2821" s="3">
        <v>21.0</v>
      </c>
    </row>
    <row r="2822" ht="15.75" customHeight="1">
      <c r="A2822" s="2" t="s">
        <v>298</v>
      </c>
      <c r="B2822" s="2" t="s">
        <v>297</v>
      </c>
      <c r="C2822" s="2" t="str">
        <f>VLOOKUP(D2822,Info!$A$24:$B$57,2,FALSE)</f>
        <v>Grunts</v>
      </c>
      <c r="D2822" s="3" t="s">
        <v>32</v>
      </c>
      <c r="E2822" s="3">
        <v>2013.0</v>
      </c>
      <c r="F2822" s="3">
        <v>38.0</v>
      </c>
    </row>
    <row r="2823" ht="15.75" customHeight="1">
      <c r="A2823" s="2" t="s">
        <v>298</v>
      </c>
      <c r="B2823" s="2" t="s">
        <v>297</v>
      </c>
      <c r="C2823" s="2" t="str">
        <f>VLOOKUP(D2823,Info!$A$24:$B$57,2,FALSE)</f>
        <v>Grunts</v>
      </c>
      <c r="D2823" s="3" t="s">
        <v>32</v>
      </c>
      <c r="E2823" s="3">
        <v>2014.0</v>
      </c>
      <c r="F2823" s="3">
        <v>58.0</v>
      </c>
    </row>
    <row r="2824" ht="15.75" customHeight="1">
      <c r="A2824" s="2" t="s">
        <v>298</v>
      </c>
      <c r="B2824" s="2" t="s">
        <v>297</v>
      </c>
      <c r="C2824" s="2" t="str">
        <f>VLOOKUP(D2824,Info!$A$24:$B$57,2,FALSE)</f>
        <v>Grunts</v>
      </c>
      <c r="D2824" s="3" t="s">
        <v>32</v>
      </c>
      <c r="E2824" s="3">
        <v>2015.0</v>
      </c>
      <c r="F2824" s="3">
        <v>76.0</v>
      </c>
    </row>
    <row r="2825" ht="15.75" customHeight="1">
      <c r="A2825" s="2" t="s">
        <v>298</v>
      </c>
      <c r="B2825" s="2" t="s">
        <v>297</v>
      </c>
      <c r="C2825" s="2" t="str">
        <f>VLOOKUP(D2825,Info!$A$24:$B$57,2,FALSE)</f>
        <v>Grunts</v>
      </c>
      <c r="D2825" s="3" t="s">
        <v>32</v>
      </c>
      <c r="E2825" s="3">
        <v>2016.0</v>
      </c>
      <c r="F2825" s="3">
        <v>51.0</v>
      </c>
    </row>
    <row r="2826" ht="15.75" customHeight="1">
      <c r="A2826" s="2" t="s">
        <v>298</v>
      </c>
      <c r="B2826" s="2" t="s">
        <v>297</v>
      </c>
      <c r="C2826" s="2" t="str">
        <f>VLOOKUP(D2826,Info!$A$24:$B$57,2,FALSE)</f>
        <v>Grunts</v>
      </c>
      <c r="D2826" s="3" t="s">
        <v>32</v>
      </c>
      <c r="E2826" s="3">
        <v>2017.0</v>
      </c>
      <c r="F2826" s="3">
        <v>13.0</v>
      </c>
    </row>
    <row r="2827" ht="15.75" customHeight="1">
      <c r="A2827" s="2" t="s">
        <v>298</v>
      </c>
      <c r="B2827" s="2" t="s">
        <v>297</v>
      </c>
      <c r="C2827" s="2" t="str">
        <f>VLOOKUP(D2827,Info!$A$24:$B$57,2,FALSE)</f>
        <v>Grunts</v>
      </c>
      <c r="D2827" s="3" t="s">
        <v>32</v>
      </c>
      <c r="E2827" s="3">
        <v>2018.0</v>
      </c>
      <c r="F2827" s="3">
        <v>18.0</v>
      </c>
    </row>
    <row r="2828" ht="15.75" customHeight="1">
      <c r="A2828" s="2" t="s">
        <v>298</v>
      </c>
      <c r="B2828" s="2" t="s">
        <v>297</v>
      </c>
      <c r="C2828" s="2" t="str">
        <f>VLOOKUP(D2828,Info!$A$24:$B$57,2,FALSE)</f>
        <v>Deepwater</v>
      </c>
      <c r="D2828" s="3" t="s">
        <v>33</v>
      </c>
      <c r="E2828" s="3">
        <v>1983.0</v>
      </c>
      <c r="F2828" s="3">
        <v>1.0</v>
      </c>
    </row>
    <row r="2829" ht="15.75" customHeight="1">
      <c r="A2829" s="2" t="s">
        <v>298</v>
      </c>
      <c r="B2829" s="2" t="s">
        <v>297</v>
      </c>
      <c r="C2829" s="2" t="str">
        <f>VLOOKUP(D2829,Info!$A$24:$B$57,2,FALSE)</f>
        <v>Deepwater</v>
      </c>
      <c r="D2829" s="3" t="s">
        <v>33</v>
      </c>
      <c r="E2829" s="3">
        <v>1989.0</v>
      </c>
      <c r="F2829" s="3">
        <v>3.0</v>
      </c>
    </row>
    <row r="2830" ht="15.75" customHeight="1">
      <c r="A2830" s="2" t="s">
        <v>298</v>
      </c>
      <c r="B2830" s="2" t="s">
        <v>297</v>
      </c>
      <c r="C2830" s="2" t="str">
        <f>VLOOKUP(D2830,Info!$A$24:$B$57,2,FALSE)</f>
        <v>Deepwater</v>
      </c>
      <c r="D2830" s="3" t="s">
        <v>33</v>
      </c>
      <c r="E2830" s="3">
        <v>1992.0</v>
      </c>
      <c r="F2830" s="3">
        <v>1.0</v>
      </c>
    </row>
    <row r="2831" ht="15.75" customHeight="1">
      <c r="A2831" s="2" t="s">
        <v>298</v>
      </c>
      <c r="B2831" s="2" t="s">
        <v>297</v>
      </c>
      <c r="C2831" s="2" t="str">
        <f>VLOOKUP(D2831,Info!$A$24:$B$57,2,FALSE)</f>
        <v>Deepwater</v>
      </c>
      <c r="D2831" s="3" t="s">
        <v>33</v>
      </c>
      <c r="E2831" s="3">
        <v>2007.0</v>
      </c>
      <c r="F2831" s="3">
        <v>1.0</v>
      </c>
    </row>
    <row r="2832" ht="15.75" customHeight="1">
      <c r="A2832" s="2" t="s">
        <v>298</v>
      </c>
      <c r="B2832" s="2" t="s">
        <v>297</v>
      </c>
      <c r="C2832" s="2" t="str">
        <f>VLOOKUP(D2832,Info!$A$24:$B$57,2,FALSE)</f>
        <v>Deepwater</v>
      </c>
      <c r="D2832" s="3" t="s">
        <v>33</v>
      </c>
      <c r="E2832" s="3">
        <v>2009.0</v>
      </c>
      <c r="F2832" s="3">
        <v>3.0</v>
      </c>
    </row>
    <row r="2833" ht="15.75" customHeight="1">
      <c r="A2833" s="2" t="s">
        <v>298</v>
      </c>
      <c r="B2833" s="2" t="s">
        <v>297</v>
      </c>
      <c r="C2833" s="2" t="str">
        <f>VLOOKUP(D2833,Info!$A$24:$B$57,2,FALSE)</f>
        <v>Deepwater</v>
      </c>
      <c r="D2833" s="3" t="s">
        <v>33</v>
      </c>
      <c r="E2833" s="3">
        <v>2011.0</v>
      </c>
      <c r="F2833" s="3">
        <v>3.0</v>
      </c>
    </row>
    <row r="2834" ht="15.75" customHeight="1">
      <c r="A2834" s="2" t="s">
        <v>298</v>
      </c>
      <c r="B2834" s="2" t="s">
        <v>297</v>
      </c>
      <c r="C2834" s="2" t="str">
        <f>VLOOKUP(D2834,Info!$A$24:$B$57,2,FALSE)</f>
        <v>Deepwater</v>
      </c>
      <c r="D2834" s="3" t="s">
        <v>33</v>
      </c>
      <c r="E2834" s="3">
        <v>2012.0</v>
      </c>
      <c r="F2834" s="3">
        <v>3.0</v>
      </c>
    </row>
    <row r="2835" ht="15.75" customHeight="1">
      <c r="A2835" s="2" t="s">
        <v>298</v>
      </c>
      <c r="B2835" s="2" t="s">
        <v>297</v>
      </c>
      <c r="C2835" s="2" t="str">
        <f>VLOOKUP(D2835,Info!$A$24:$B$57,2,FALSE)</f>
        <v>Deepwater</v>
      </c>
      <c r="D2835" s="3" t="s">
        <v>33</v>
      </c>
      <c r="E2835" s="3">
        <v>2015.0</v>
      </c>
      <c r="F2835" s="3">
        <v>1.0</v>
      </c>
    </row>
    <row r="2836" ht="15.75" customHeight="1">
      <c r="A2836" s="2" t="s">
        <v>298</v>
      </c>
      <c r="B2836" s="2" t="s">
        <v>297</v>
      </c>
      <c r="C2836" s="2" t="str">
        <f>VLOOKUP(D2836,Info!$A$24:$B$57,2,FALSE)</f>
        <v>Deepwater</v>
      </c>
      <c r="D2836" s="3" t="s">
        <v>33</v>
      </c>
      <c r="E2836" s="3">
        <v>2016.0</v>
      </c>
      <c r="F2836" s="3">
        <v>1.0</v>
      </c>
    </row>
    <row r="2837" ht="15.75" customHeight="1">
      <c r="A2837" s="2" t="s">
        <v>298</v>
      </c>
      <c r="B2837" s="2" t="s">
        <v>297</v>
      </c>
      <c r="C2837" s="2" t="str">
        <f>VLOOKUP(D2837,Info!$A$24:$B$57,2,FALSE)</f>
        <v>Deepwater</v>
      </c>
      <c r="D2837" s="3" t="s">
        <v>33</v>
      </c>
      <c r="E2837" s="3">
        <v>2017.0</v>
      </c>
      <c r="F2837" s="3">
        <v>1.0</v>
      </c>
    </row>
    <row r="2838" ht="15.75" customHeight="1">
      <c r="A2838" s="2" t="s">
        <v>298</v>
      </c>
      <c r="B2838" s="2" t="s">
        <v>297</v>
      </c>
      <c r="C2838" s="2" t="str">
        <f>VLOOKUP(D2838,Info!$A$24:$B$57,2,FALSE)</f>
        <v>Porgies</v>
      </c>
      <c r="D2838" s="3" t="s">
        <v>34</v>
      </c>
      <c r="E2838" s="3">
        <v>1989.0</v>
      </c>
      <c r="F2838" s="3">
        <v>5.0</v>
      </c>
    </row>
    <row r="2839" ht="15.75" customHeight="1">
      <c r="A2839" s="2" t="s">
        <v>298</v>
      </c>
      <c r="B2839" s="2" t="s">
        <v>297</v>
      </c>
      <c r="C2839" s="2" t="str">
        <f>VLOOKUP(D2839,Info!$A$24:$B$57,2,FALSE)</f>
        <v>Porgies</v>
      </c>
      <c r="D2839" s="3" t="s">
        <v>34</v>
      </c>
      <c r="E2839" s="3">
        <v>2004.0</v>
      </c>
      <c r="F2839" s="3">
        <v>2.0</v>
      </c>
    </row>
    <row r="2840" ht="15.75" customHeight="1">
      <c r="A2840" s="2" t="s">
        <v>298</v>
      </c>
      <c r="B2840" s="2" t="s">
        <v>297</v>
      </c>
      <c r="C2840" s="2" t="str">
        <f>VLOOKUP(D2840,Info!$A$24:$B$57,2,FALSE)</f>
        <v>Porgies</v>
      </c>
      <c r="D2840" s="3" t="s">
        <v>34</v>
      </c>
      <c r="E2840" s="3">
        <v>2011.0</v>
      </c>
      <c r="F2840" s="3">
        <v>1.0</v>
      </c>
    </row>
    <row r="2841" ht="15.75" customHeight="1">
      <c r="A2841" s="2" t="s">
        <v>298</v>
      </c>
      <c r="B2841" s="2" t="s">
        <v>297</v>
      </c>
      <c r="C2841" s="2" t="str">
        <f>VLOOKUP(D2841,Info!$A$24:$B$57,2,FALSE)</f>
        <v>Porgies</v>
      </c>
      <c r="D2841" s="3" t="s">
        <v>34</v>
      </c>
      <c r="E2841" s="3">
        <v>2012.0</v>
      </c>
      <c r="F2841" s="3">
        <v>3.0</v>
      </c>
    </row>
    <row r="2842" ht="15.75" customHeight="1">
      <c r="A2842" s="2" t="s">
        <v>298</v>
      </c>
      <c r="B2842" s="2" t="s">
        <v>297</v>
      </c>
      <c r="C2842" s="2" t="str">
        <f>VLOOKUP(D2842,Info!$A$24:$B$57,2,FALSE)</f>
        <v>Porgies</v>
      </c>
      <c r="D2842" s="3" t="s">
        <v>34</v>
      </c>
      <c r="E2842" s="3">
        <v>2013.0</v>
      </c>
      <c r="F2842" s="3">
        <v>6.0</v>
      </c>
    </row>
    <row r="2843" ht="15.75" customHeight="1">
      <c r="A2843" s="2" t="s">
        <v>298</v>
      </c>
      <c r="B2843" s="2" t="s">
        <v>297</v>
      </c>
      <c r="C2843" s="2" t="str">
        <f>VLOOKUP(D2843,Info!$A$24:$B$57,2,FALSE)</f>
        <v>Porgies</v>
      </c>
      <c r="D2843" s="3" t="s">
        <v>34</v>
      </c>
      <c r="E2843" s="3">
        <v>2014.0</v>
      </c>
      <c r="F2843" s="3">
        <v>1.0</v>
      </c>
    </row>
    <row r="2844" ht="15.75" customHeight="1">
      <c r="A2844" s="2" t="s">
        <v>298</v>
      </c>
      <c r="B2844" s="2" t="s">
        <v>297</v>
      </c>
      <c r="C2844" s="2" t="str">
        <f>VLOOKUP(D2844,Info!$A$24:$B$57,2,FALSE)</f>
        <v>Porgies</v>
      </c>
      <c r="D2844" s="3" t="s">
        <v>34</v>
      </c>
      <c r="E2844" s="3">
        <v>2015.0</v>
      </c>
      <c r="F2844" s="3">
        <v>9.0</v>
      </c>
    </row>
    <row r="2845" ht="15.75" customHeight="1">
      <c r="A2845" s="2" t="s">
        <v>298</v>
      </c>
      <c r="B2845" s="2" t="s">
        <v>297</v>
      </c>
      <c r="C2845" s="2" t="str">
        <f>VLOOKUP(D2845,Info!$A$24:$B$57,2,FALSE)</f>
        <v>Porgies</v>
      </c>
      <c r="D2845" s="3" t="s">
        <v>34</v>
      </c>
      <c r="E2845" s="3">
        <v>2016.0</v>
      </c>
      <c r="F2845" s="3">
        <v>4.0</v>
      </c>
    </row>
    <row r="2846" ht="15.75" customHeight="1">
      <c r="A2846" s="2" t="s">
        <v>298</v>
      </c>
      <c r="B2846" s="2" t="s">
        <v>297</v>
      </c>
      <c r="C2846" s="2" t="str">
        <f>VLOOKUP(D2846,Info!$A$24:$B$57,2,FALSE)</f>
        <v>Porgies</v>
      </c>
      <c r="D2846" s="3" t="s">
        <v>34</v>
      </c>
      <c r="E2846" s="3">
        <v>2017.0</v>
      </c>
      <c r="F2846" s="3">
        <v>2.0</v>
      </c>
    </row>
    <row r="2847" ht="15.75" customHeight="1">
      <c r="A2847" s="2" t="s">
        <v>298</v>
      </c>
      <c r="B2847" s="2" t="s">
        <v>297</v>
      </c>
      <c r="C2847" s="2" t="str">
        <f>VLOOKUP(D2847,Info!$A$24:$B$57,2,FALSE)</f>
        <v>Porgies</v>
      </c>
      <c r="D2847" s="3" t="s">
        <v>35</v>
      </c>
      <c r="E2847" s="3">
        <v>1983.0</v>
      </c>
      <c r="F2847" s="3">
        <v>2.0</v>
      </c>
    </row>
    <row r="2848" ht="15.75" customHeight="1">
      <c r="A2848" s="2" t="s">
        <v>298</v>
      </c>
      <c r="B2848" s="2" t="s">
        <v>297</v>
      </c>
      <c r="C2848" s="2" t="str">
        <f>VLOOKUP(D2848,Info!$A$24:$B$57,2,FALSE)</f>
        <v>Porgies</v>
      </c>
      <c r="D2848" s="3" t="s">
        <v>35</v>
      </c>
      <c r="E2848" s="3">
        <v>1997.0</v>
      </c>
      <c r="F2848" s="3">
        <v>1.0</v>
      </c>
    </row>
    <row r="2849" ht="15.75" customHeight="1">
      <c r="A2849" s="2" t="s">
        <v>298</v>
      </c>
      <c r="B2849" s="2" t="s">
        <v>297</v>
      </c>
      <c r="C2849" s="2" t="str">
        <f>VLOOKUP(D2849,Info!$A$24:$B$57,2,FALSE)</f>
        <v>Porgies</v>
      </c>
      <c r="D2849" s="3" t="s">
        <v>35</v>
      </c>
      <c r="E2849" s="3">
        <v>2000.0</v>
      </c>
      <c r="F2849" s="3">
        <v>1.0</v>
      </c>
    </row>
    <row r="2850" ht="15.75" customHeight="1">
      <c r="A2850" s="2" t="s">
        <v>298</v>
      </c>
      <c r="B2850" s="2" t="s">
        <v>297</v>
      </c>
      <c r="C2850" s="2" t="str">
        <f>VLOOKUP(D2850,Info!$A$24:$B$57,2,FALSE)</f>
        <v>Porgies</v>
      </c>
      <c r="D2850" s="3" t="s">
        <v>35</v>
      </c>
      <c r="E2850" s="3">
        <v>2005.0</v>
      </c>
      <c r="F2850" s="3">
        <v>2.0</v>
      </c>
    </row>
    <row r="2851" ht="15.75" customHeight="1">
      <c r="A2851" s="2" t="s">
        <v>298</v>
      </c>
      <c r="B2851" s="2" t="s">
        <v>297</v>
      </c>
      <c r="C2851" s="2" t="str">
        <f>VLOOKUP(D2851,Info!$A$24:$B$57,2,FALSE)</f>
        <v>Porgies</v>
      </c>
      <c r="D2851" s="3" t="s">
        <v>35</v>
      </c>
      <c r="E2851" s="3">
        <v>2006.0</v>
      </c>
      <c r="F2851" s="3">
        <v>12.0</v>
      </c>
    </row>
    <row r="2852" ht="15.75" customHeight="1">
      <c r="A2852" s="2" t="s">
        <v>298</v>
      </c>
      <c r="B2852" s="2" t="s">
        <v>297</v>
      </c>
      <c r="C2852" s="2" t="str">
        <f>VLOOKUP(D2852,Info!$A$24:$B$57,2,FALSE)</f>
        <v>Porgies</v>
      </c>
      <c r="D2852" s="3" t="s">
        <v>35</v>
      </c>
      <c r="E2852" s="3">
        <v>2007.0</v>
      </c>
      <c r="F2852" s="3">
        <v>25.0</v>
      </c>
    </row>
    <row r="2853" ht="15.75" customHeight="1">
      <c r="A2853" s="2" t="s">
        <v>298</v>
      </c>
      <c r="B2853" s="2" t="s">
        <v>297</v>
      </c>
      <c r="C2853" s="2" t="str">
        <f>VLOOKUP(D2853,Info!$A$24:$B$57,2,FALSE)</f>
        <v>Porgies</v>
      </c>
      <c r="D2853" s="3" t="s">
        <v>35</v>
      </c>
      <c r="E2853" s="3">
        <v>2008.0</v>
      </c>
      <c r="F2853" s="3">
        <v>7.0</v>
      </c>
    </row>
    <row r="2854" ht="15.75" customHeight="1">
      <c r="A2854" s="2" t="s">
        <v>298</v>
      </c>
      <c r="B2854" s="2" t="s">
        <v>297</v>
      </c>
      <c r="C2854" s="2" t="str">
        <f>VLOOKUP(D2854,Info!$A$24:$B$57,2,FALSE)</f>
        <v>Porgies</v>
      </c>
      <c r="D2854" s="3" t="s">
        <v>35</v>
      </c>
      <c r="E2854" s="3">
        <v>2009.0</v>
      </c>
      <c r="F2854" s="3">
        <v>4.0</v>
      </c>
    </row>
    <row r="2855" ht="15.75" customHeight="1">
      <c r="A2855" s="2" t="s">
        <v>298</v>
      </c>
      <c r="B2855" s="2" t="s">
        <v>297</v>
      </c>
      <c r="C2855" s="2" t="str">
        <f>VLOOKUP(D2855,Info!$A$24:$B$57,2,FALSE)</f>
        <v>Porgies</v>
      </c>
      <c r="D2855" s="3" t="s">
        <v>35</v>
      </c>
      <c r="E2855" s="3">
        <v>2013.0</v>
      </c>
      <c r="F2855" s="3">
        <v>3.0</v>
      </c>
    </row>
    <row r="2856" ht="15.75" customHeight="1">
      <c r="A2856" s="2" t="s">
        <v>298</v>
      </c>
      <c r="B2856" s="2" t="s">
        <v>297</v>
      </c>
      <c r="C2856" s="2" t="str">
        <f>VLOOKUP(D2856,Info!$A$24:$B$57,2,FALSE)</f>
        <v>Porgies</v>
      </c>
      <c r="D2856" s="3" t="s">
        <v>35</v>
      </c>
      <c r="E2856" s="3">
        <v>2014.0</v>
      </c>
      <c r="F2856" s="3">
        <v>3.0</v>
      </c>
    </row>
    <row r="2857" ht="15.75" customHeight="1">
      <c r="A2857" s="2" t="s">
        <v>298</v>
      </c>
      <c r="B2857" s="2" t="s">
        <v>297</v>
      </c>
      <c r="C2857" s="2" t="str">
        <f>VLOOKUP(D2857,Info!$A$24:$B$57,2,FALSE)</f>
        <v>Porgies</v>
      </c>
      <c r="D2857" s="3" t="s">
        <v>35</v>
      </c>
      <c r="E2857" s="3">
        <v>2016.0</v>
      </c>
      <c r="F2857" s="3">
        <v>1.0</v>
      </c>
    </row>
    <row r="2858" ht="15.75" customHeight="1">
      <c r="A2858" s="2" t="s">
        <v>298</v>
      </c>
      <c r="B2858" s="2" t="s">
        <v>297</v>
      </c>
      <c r="C2858" s="2" t="str">
        <f>VLOOKUP(D2858,Info!$A$24:$B$57,2,FALSE)</f>
        <v>Porgies</v>
      </c>
      <c r="D2858" s="3" t="s">
        <v>35</v>
      </c>
      <c r="E2858" s="3">
        <v>2018.0</v>
      </c>
      <c r="F2858" s="3">
        <v>3.0</v>
      </c>
    </row>
    <row r="2859" ht="15.75" customHeight="1">
      <c r="A2859" s="2" t="s">
        <v>298</v>
      </c>
      <c r="B2859" s="2" t="s">
        <v>297</v>
      </c>
      <c r="C2859" s="2" t="str">
        <f>VLOOKUP(D2859,Info!$A$24:$B$57,2,FALSE)</f>
        <v>Deepwater</v>
      </c>
      <c r="D2859" s="3" t="s">
        <v>36</v>
      </c>
      <c r="E2859" s="3">
        <v>1983.0</v>
      </c>
      <c r="F2859" s="3">
        <v>8.0</v>
      </c>
    </row>
    <row r="2860" ht="15.75" customHeight="1">
      <c r="A2860" s="2" t="s">
        <v>298</v>
      </c>
      <c r="B2860" s="2" t="s">
        <v>297</v>
      </c>
      <c r="C2860" s="2" t="str">
        <f>VLOOKUP(D2860,Info!$A$24:$B$57,2,FALSE)</f>
        <v>Deepwater</v>
      </c>
      <c r="D2860" s="3" t="s">
        <v>36</v>
      </c>
      <c r="E2860" s="3">
        <v>1984.0</v>
      </c>
      <c r="F2860" s="3">
        <v>10.0</v>
      </c>
    </row>
    <row r="2861" ht="15.75" customHeight="1">
      <c r="A2861" s="2" t="s">
        <v>298</v>
      </c>
      <c r="B2861" s="2" t="s">
        <v>297</v>
      </c>
      <c r="C2861" s="2" t="str">
        <f>VLOOKUP(D2861,Info!$A$24:$B$57,2,FALSE)</f>
        <v>Deepwater</v>
      </c>
      <c r="D2861" s="3" t="s">
        <v>36</v>
      </c>
      <c r="E2861" s="3">
        <v>1985.0</v>
      </c>
      <c r="F2861" s="3">
        <v>3.0</v>
      </c>
    </row>
    <row r="2862" ht="15.75" customHeight="1">
      <c r="A2862" s="2" t="s">
        <v>298</v>
      </c>
      <c r="B2862" s="2" t="s">
        <v>297</v>
      </c>
      <c r="C2862" s="2" t="str">
        <f>VLOOKUP(D2862,Info!$A$24:$B$57,2,FALSE)</f>
        <v>Deepwater</v>
      </c>
      <c r="D2862" s="3" t="s">
        <v>36</v>
      </c>
      <c r="E2862" s="3">
        <v>1986.0</v>
      </c>
      <c r="F2862" s="3">
        <v>22.0</v>
      </c>
    </row>
    <row r="2863" ht="15.75" customHeight="1">
      <c r="A2863" s="2" t="s">
        <v>298</v>
      </c>
      <c r="B2863" s="2" t="s">
        <v>297</v>
      </c>
      <c r="C2863" s="2" t="str">
        <f>VLOOKUP(D2863,Info!$A$24:$B$57,2,FALSE)</f>
        <v>Deepwater</v>
      </c>
      <c r="D2863" s="3" t="s">
        <v>36</v>
      </c>
      <c r="E2863" s="3">
        <v>1987.0</v>
      </c>
      <c r="F2863" s="3">
        <v>2.0</v>
      </c>
    </row>
    <row r="2864" ht="15.75" customHeight="1">
      <c r="A2864" s="2" t="s">
        <v>298</v>
      </c>
      <c r="B2864" s="2" t="s">
        <v>297</v>
      </c>
      <c r="C2864" s="2" t="str">
        <f>VLOOKUP(D2864,Info!$A$24:$B$57,2,FALSE)</f>
        <v>Deepwater</v>
      </c>
      <c r="D2864" s="3" t="s">
        <v>36</v>
      </c>
      <c r="E2864" s="3">
        <v>1988.0</v>
      </c>
      <c r="F2864" s="3">
        <v>25.0</v>
      </c>
    </row>
    <row r="2865" ht="15.75" customHeight="1">
      <c r="A2865" s="2" t="s">
        <v>298</v>
      </c>
      <c r="B2865" s="2" t="s">
        <v>297</v>
      </c>
      <c r="C2865" s="2" t="str">
        <f>VLOOKUP(D2865,Info!$A$24:$B$57,2,FALSE)</f>
        <v>Deepwater</v>
      </c>
      <c r="D2865" s="3" t="s">
        <v>36</v>
      </c>
      <c r="E2865" s="3">
        <v>1990.0</v>
      </c>
      <c r="F2865" s="3">
        <v>1.0</v>
      </c>
    </row>
    <row r="2866" ht="15.75" customHeight="1">
      <c r="A2866" s="2" t="s">
        <v>298</v>
      </c>
      <c r="B2866" s="2" t="s">
        <v>297</v>
      </c>
      <c r="C2866" s="2" t="str">
        <f>VLOOKUP(D2866,Info!$A$24:$B$57,2,FALSE)</f>
        <v>Deepwater</v>
      </c>
      <c r="D2866" s="3" t="s">
        <v>36</v>
      </c>
      <c r="E2866" s="3">
        <v>1993.0</v>
      </c>
      <c r="F2866" s="3">
        <v>8.0</v>
      </c>
    </row>
    <row r="2867" ht="15.75" customHeight="1">
      <c r="A2867" s="2" t="s">
        <v>298</v>
      </c>
      <c r="B2867" s="2" t="s">
        <v>297</v>
      </c>
      <c r="C2867" s="2" t="str">
        <f>VLOOKUP(D2867,Info!$A$24:$B$57,2,FALSE)</f>
        <v>Deepwater</v>
      </c>
      <c r="D2867" s="3" t="s">
        <v>36</v>
      </c>
      <c r="E2867" s="3">
        <v>1995.0</v>
      </c>
      <c r="F2867" s="3">
        <v>1.0</v>
      </c>
    </row>
    <row r="2868" ht="15.75" customHeight="1">
      <c r="A2868" s="2" t="s">
        <v>298</v>
      </c>
      <c r="B2868" s="2" t="s">
        <v>297</v>
      </c>
      <c r="C2868" s="2" t="str">
        <f>VLOOKUP(D2868,Info!$A$24:$B$57,2,FALSE)</f>
        <v>Deepwater</v>
      </c>
      <c r="D2868" s="3" t="s">
        <v>36</v>
      </c>
      <c r="E2868" s="3">
        <v>1997.0</v>
      </c>
      <c r="F2868" s="3">
        <v>2.0</v>
      </c>
    </row>
    <row r="2869" ht="15.75" customHeight="1">
      <c r="A2869" s="2" t="s">
        <v>298</v>
      </c>
      <c r="B2869" s="2" t="s">
        <v>297</v>
      </c>
      <c r="C2869" s="2" t="str">
        <f>VLOOKUP(D2869,Info!$A$24:$B$57,2,FALSE)</f>
        <v>Deepwater</v>
      </c>
      <c r="D2869" s="3" t="s">
        <v>36</v>
      </c>
      <c r="E2869" s="3">
        <v>1998.0</v>
      </c>
      <c r="F2869" s="3">
        <v>7.0</v>
      </c>
    </row>
    <row r="2870" ht="15.75" customHeight="1">
      <c r="A2870" s="2" t="s">
        <v>298</v>
      </c>
      <c r="B2870" s="2" t="s">
        <v>297</v>
      </c>
      <c r="C2870" s="2" t="str">
        <f>VLOOKUP(D2870,Info!$A$24:$B$57,2,FALSE)</f>
        <v>Deepwater</v>
      </c>
      <c r="D2870" s="3" t="s">
        <v>36</v>
      </c>
      <c r="E2870" s="3">
        <v>1999.0</v>
      </c>
      <c r="F2870" s="3">
        <v>1.0</v>
      </c>
    </row>
    <row r="2871" ht="15.75" customHeight="1">
      <c r="A2871" s="2" t="s">
        <v>298</v>
      </c>
      <c r="B2871" s="2" t="s">
        <v>297</v>
      </c>
      <c r="C2871" s="2" t="str">
        <f>VLOOKUP(D2871,Info!$A$24:$B$57,2,FALSE)</f>
        <v>Deepwater</v>
      </c>
      <c r="D2871" s="3" t="s">
        <v>36</v>
      </c>
      <c r="E2871" s="3">
        <v>2003.0</v>
      </c>
      <c r="F2871" s="3">
        <v>1.0</v>
      </c>
    </row>
    <row r="2872" ht="15.75" customHeight="1">
      <c r="A2872" s="2" t="s">
        <v>298</v>
      </c>
      <c r="B2872" s="2" t="s">
        <v>297</v>
      </c>
      <c r="C2872" s="2" t="str">
        <f>VLOOKUP(D2872,Info!$A$24:$B$57,2,FALSE)</f>
        <v>Deepwater</v>
      </c>
      <c r="D2872" s="3" t="s">
        <v>36</v>
      </c>
      <c r="E2872" s="3">
        <v>2004.0</v>
      </c>
      <c r="F2872" s="3">
        <v>8.0</v>
      </c>
    </row>
    <row r="2873" ht="15.75" customHeight="1">
      <c r="A2873" s="2" t="s">
        <v>298</v>
      </c>
      <c r="B2873" s="2" t="s">
        <v>297</v>
      </c>
      <c r="C2873" s="2" t="str">
        <f>VLOOKUP(D2873,Info!$A$24:$B$57,2,FALSE)</f>
        <v>Deepwater</v>
      </c>
      <c r="D2873" s="3" t="s">
        <v>36</v>
      </c>
      <c r="E2873" s="3">
        <v>2005.0</v>
      </c>
      <c r="F2873" s="3">
        <v>16.0</v>
      </c>
    </row>
    <row r="2874" ht="15.75" customHeight="1">
      <c r="A2874" s="2" t="s">
        <v>298</v>
      </c>
      <c r="B2874" s="2" t="s">
        <v>297</v>
      </c>
      <c r="C2874" s="2" t="str">
        <f>VLOOKUP(D2874,Info!$A$24:$B$57,2,FALSE)</f>
        <v>Deepwater</v>
      </c>
      <c r="D2874" s="3" t="s">
        <v>36</v>
      </c>
      <c r="E2874" s="3">
        <v>2006.0</v>
      </c>
      <c r="F2874" s="3">
        <v>7.0</v>
      </c>
    </row>
    <row r="2875" ht="15.75" customHeight="1">
      <c r="A2875" s="2" t="s">
        <v>298</v>
      </c>
      <c r="B2875" s="2" t="s">
        <v>297</v>
      </c>
      <c r="C2875" s="2" t="str">
        <f>VLOOKUP(D2875,Info!$A$24:$B$57,2,FALSE)</f>
        <v>Deepwater</v>
      </c>
      <c r="D2875" s="3" t="s">
        <v>36</v>
      </c>
      <c r="E2875" s="3">
        <v>2007.0</v>
      </c>
      <c r="F2875" s="3">
        <v>19.0</v>
      </c>
    </row>
    <row r="2876" ht="15.75" customHeight="1">
      <c r="A2876" s="2" t="s">
        <v>298</v>
      </c>
      <c r="B2876" s="2" t="s">
        <v>297</v>
      </c>
      <c r="C2876" s="2" t="str">
        <f>VLOOKUP(D2876,Info!$A$24:$B$57,2,FALSE)</f>
        <v>Deepwater</v>
      </c>
      <c r="D2876" s="3" t="s">
        <v>36</v>
      </c>
      <c r="E2876" s="3">
        <v>2008.0</v>
      </c>
      <c r="F2876" s="3">
        <v>11.0</v>
      </c>
    </row>
    <row r="2877" ht="15.75" customHeight="1">
      <c r="A2877" s="2" t="s">
        <v>298</v>
      </c>
      <c r="B2877" s="2" t="s">
        <v>297</v>
      </c>
      <c r="C2877" s="2" t="str">
        <f>VLOOKUP(D2877,Info!$A$24:$B$57,2,FALSE)</f>
        <v>Deepwater</v>
      </c>
      <c r="D2877" s="3" t="s">
        <v>36</v>
      </c>
      <c r="E2877" s="3">
        <v>2009.0</v>
      </c>
      <c r="F2877" s="3">
        <v>13.0</v>
      </c>
    </row>
    <row r="2878" ht="15.75" customHeight="1">
      <c r="A2878" s="2" t="s">
        <v>298</v>
      </c>
      <c r="B2878" s="2" t="s">
        <v>297</v>
      </c>
      <c r="C2878" s="2" t="str">
        <f>VLOOKUP(D2878,Info!$A$24:$B$57,2,FALSE)</f>
        <v>Deepwater</v>
      </c>
      <c r="D2878" s="3" t="s">
        <v>36</v>
      </c>
      <c r="E2878" s="3">
        <v>2010.0</v>
      </c>
      <c r="F2878" s="3">
        <v>23.0</v>
      </c>
    </row>
    <row r="2879" ht="15.75" customHeight="1">
      <c r="A2879" s="2" t="s">
        <v>298</v>
      </c>
      <c r="B2879" s="2" t="s">
        <v>297</v>
      </c>
      <c r="C2879" s="2" t="str">
        <f>VLOOKUP(D2879,Info!$A$24:$B$57,2,FALSE)</f>
        <v>Deepwater</v>
      </c>
      <c r="D2879" s="3" t="s">
        <v>36</v>
      </c>
      <c r="E2879" s="3">
        <v>2011.0</v>
      </c>
      <c r="F2879" s="3">
        <v>13.0</v>
      </c>
    </row>
    <row r="2880" ht="15.75" customHeight="1">
      <c r="A2880" s="2" t="s">
        <v>298</v>
      </c>
      <c r="B2880" s="2" t="s">
        <v>297</v>
      </c>
      <c r="C2880" s="2" t="str">
        <f>VLOOKUP(D2880,Info!$A$24:$B$57,2,FALSE)</f>
        <v>Deepwater</v>
      </c>
      <c r="D2880" s="3" t="s">
        <v>36</v>
      </c>
      <c r="E2880" s="3">
        <v>2012.0</v>
      </c>
      <c r="F2880" s="3">
        <v>33.0</v>
      </c>
    </row>
    <row r="2881" ht="15.75" customHeight="1">
      <c r="A2881" s="2" t="s">
        <v>298</v>
      </c>
      <c r="B2881" s="2" t="s">
        <v>297</v>
      </c>
      <c r="C2881" s="2" t="str">
        <f>VLOOKUP(D2881,Info!$A$24:$B$57,2,FALSE)</f>
        <v>Deepwater</v>
      </c>
      <c r="D2881" s="3" t="s">
        <v>36</v>
      </c>
      <c r="E2881" s="3">
        <v>2013.0</v>
      </c>
      <c r="F2881" s="3">
        <v>53.0</v>
      </c>
    </row>
    <row r="2882" ht="15.75" customHeight="1">
      <c r="A2882" s="2" t="s">
        <v>298</v>
      </c>
      <c r="B2882" s="2" t="s">
        <v>297</v>
      </c>
      <c r="C2882" s="2" t="str">
        <f>VLOOKUP(D2882,Info!$A$24:$B$57,2,FALSE)</f>
        <v>Deepwater</v>
      </c>
      <c r="D2882" s="3" t="s">
        <v>36</v>
      </c>
      <c r="E2882" s="3">
        <v>2014.0</v>
      </c>
      <c r="F2882" s="3">
        <v>22.0</v>
      </c>
    </row>
    <row r="2883" ht="15.75" customHeight="1">
      <c r="A2883" s="2" t="s">
        <v>298</v>
      </c>
      <c r="B2883" s="2" t="s">
        <v>297</v>
      </c>
      <c r="C2883" s="2" t="str">
        <f>VLOOKUP(D2883,Info!$A$24:$B$57,2,FALSE)</f>
        <v>Deepwater</v>
      </c>
      <c r="D2883" s="3" t="s">
        <v>36</v>
      </c>
      <c r="E2883" s="3">
        <v>2015.0</v>
      </c>
      <c r="F2883" s="3">
        <v>68.0</v>
      </c>
    </row>
    <row r="2884" ht="15.75" customHeight="1">
      <c r="A2884" s="2" t="s">
        <v>298</v>
      </c>
      <c r="B2884" s="2" t="s">
        <v>297</v>
      </c>
      <c r="C2884" s="2" t="str">
        <f>VLOOKUP(D2884,Info!$A$24:$B$57,2,FALSE)</f>
        <v>Deepwater</v>
      </c>
      <c r="D2884" s="3" t="s">
        <v>36</v>
      </c>
      <c r="E2884" s="3">
        <v>2016.0</v>
      </c>
      <c r="F2884" s="3">
        <v>45.0</v>
      </c>
    </row>
    <row r="2885" ht="15.75" customHeight="1">
      <c r="A2885" s="2" t="s">
        <v>298</v>
      </c>
      <c r="B2885" s="2" t="s">
        <v>297</v>
      </c>
      <c r="C2885" s="2" t="str">
        <f>VLOOKUP(D2885,Info!$A$24:$B$57,2,FALSE)</f>
        <v>Deepwater</v>
      </c>
      <c r="D2885" s="3" t="s">
        <v>36</v>
      </c>
      <c r="E2885" s="3">
        <v>2017.0</v>
      </c>
      <c r="F2885" s="3">
        <v>8.0</v>
      </c>
    </row>
    <row r="2886" ht="15.75" customHeight="1">
      <c r="A2886" s="2" t="s">
        <v>298</v>
      </c>
      <c r="B2886" s="2" t="s">
        <v>297</v>
      </c>
      <c r="C2886" s="2" t="str">
        <f>VLOOKUP(D2886,Info!$A$24:$B$57,2,FALSE)</f>
        <v>Deepwater</v>
      </c>
      <c r="D2886" s="3" t="s">
        <v>36</v>
      </c>
      <c r="E2886" s="3">
        <v>2018.0</v>
      </c>
      <c r="F2886" s="3">
        <v>30.0</v>
      </c>
    </row>
    <row r="2887" ht="15.75" customHeight="1">
      <c r="A2887" s="2" t="s">
        <v>298</v>
      </c>
      <c r="B2887" s="2" t="s">
        <v>297</v>
      </c>
      <c r="C2887" s="2" t="str">
        <f>VLOOKUP(D2887,Info!$A$24:$B$57,2,FALSE)</f>
        <v>Grunts</v>
      </c>
      <c r="D2887" s="3" t="s">
        <v>37</v>
      </c>
      <c r="E2887" s="3">
        <v>1983.0</v>
      </c>
      <c r="F2887" s="3">
        <v>12.0</v>
      </c>
    </row>
    <row r="2888" ht="15.75" customHeight="1">
      <c r="A2888" s="2" t="s">
        <v>298</v>
      </c>
      <c r="B2888" s="2" t="s">
        <v>297</v>
      </c>
      <c r="C2888" s="2" t="str">
        <f>VLOOKUP(D2888,Info!$A$24:$B$57,2,FALSE)</f>
        <v>Grunts</v>
      </c>
      <c r="D2888" s="3" t="s">
        <v>37</v>
      </c>
      <c r="E2888" s="3">
        <v>1984.0</v>
      </c>
      <c r="F2888" s="3">
        <v>1.0</v>
      </c>
    </row>
    <row r="2889" ht="15.75" customHeight="1">
      <c r="A2889" s="2" t="s">
        <v>298</v>
      </c>
      <c r="B2889" s="2" t="s">
        <v>297</v>
      </c>
      <c r="C2889" s="2" t="str">
        <f>VLOOKUP(D2889,Info!$A$24:$B$57,2,FALSE)</f>
        <v>Grunts</v>
      </c>
      <c r="D2889" s="3" t="s">
        <v>37</v>
      </c>
      <c r="E2889" s="3">
        <v>1985.0</v>
      </c>
      <c r="F2889" s="3">
        <v>16.0</v>
      </c>
    </row>
    <row r="2890" ht="15.75" customHeight="1">
      <c r="A2890" s="2" t="s">
        <v>298</v>
      </c>
      <c r="B2890" s="2" t="s">
        <v>297</v>
      </c>
      <c r="C2890" s="2" t="str">
        <f>VLOOKUP(D2890,Info!$A$24:$B$57,2,FALSE)</f>
        <v>Grunts</v>
      </c>
      <c r="D2890" s="3" t="s">
        <v>37</v>
      </c>
      <c r="E2890" s="3">
        <v>1986.0</v>
      </c>
      <c r="F2890" s="3">
        <v>6.0</v>
      </c>
    </row>
    <row r="2891" ht="15.75" customHeight="1">
      <c r="A2891" s="2" t="s">
        <v>298</v>
      </c>
      <c r="B2891" s="2" t="s">
        <v>297</v>
      </c>
      <c r="C2891" s="2" t="str">
        <f>VLOOKUP(D2891,Info!$A$24:$B$57,2,FALSE)</f>
        <v>Grunts</v>
      </c>
      <c r="D2891" s="3" t="s">
        <v>37</v>
      </c>
      <c r="E2891" s="3">
        <v>1987.0</v>
      </c>
      <c r="F2891" s="3">
        <v>2.0</v>
      </c>
    </row>
    <row r="2892" ht="15.75" customHeight="1">
      <c r="A2892" s="2" t="s">
        <v>298</v>
      </c>
      <c r="B2892" s="2" t="s">
        <v>297</v>
      </c>
      <c r="C2892" s="2" t="str">
        <f>VLOOKUP(D2892,Info!$A$24:$B$57,2,FALSE)</f>
        <v>Grunts</v>
      </c>
      <c r="D2892" s="3" t="s">
        <v>37</v>
      </c>
      <c r="E2892" s="3">
        <v>1989.0</v>
      </c>
      <c r="F2892" s="3">
        <v>4.0</v>
      </c>
    </row>
    <row r="2893" ht="15.75" customHeight="1">
      <c r="A2893" s="2" t="s">
        <v>298</v>
      </c>
      <c r="B2893" s="2" t="s">
        <v>297</v>
      </c>
      <c r="C2893" s="2" t="str">
        <f>VLOOKUP(D2893,Info!$A$24:$B$57,2,FALSE)</f>
        <v>Grunts</v>
      </c>
      <c r="D2893" s="3" t="s">
        <v>37</v>
      </c>
      <c r="E2893" s="3">
        <v>1991.0</v>
      </c>
      <c r="F2893" s="3">
        <v>2.0</v>
      </c>
    </row>
    <row r="2894" ht="15.75" customHeight="1">
      <c r="A2894" s="2" t="s">
        <v>298</v>
      </c>
      <c r="B2894" s="2" t="s">
        <v>297</v>
      </c>
      <c r="C2894" s="2" t="str">
        <f>VLOOKUP(D2894,Info!$A$24:$B$57,2,FALSE)</f>
        <v>Grunts</v>
      </c>
      <c r="D2894" s="3" t="s">
        <v>37</v>
      </c>
      <c r="E2894" s="3">
        <v>1992.0</v>
      </c>
      <c r="F2894" s="3">
        <v>1.0</v>
      </c>
    </row>
    <row r="2895" ht="15.75" customHeight="1">
      <c r="A2895" s="2" t="s">
        <v>298</v>
      </c>
      <c r="B2895" s="2" t="s">
        <v>297</v>
      </c>
      <c r="C2895" s="2" t="str">
        <f>VLOOKUP(D2895,Info!$A$24:$B$57,2,FALSE)</f>
        <v>Grunts</v>
      </c>
      <c r="D2895" s="3" t="s">
        <v>37</v>
      </c>
      <c r="E2895" s="3">
        <v>1995.0</v>
      </c>
      <c r="F2895" s="3">
        <v>1.0</v>
      </c>
    </row>
    <row r="2896" ht="15.75" customHeight="1">
      <c r="A2896" s="2" t="s">
        <v>298</v>
      </c>
      <c r="B2896" s="2" t="s">
        <v>297</v>
      </c>
      <c r="C2896" s="2" t="str">
        <f>VLOOKUP(D2896,Info!$A$24:$B$57,2,FALSE)</f>
        <v>Grunts</v>
      </c>
      <c r="D2896" s="3" t="s">
        <v>37</v>
      </c>
      <c r="E2896" s="3">
        <v>2000.0</v>
      </c>
      <c r="F2896" s="3">
        <v>36.0</v>
      </c>
    </row>
    <row r="2897" ht="15.75" customHeight="1">
      <c r="A2897" s="2" t="s">
        <v>298</v>
      </c>
      <c r="B2897" s="2" t="s">
        <v>297</v>
      </c>
      <c r="C2897" s="2" t="str">
        <f>VLOOKUP(D2897,Info!$A$24:$B$57,2,FALSE)</f>
        <v>Grunts</v>
      </c>
      <c r="D2897" s="3" t="s">
        <v>37</v>
      </c>
      <c r="E2897" s="3">
        <v>2004.0</v>
      </c>
      <c r="F2897" s="3">
        <v>12.0</v>
      </c>
    </row>
    <row r="2898" ht="15.75" customHeight="1">
      <c r="A2898" s="2" t="s">
        <v>298</v>
      </c>
      <c r="B2898" s="2" t="s">
        <v>297</v>
      </c>
      <c r="C2898" s="2" t="str">
        <f>VLOOKUP(D2898,Info!$A$24:$B$57,2,FALSE)</f>
        <v>Grunts</v>
      </c>
      <c r="D2898" s="3" t="s">
        <v>37</v>
      </c>
      <c r="E2898" s="3">
        <v>2005.0</v>
      </c>
      <c r="F2898" s="3">
        <v>49.0</v>
      </c>
    </row>
    <row r="2899" ht="15.75" customHeight="1">
      <c r="A2899" s="2" t="s">
        <v>298</v>
      </c>
      <c r="B2899" s="2" t="s">
        <v>297</v>
      </c>
      <c r="C2899" s="2" t="str">
        <f>VLOOKUP(D2899,Info!$A$24:$B$57,2,FALSE)</f>
        <v>Grunts</v>
      </c>
      <c r="D2899" s="3" t="s">
        <v>37</v>
      </c>
      <c r="E2899" s="3">
        <v>2006.0</v>
      </c>
      <c r="F2899" s="3">
        <v>73.0</v>
      </c>
    </row>
    <row r="2900" ht="15.75" customHeight="1">
      <c r="A2900" s="2" t="s">
        <v>298</v>
      </c>
      <c r="B2900" s="2" t="s">
        <v>297</v>
      </c>
      <c r="C2900" s="2" t="str">
        <f>VLOOKUP(D2900,Info!$A$24:$B$57,2,FALSE)</f>
        <v>Grunts</v>
      </c>
      <c r="D2900" s="3" t="s">
        <v>37</v>
      </c>
      <c r="E2900" s="3">
        <v>2007.0</v>
      </c>
      <c r="F2900" s="3">
        <v>49.0</v>
      </c>
    </row>
    <row r="2901" ht="15.75" customHeight="1">
      <c r="A2901" s="2" t="s">
        <v>298</v>
      </c>
      <c r="B2901" s="2" t="s">
        <v>297</v>
      </c>
      <c r="C2901" s="2" t="str">
        <f>VLOOKUP(D2901,Info!$A$24:$B$57,2,FALSE)</f>
        <v>Grunts</v>
      </c>
      <c r="D2901" s="3" t="s">
        <v>37</v>
      </c>
      <c r="E2901" s="3">
        <v>2008.0</v>
      </c>
      <c r="F2901" s="3">
        <v>41.0</v>
      </c>
    </row>
    <row r="2902" ht="15.75" customHeight="1">
      <c r="A2902" s="2" t="s">
        <v>298</v>
      </c>
      <c r="B2902" s="2" t="s">
        <v>297</v>
      </c>
      <c r="C2902" s="2" t="str">
        <f>VLOOKUP(D2902,Info!$A$24:$B$57,2,FALSE)</f>
        <v>Grunts</v>
      </c>
      <c r="D2902" s="3" t="s">
        <v>37</v>
      </c>
      <c r="E2902" s="3">
        <v>2009.0</v>
      </c>
      <c r="F2902" s="3">
        <v>75.0</v>
      </c>
    </row>
    <row r="2903" ht="15.75" customHeight="1">
      <c r="A2903" s="2" t="s">
        <v>298</v>
      </c>
      <c r="B2903" s="2" t="s">
        <v>297</v>
      </c>
      <c r="C2903" s="2" t="str">
        <f>VLOOKUP(D2903,Info!$A$24:$B$57,2,FALSE)</f>
        <v>Grunts</v>
      </c>
      <c r="D2903" s="3" t="s">
        <v>37</v>
      </c>
      <c r="E2903" s="3">
        <v>2010.0</v>
      </c>
      <c r="F2903" s="3">
        <v>72.0</v>
      </c>
    </row>
    <row r="2904" ht="15.75" customHeight="1">
      <c r="A2904" s="2" t="s">
        <v>298</v>
      </c>
      <c r="B2904" s="2" t="s">
        <v>297</v>
      </c>
      <c r="C2904" s="2" t="str">
        <f>VLOOKUP(D2904,Info!$A$24:$B$57,2,FALSE)</f>
        <v>Grunts</v>
      </c>
      <c r="D2904" s="3" t="s">
        <v>37</v>
      </c>
      <c r="E2904" s="3">
        <v>2011.0</v>
      </c>
      <c r="F2904" s="3">
        <v>85.0</v>
      </c>
    </row>
    <row r="2905" ht="15.75" customHeight="1">
      <c r="A2905" s="2" t="s">
        <v>298</v>
      </c>
      <c r="B2905" s="2" t="s">
        <v>297</v>
      </c>
      <c r="C2905" s="2" t="str">
        <f>VLOOKUP(D2905,Info!$A$24:$B$57,2,FALSE)</f>
        <v>Grunts</v>
      </c>
      <c r="D2905" s="3" t="s">
        <v>37</v>
      </c>
      <c r="E2905" s="3">
        <v>2012.0</v>
      </c>
      <c r="F2905" s="3">
        <v>74.0</v>
      </c>
    </row>
    <row r="2906" ht="15.75" customHeight="1">
      <c r="A2906" s="2" t="s">
        <v>298</v>
      </c>
      <c r="B2906" s="2" t="s">
        <v>297</v>
      </c>
      <c r="C2906" s="2" t="str">
        <f>VLOOKUP(D2906,Info!$A$24:$B$57,2,FALSE)</f>
        <v>Grunts</v>
      </c>
      <c r="D2906" s="3" t="s">
        <v>37</v>
      </c>
      <c r="E2906" s="3">
        <v>2013.0</v>
      </c>
      <c r="F2906" s="3">
        <v>183.0</v>
      </c>
    </row>
    <row r="2907" ht="15.75" customHeight="1">
      <c r="A2907" s="2" t="s">
        <v>298</v>
      </c>
      <c r="B2907" s="2" t="s">
        <v>297</v>
      </c>
      <c r="C2907" s="2" t="str">
        <f>VLOOKUP(D2907,Info!$A$24:$B$57,2,FALSE)</f>
        <v>Grunts</v>
      </c>
      <c r="D2907" s="3" t="s">
        <v>37</v>
      </c>
      <c r="E2907" s="3">
        <v>2014.0</v>
      </c>
      <c r="F2907" s="3">
        <v>207.0</v>
      </c>
    </row>
    <row r="2908" ht="15.75" customHeight="1">
      <c r="A2908" s="2" t="s">
        <v>298</v>
      </c>
      <c r="B2908" s="2" t="s">
        <v>297</v>
      </c>
      <c r="C2908" s="2" t="str">
        <f>VLOOKUP(D2908,Info!$A$24:$B$57,2,FALSE)</f>
        <v>Grunts</v>
      </c>
      <c r="D2908" s="3" t="s">
        <v>37</v>
      </c>
      <c r="E2908" s="3">
        <v>2015.0</v>
      </c>
      <c r="F2908" s="3">
        <v>68.0</v>
      </c>
    </row>
    <row r="2909" ht="15.75" customHeight="1">
      <c r="A2909" s="2" t="s">
        <v>298</v>
      </c>
      <c r="B2909" s="2" t="s">
        <v>297</v>
      </c>
      <c r="C2909" s="2" t="str">
        <f>VLOOKUP(D2909,Info!$A$24:$B$57,2,FALSE)</f>
        <v>Grunts</v>
      </c>
      <c r="D2909" s="3" t="s">
        <v>37</v>
      </c>
      <c r="E2909" s="3">
        <v>2016.0</v>
      </c>
      <c r="F2909" s="3">
        <v>327.0</v>
      </c>
    </row>
    <row r="2910" ht="15.75" customHeight="1">
      <c r="A2910" s="2" t="s">
        <v>298</v>
      </c>
      <c r="B2910" s="2" t="s">
        <v>297</v>
      </c>
      <c r="C2910" s="2" t="str">
        <f>VLOOKUP(D2910,Info!$A$24:$B$57,2,FALSE)</f>
        <v>Grunts</v>
      </c>
      <c r="D2910" s="3" t="s">
        <v>37</v>
      </c>
      <c r="E2910" s="3">
        <v>2017.0</v>
      </c>
      <c r="F2910" s="3">
        <v>246.0</v>
      </c>
    </row>
    <row r="2911" ht="15.75" customHeight="1">
      <c r="A2911" s="2" t="s">
        <v>298</v>
      </c>
      <c r="B2911" s="2" t="s">
        <v>297</v>
      </c>
      <c r="C2911" s="2" t="str">
        <f>VLOOKUP(D2911,Info!$A$24:$B$57,2,FALSE)</f>
        <v>Grunts</v>
      </c>
      <c r="D2911" s="3" t="s">
        <v>37</v>
      </c>
      <c r="E2911" s="3">
        <v>2018.0</v>
      </c>
      <c r="F2911" s="3">
        <v>100.0</v>
      </c>
    </row>
    <row r="2912" ht="15.75" customHeight="1">
      <c r="A2912" s="2" t="s">
        <v>298</v>
      </c>
      <c r="B2912" s="2" t="s">
        <v>297</v>
      </c>
      <c r="C2912" s="2" t="str">
        <f>VLOOKUP(D2912,Info!$A$24:$B$57,2,FALSE)</f>
        <v>DW</v>
      </c>
      <c r="D2912" s="3" t="s">
        <v>38</v>
      </c>
      <c r="E2912" s="3">
        <v>1997.0</v>
      </c>
      <c r="F2912" s="3">
        <v>1.0</v>
      </c>
    </row>
    <row r="2913" ht="15.75" customHeight="1">
      <c r="A2913" s="2" t="s">
        <v>298</v>
      </c>
      <c r="B2913" s="2" t="s">
        <v>297</v>
      </c>
      <c r="C2913" s="2" t="str">
        <f>VLOOKUP(D2913,Info!$A$24:$B$57,2,FALSE)</f>
        <v>DW</v>
      </c>
      <c r="D2913" s="3" t="s">
        <v>38</v>
      </c>
      <c r="E2913" s="3">
        <v>1998.0</v>
      </c>
      <c r="F2913" s="3">
        <v>1.0</v>
      </c>
    </row>
    <row r="2914" ht="15.75" customHeight="1">
      <c r="A2914" s="2" t="s">
        <v>298</v>
      </c>
      <c r="B2914" s="2" t="s">
        <v>297</v>
      </c>
      <c r="C2914" s="2" t="str">
        <f>VLOOKUP(D2914,Info!$A$24:$B$57,2,FALSE)</f>
        <v>DW</v>
      </c>
      <c r="D2914" s="3" t="s">
        <v>38</v>
      </c>
      <c r="E2914" s="3">
        <v>2000.0</v>
      </c>
      <c r="F2914" s="3">
        <v>1.0</v>
      </c>
    </row>
    <row r="2915" ht="15.75" customHeight="1">
      <c r="A2915" s="2" t="s">
        <v>298</v>
      </c>
      <c r="B2915" s="2" t="s">
        <v>297</v>
      </c>
      <c r="C2915" s="2" t="str">
        <f>VLOOKUP(D2915,Info!$A$24:$B$57,2,FALSE)</f>
        <v>DW</v>
      </c>
      <c r="D2915" s="3" t="s">
        <v>38</v>
      </c>
      <c r="E2915" s="3">
        <v>2004.0</v>
      </c>
      <c r="F2915" s="3">
        <v>2.0</v>
      </c>
    </row>
    <row r="2916" ht="15.75" customHeight="1">
      <c r="A2916" s="2" t="s">
        <v>298</v>
      </c>
      <c r="B2916" s="2" t="s">
        <v>297</v>
      </c>
      <c r="C2916" s="2" t="str">
        <f>VLOOKUP(D2916,Info!$A$24:$B$57,2,FALSE)</f>
        <v>DW</v>
      </c>
      <c r="D2916" s="3" t="s">
        <v>38</v>
      </c>
      <c r="E2916" s="3">
        <v>2006.0</v>
      </c>
      <c r="F2916" s="3">
        <v>1.0</v>
      </c>
    </row>
    <row r="2917" ht="15.75" customHeight="1">
      <c r="A2917" s="2" t="s">
        <v>298</v>
      </c>
      <c r="B2917" s="2" t="s">
        <v>297</v>
      </c>
      <c r="C2917" s="2" t="str">
        <f>VLOOKUP(D2917,Info!$A$24:$B$57,2,FALSE)</f>
        <v>DW</v>
      </c>
      <c r="D2917" s="3" t="s">
        <v>38</v>
      </c>
      <c r="E2917" s="3">
        <v>2011.0</v>
      </c>
      <c r="F2917" s="3">
        <v>1.0</v>
      </c>
    </row>
    <row r="2918" ht="15.75" customHeight="1">
      <c r="A2918" s="2" t="s">
        <v>298</v>
      </c>
      <c r="B2918" s="2" t="s">
        <v>297</v>
      </c>
      <c r="C2918" s="2" t="str">
        <f>VLOOKUP(D2918,Info!$A$24:$B$57,2,FALSE)</f>
        <v>DW</v>
      </c>
      <c r="D2918" s="3" t="s">
        <v>38</v>
      </c>
      <c r="E2918" s="3">
        <v>2012.0</v>
      </c>
      <c r="F2918" s="3">
        <v>3.0</v>
      </c>
    </row>
    <row r="2919" ht="15.75" customHeight="1">
      <c r="A2919" s="2" t="s">
        <v>298</v>
      </c>
      <c r="B2919" s="2" t="s">
        <v>297</v>
      </c>
      <c r="C2919" s="2" t="str">
        <f>VLOOKUP(D2919,Info!$A$24:$B$57,2,FALSE)</f>
        <v>DW</v>
      </c>
      <c r="D2919" s="3" t="s">
        <v>38</v>
      </c>
      <c r="E2919" s="3">
        <v>2013.0</v>
      </c>
      <c r="F2919" s="3">
        <v>1.0</v>
      </c>
    </row>
    <row r="2920" ht="15.75" customHeight="1">
      <c r="A2920" s="2" t="s">
        <v>298</v>
      </c>
      <c r="B2920" s="2" t="s">
        <v>297</v>
      </c>
      <c r="C2920" s="2" t="str">
        <f>VLOOKUP(D2920,Info!$A$24:$B$57,2,FALSE)</f>
        <v>DW</v>
      </c>
      <c r="D2920" s="3" t="s">
        <v>38</v>
      </c>
      <c r="E2920" s="3">
        <v>2014.0</v>
      </c>
      <c r="F2920" s="3">
        <v>4.0</v>
      </c>
    </row>
    <row r="2921" ht="15.75" customHeight="1">
      <c r="A2921" s="2" t="s">
        <v>298</v>
      </c>
      <c r="B2921" s="2" t="s">
        <v>297</v>
      </c>
      <c r="C2921" s="2" t="str">
        <f>VLOOKUP(D2921,Info!$A$24:$B$57,2,FALSE)</f>
        <v>DW</v>
      </c>
      <c r="D2921" s="3" t="s">
        <v>38</v>
      </c>
      <c r="E2921" s="3">
        <v>2015.0</v>
      </c>
      <c r="F2921" s="3">
        <v>1.0</v>
      </c>
    </row>
    <row r="2922" ht="15.75" customHeight="1">
      <c r="A2922" s="2" t="s">
        <v>298</v>
      </c>
      <c r="B2922" s="2" t="s">
        <v>297</v>
      </c>
      <c r="C2922" s="2" t="str">
        <f>VLOOKUP(D2922,Info!$A$24:$B$57,2,FALSE)</f>
        <v>DW</v>
      </c>
      <c r="D2922" s="3" t="s">
        <v>38</v>
      </c>
      <c r="E2922" s="3">
        <v>2016.0</v>
      </c>
      <c r="F2922" s="3">
        <v>2.0</v>
      </c>
    </row>
    <row r="2923" ht="15.75" customHeight="1">
      <c r="A2923" s="2" t="s">
        <v>298</v>
      </c>
      <c r="B2923" s="2" t="s">
        <v>297</v>
      </c>
      <c r="C2923" s="2" t="str">
        <f>VLOOKUP(D2923,Info!$A$24:$B$57,2,FALSE)</f>
        <v>DW</v>
      </c>
      <c r="D2923" s="3" t="s">
        <v>38</v>
      </c>
      <c r="E2923" s="3">
        <v>2017.0</v>
      </c>
      <c r="F2923" s="3">
        <v>2.0</v>
      </c>
    </row>
    <row r="2924" ht="15.75" customHeight="1">
      <c r="A2924" s="2" t="s">
        <v>298</v>
      </c>
      <c r="B2924" s="2" t="s">
        <v>297</v>
      </c>
      <c r="C2924" s="2" t="str">
        <f>VLOOKUP(D2924,Info!$A$24:$B$57,2,FALSE)</f>
        <v>DW</v>
      </c>
      <c r="D2924" s="3" t="s">
        <v>38</v>
      </c>
      <c r="E2924" s="3">
        <v>2018.0</v>
      </c>
      <c r="F2924" s="3">
        <v>1.0</v>
      </c>
    </row>
    <row r="2925" ht="15.75" customHeight="1">
      <c r="A2925" s="2" t="s">
        <v>298</v>
      </c>
      <c r="B2925" s="2" t="s">
        <v>297</v>
      </c>
      <c r="C2925" s="2" t="str">
        <f>VLOOKUP(D2925,Info!$A$24:$B$57,2,FALSE)</f>
        <v>Grunts</v>
      </c>
      <c r="D2925" s="3" t="s">
        <v>39</v>
      </c>
      <c r="E2925" s="3">
        <v>1981.0</v>
      </c>
      <c r="F2925" s="3">
        <v>1.0</v>
      </c>
    </row>
    <row r="2926" ht="15.75" customHeight="1">
      <c r="A2926" s="2" t="s">
        <v>298</v>
      </c>
      <c r="B2926" s="2" t="s">
        <v>297</v>
      </c>
      <c r="C2926" s="2" t="str">
        <f>VLOOKUP(D2926,Info!$A$24:$B$57,2,FALSE)</f>
        <v>Grunts</v>
      </c>
      <c r="D2926" s="3" t="s">
        <v>39</v>
      </c>
      <c r="E2926" s="3">
        <v>1983.0</v>
      </c>
      <c r="F2926" s="3">
        <v>38.0</v>
      </c>
    </row>
    <row r="2927" ht="15.75" customHeight="1">
      <c r="A2927" s="2" t="s">
        <v>298</v>
      </c>
      <c r="B2927" s="2" t="s">
        <v>297</v>
      </c>
      <c r="C2927" s="2" t="str">
        <f>VLOOKUP(D2927,Info!$A$24:$B$57,2,FALSE)</f>
        <v>Grunts</v>
      </c>
      <c r="D2927" s="3" t="s">
        <v>39</v>
      </c>
      <c r="E2927" s="3">
        <v>1984.0</v>
      </c>
      <c r="F2927" s="3">
        <v>13.0</v>
      </c>
    </row>
    <row r="2928" ht="15.75" customHeight="1">
      <c r="A2928" s="2" t="s">
        <v>298</v>
      </c>
      <c r="B2928" s="2" t="s">
        <v>297</v>
      </c>
      <c r="C2928" s="2" t="str">
        <f>VLOOKUP(D2928,Info!$A$24:$B$57,2,FALSE)</f>
        <v>Grunts</v>
      </c>
      <c r="D2928" s="3" t="s">
        <v>39</v>
      </c>
      <c r="E2928" s="3">
        <v>1985.0</v>
      </c>
      <c r="F2928" s="3">
        <v>22.0</v>
      </c>
    </row>
    <row r="2929" ht="15.75" customHeight="1">
      <c r="A2929" s="2" t="s">
        <v>298</v>
      </c>
      <c r="B2929" s="2" t="s">
        <v>297</v>
      </c>
      <c r="C2929" s="2" t="str">
        <f>VLOOKUP(D2929,Info!$A$24:$B$57,2,FALSE)</f>
        <v>Grunts</v>
      </c>
      <c r="D2929" s="3" t="s">
        <v>39</v>
      </c>
      <c r="E2929" s="3">
        <v>1986.0</v>
      </c>
      <c r="F2929" s="3">
        <v>677.0</v>
      </c>
    </row>
    <row r="2930" ht="15.75" customHeight="1">
      <c r="A2930" s="2" t="s">
        <v>298</v>
      </c>
      <c r="B2930" s="2" t="s">
        <v>297</v>
      </c>
      <c r="C2930" s="2" t="str">
        <f>VLOOKUP(D2930,Info!$A$24:$B$57,2,FALSE)</f>
        <v>Grunts</v>
      </c>
      <c r="D2930" s="3" t="s">
        <v>39</v>
      </c>
      <c r="E2930" s="3">
        <v>1987.0</v>
      </c>
      <c r="F2930" s="3">
        <v>587.0</v>
      </c>
    </row>
    <row r="2931" ht="15.75" customHeight="1">
      <c r="A2931" s="2" t="s">
        <v>298</v>
      </c>
      <c r="B2931" s="2" t="s">
        <v>297</v>
      </c>
      <c r="C2931" s="2" t="str">
        <f>VLOOKUP(D2931,Info!$A$24:$B$57,2,FALSE)</f>
        <v>Grunts</v>
      </c>
      <c r="D2931" s="3" t="s">
        <v>39</v>
      </c>
      <c r="E2931" s="3">
        <v>1988.0</v>
      </c>
      <c r="F2931" s="3">
        <v>413.0</v>
      </c>
    </row>
    <row r="2932" ht="15.75" customHeight="1">
      <c r="A2932" s="2" t="s">
        <v>298</v>
      </c>
      <c r="B2932" s="2" t="s">
        <v>297</v>
      </c>
      <c r="C2932" s="2" t="str">
        <f>VLOOKUP(D2932,Info!$A$24:$B$57,2,FALSE)</f>
        <v>Grunts</v>
      </c>
      <c r="D2932" s="3" t="s">
        <v>39</v>
      </c>
      <c r="E2932" s="3">
        <v>1989.0</v>
      </c>
      <c r="F2932" s="3">
        <v>70.0</v>
      </c>
    </row>
    <row r="2933" ht="15.75" customHeight="1">
      <c r="A2933" s="2" t="s">
        <v>298</v>
      </c>
      <c r="B2933" s="2" t="s">
        <v>297</v>
      </c>
      <c r="C2933" s="2" t="str">
        <f>VLOOKUP(D2933,Info!$A$24:$B$57,2,FALSE)</f>
        <v>Grunts</v>
      </c>
      <c r="D2933" s="3" t="s">
        <v>39</v>
      </c>
      <c r="E2933" s="3">
        <v>1990.0</v>
      </c>
      <c r="F2933" s="3">
        <v>6.0</v>
      </c>
    </row>
    <row r="2934" ht="15.75" customHeight="1">
      <c r="A2934" s="2" t="s">
        <v>298</v>
      </c>
      <c r="B2934" s="2" t="s">
        <v>297</v>
      </c>
      <c r="C2934" s="2" t="str">
        <f>VLOOKUP(D2934,Info!$A$24:$B$57,2,FALSE)</f>
        <v>Grunts</v>
      </c>
      <c r="D2934" s="3" t="s">
        <v>39</v>
      </c>
      <c r="E2934" s="3">
        <v>1991.0</v>
      </c>
      <c r="F2934" s="3">
        <v>253.0</v>
      </c>
    </row>
    <row r="2935" ht="15.75" customHeight="1">
      <c r="A2935" s="2" t="s">
        <v>298</v>
      </c>
      <c r="B2935" s="2" t="s">
        <v>297</v>
      </c>
      <c r="C2935" s="2" t="str">
        <f>VLOOKUP(D2935,Info!$A$24:$B$57,2,FALSE)</f>
        <v>Grunts</v>
      </c>
      <c r="D2935" s="3" t="s">
        <v>39</v>
      </c>
      <c r="E2935" s="3">
        <v>1992.0</v>
      </c>
      <c r="F2935" s="3">
        <v>75.0</v>
      </c>
    </row>
    <row r="2936" ht="15.75" customHeight="1">
      <c r="A2936" s="2" t="s">
        <v>298</v>
      </c>
      <c r="B2936" s="2" t="s">
        <v>297</v>
      </c>
      <c r="C2936" s="2" t="str">
        <f>VLOOKUP(D2936,Info!$A$24:$B$57,2,FALSE)</f>
        <v>Grunts</v>
      </c>
      <c r="D2936" s="3" t="s">
        <v>39</v>
      </c>
      <c r="E2936" s="3">
        <v>1993.0</v>
      </c>
      <c r="F2936" s="3">
        <v>11.0</v>
      </c>
    </row>
    <row r="2937" ht="15.75" customHeight="1">
      <c r="A2937" s="2" t="s">
        <v>298</v>
      </c>
      <c r="B2937" s="2" t="s">
        <v>297</v>
      </c>
      <c r="C2937" s="2" t="str">
        <f>VLOOKUP(D2937,Info!$A$24:$B$57,2,FALSE)</f>
        <v>Grunts</v>
      </c>
      <c r="D2937" s="3" t="s">
        <v>39</v>
      </c>
      <c r="E2937" s="3">
        <v>1994.0</v>
      </c>
      <c r="F2937" s="3">
        <v>3.0</v>
      </c>
    </row>
    <row r="2938" ht="15.75" customHeight="1">
      <c r="A2938" s="2" t="s">
        <v>298</v>
      </c>
      <c r="B2938" s="2" t="s">
        <v>297</v>
      </c>
      <c r="C2938" s="2" t="str">
        <f>VLOOKUP(D2938,Info!$A$24:$B$57,2,FALSE)</f>
        <v>Grunts</v>
      </c>
      <c r="D2938" s="3" t="s">
        <v>39</v>
      </c>
      <c r="E2938" s="3">
        <v>1995.0</v>
      </c>
      <c r="F2938" s="3">
        <v>39.0</v>
      </c>
    </row>
    <row r="2939" ht="15.75" customHeight="1">
      <c r="A2939" s="2" t="s">
        <v>298</v>
      </c>
      <c r="B2939" s="2" t="s">
        <v>297</v>
      </c>
      <c r="C2939" s="2" t="str">
        <f>VLOOKUP(D2939,Info!$A$24:$B$57,2,FALSE)</f>
        <v>Grunts</v>
      </c>
      <c r="D2939" s="3" t="s">
        <v>39</v>
      </c>
      <c r="E2939" s="3">
        <v>1996.0</v>
      </c>
      <c r="F2939" s="3">
        <v>7.0</v>
      </c>
    </row>
    <row r="2940" ht="15.75" customHeight="1">
      <c r="A2940" s="2" t="s">
        <v>298</v>
      </c>
      <c r="B2940" s="2" t="s">
        <v>297</v>
      </c>
      <c r="C2940" s="2" t="str">
        <f>VLOOKUP(D2940,Info!$A$24:$B$57,2,FALSE)</f>
        <v>Grunts</v>
      </c>
      <c r="D2940" s="3" t="s">
        <v>39</v>
      </c>
      <c r="E2940" s="3">
        <v>1998.0</v>
      </c>
      <c r="F2940" s="3">
        <v>629.0</v>
      </c>
    </row>
    <row r="2941" ht="15.75" customHeight="1">
      <c r="A2941" s="2" t="s">
        <v>298</v>
      </c>
      <c r="B2941" s="2" t="s">
        <v>297</v>
      </c>
      <c r="C2941" s="2" t="str">
        <f>VLOOKUP(D2941,Info!$A$24:$B$57,2,FALSE)</f>
        <v>Grunts</v>
      </c>
      <c r="D2941" s="3" t="s">
        <v>39</v>
      </c>
      <c r="E2941" s="3">
        <v>1999.0</v>
      </c>
      <c r="F2941" s="3">
        <v>2.0</v>
      </c>
    </row>
    <row r="2942" ht="15.75" customHeight="1">
      <c r="A2942" s="2" t="s">
        <v>298</v>
      </c>
      <c r="B2942" s="2" t="s">
        <v>297</v>
      </c>
      <c r="C2942" s="2" t="str">
        <f>VLOOKUP(D2942,Info!$A$24:$B$57,2,FALSE)</f>
        <v>Grunts</v>
      </c>
      <c r="D2942" s="3" t="s">
        <v>39</v>
      </c>
      <c r="E2942" s="3">
        <v>2000.0</v>
      </c>
      <c r="F2942" s="3">
        <v>40.0</v>
      </c>
    </row>
    <row r="2943" ht="15.75" customHeight="1">
      <c r="A2943" s="2" t="s">
        <v>298</v>
      </c>
      <c r="B2943" s="2" t="s">
        <v>297</v>
      </c>
      <c r="C2943" s="2" t="str">
        <f>VLOOKUP(D2943,Info!$A$24:$B$57,2,FALSE)</f>
        <v>Grunts</v>
      </c>
      <c r="D2943" s="3" t="s">
        <v>39</v>
      </c>
      <c r="E2943" s="3">
        <v>2001.0</v>
      </c>
      <c r="F2943" s="3">
        <v>1.0</v>
      </c>
    </row>
    <row r="2944" ht="15.75" customHeight="1">
      <c r="A2944" s="2" t="s">
        <v>298</v>
      </c>
      <c r="B2944" s="2" t="s">
        <v>297</v>
      </c>
      <c r="C2944" s="2" t="str">
        <f>VLOOKUP(D2944,Info!$A$24:$B$57,2,FALSE)</f>
        <v>Grunts</v>
      </c>
      <c r="D2944" s="3" t="s">
        <v>39</v>
      </c>
      <c r="E2944" s="3">
        <v>2002.0</v>
      </c>
      <c r="F2944" s="3">
        <v>2.0</v>
      </c>
    </row>
    <row r="2945" ht="15.75" customHeight="1">
      <c r="A2945" s="2" t="s">
        <v>298</v>
      </c>
      <c r="B2945" s="2" t="s">
        <v>297</v>
      </c>
      <c r="C2945" s="2" t="str">
        <f>VLOOKUP(D2945,Info!$A$24:$B$57,2,FALSE)</f>
        <v>Grunts</v>
      </c>
      <c r="D2945" s="3" t="s">
        <v>39</v>
      </c>
      <c r="E2945" s="3">
        <v>2003.0</v>
      </c>
      <c r="F2945" s="3">
        <v>93.0</v>
      </c>
    </row>
    <row r="2946" ht="15.75" customHeight="1">
      <c r="A2946" s="2" t="s">
        <v>298</v>
      </c>
      <c r="B2946" s="2" t="s">
        <v>297</v>
      </c>
      <c r="C2946" s="2" t="str">
        <f>VLOOKUP(D2946,Info!$A$24:$B$57,2,FALSE)</f>
        <v>Grunts</v>
      </c>
      <c r="D2946" s="3" t="s">
        <v>39</v>
      </c>
      <c r="E2946" s="3">
        <v>2004.0</v>
      </c>
      <c r="F2946" s="3">
        <v>350.0</v>
      </c>
    </row>
    <row r="2947" ht="15.75" customHeight="1">
      <c r="A2947" s="2" t="s">
        <v>298</v>
      </c>
      <c r="B2947" s="2" t="s">
        <v>297</v>
      </c>
      <c r="C2947" s="2" t="str">
        <f>VLOOKUP(D2947,Info!$A$24:$B$57,2,FALSE)</f>
        <v>Grunts</v>
      </c>
      <c r="D2947" s="3" t="s">
        <v>39</v>
      </c>
      <c r="E2947" s="3">
        <v>2005.0</v>
      </c>
      <c r="F2947" s="3">
        <v>919.0</v>
      </c>
    </row>
    <row r="2948" ht="15.75" customHeight="1">
      <c r="A2948" s="2" t="s">
        <v>298</v>
      </c>
      <c r="B2948" s="2" t="s">
        <v>297</v>
      </c>
      <c r="C2948" s="2" t="str">
        <f>VLOOKUP(D2948,Info!$A$24:$B$57,2,FALSE)</f>
        <v>Grunts</v>
      </c>
      <c r="D2948" s="3" t="s">
        <v>39</v>
      </c>
      <c r="E2948" s="3">
        <v>2006.0</v>
      </c>
      <c r="F2948" s="3">
        <v>1336.0</v>
      </c>
    </row>
    <row r="2949" ht="15.75" customHeight="1">
      <c r="A2949" s="2" t="s">
        <v>298</v>
      </c>
      <c r="B2949" s="2" t="s">
        <v>297</v>
      </c>
      <c r="C2949" s="2" t="str">
        <f>VLOOKUP(D2949,Info!$A$24:$B$57,2,FALSE)</f>
        <v>Grunts</v>
      </c>
      <c r="D2949" s="3" t="s">
        <v>39</v>
      </c>
      <c r="E2949" s="3">
        <v>2007.0</v>
      </c>
      <c r="F2949" s="3">
        <v>1494.0</v>
      </c>
    </row>
    <row r="2950" ht="15.75" customHeight="1">
      <c r="A2950" s="2" t="s">
        <v>298</v>
      </c>
      <c r="B2950" s="2" t="s">
        <v>297</v>
      </c>
      <c r="C2950" s="2" t="str">
        <f>VLOOKUP(D2950,Info!$A$24:$B$57,2,FALSE)</f>
        <v>Grunts</v>
      </c>
      <c r="D2950" s="3" t="s">
        <v>39</v>
      </c>
      <c r="E2950" s="3">
        <v>2008.0</v>
      </c>
      <c r="F2950" s="3">
        <v>1242.0</v>
      </c>
    </row>
    <row r="2951" ht="15.75" customHeight="1">
      <c r="A2951" s="2" t="s">
        <v>298</v>
      </c>
      <c r="B2951" s="2" t="s">
        <v>297</v>
      </c>
      <c r="C2951" s="2" t="str">
        <f>VLOOKUP(D2951,Info!$A$24:$B$57,2,FALSE)</f>
        <v>Grunts</v>
      </c>
      <c r="D2951" s="3" t="s">
        <v>39</v>
      </c>
      <c r="E2951" s="3">
        <v>2009.0</v>
      </c>
      <c r="F2951" s="3">
        <v>1671.0</v>
      </c>
    </row>
    <row r="2952" ht="15.75" customHeight="1">
      <c r="A2952" s="2" t="s">
        <v>298</v>
      </c>
      <c r="B2952" s="2" t="s">
        <v>297</v>
      </c>
      <c r="C2952" s="2" t="str">
        <f>VLOOKUP(D2952,Info!$A$24:$B$57,2,FALSE)</f>
        <v>Grunts</v>
      </c>
      <c r="D2952" s="3" t="s">
        <v>39</v>
      </c>
      <c r="E2952" s="3">
        <v>2010.0</v>
      </c>
      <c r="F2952" s="3">
        <v>1785.0</v>
      </c>
    </row>
    <row r="2953" ht="15.75" customHeight="1">
      <c r="A2953" s="2" t="s">
        <v>298</v>
      </c>
      <c r="B2953" s="2" t="s">
        <v>297</v>
      </c>
      <c r="C2953" s="2" t="str">
        <f>VLOOKUP(D2953,Info!$A$24:$B$57,2,FALSE)</f>
        <v>Grunts</v>
      </c>
      <c r="D2953" s="3" t="s">
        <v>39</v>
      </c>
      <c r="E2953" s="3">
        <v>2011.0</v>
      </c>
      <c r="F2953" s="3">
        <v>1331.0</v>
      </c>
    </row>
    <row r="2954" ht="15.75" customHeight="1">
      <c r="A2954" s="2" t="s">
        <v>298</v>
      </c>
      <c r="B2954" s="2" t="s">
        <v>297</v>
      </c>
      <c r="C2954" s="2" t="str">
        <f>VLOOKUP(D2954,Info!$A$24:$B$57,2,FALSE)</f>
        <v>Grunts</v>
      </c>
      <c r="D2954" s="3" t="s">
        <v>39</v>
      </c>
      <c r="E2954" s="3">
        <v>2012.0</v>
      </c>
      <c r="F2954" s="3">
        <v>1253.0</v>
      </c>
    </row>
    <row r="2955" ht="15.75" customHeight="1">
      <c r="A2955" s="2" t="s">
        <v>298</v>
      </c>
      <c r="B2955" s="2" t="s">
        <v>297</v>
      </c>
      <c r="C2955" s="2" t="str">
        <f>VLOOKUP(D2955,Info!$A$24:$B$57,2,FALSE)</f>
        <v>Grunts</v>
      </c>
      <c r="D2955" s="3" t="s">
        <v>39</v>
      </c>
      <c r="E2955" s="3">
        <v>2013.0</v>
      </c>
      <c r="F2955" s="3">
        <v>1372.0</v>
      </c>
    </row>
    <row r="2956" ht="15.75" customHeight="1">
      <c r="A2956" s="2" t="s">
        <v>298</v>
      </c>
      <c r="B2956" s="2" t="s">
        <v>297</v>
      </c>
      <c r="C2956" s="2" t="str">
        <f>VLOOKUP(D2956,Info!$A$24:$B$57,2,FALSE)</f>
        <v>Grunts</v>
      </c>
      <c r="D2956" s="3" t="s">
        <v>39</v>
      </c>
      <c r="E2956" s="3">
        <v>2014.0</v>
      </c>
      <c r="F2956" s="3">
        <v>1860.0</v>
      </c>
    </row>
    <row r="2957" ht="15.75" customHeight="1">
      <c r="A2957" s="2" t="s">
        <v>298</v>
      </c>
      <c r="B2957" s="2" t="s">
        <v>297</v>
      </c>
      <c r="C2957" s="2" t="str">
        <f>VLOOKUP(D2957,Info!$A$24:$B$57,2,FALSE)</f>
        <v>Grunts</v>
      </c>
      <c r="D2957" s="3" t="s">
        <v>39</v>
      </c>
      <c r="E2957" s="3">
        <v>2015.0</v>
      </c>
      <c r="F2957" s="3">
        <v>1894.0</v>
      </c>
    </row>
    <row r="2958" ht="15.75" customHeight="1">
      <c r="A2958" s="2" t="s">
        <v>298</v>
      </c>
      <c r="B2958" s="2" t="s">
        <v>297</v>
      </c>
      <c r="C2958" s="2" t="str">
        <f>VLOOKUP(D2958,Info!$A$24:$B$57,2,FALSE)</f>
        <v>Grunts</v>
      </c>
      <c r="D2958" s="3" t="s">
        <v>39</v>
      </c>
      <c r="E2958" s="3">
        <v>2016.0</v>
      </c>
      <c r="F2958" s="3">
        <v>1964.0</v>
      </c>
    </row>
    <row r="2959" ht="15.75" customHeight="1">
      <c r="A2959" s="2" t="s">
        <v>298</v>
      </c>
      <c r="B2959" s="2" t="s">
        <v>297</v>
      </c>
      <c r="C2959" s="2" t="str">
        <f>VLOOKUP(D2959,Info!$A$24:$B$57,2,FALSE)</f>
        <v>Grunts</v>
      </c>
      <c r="D2959" s="3" t="s">
        <v>39</v>
      </c>
      <c r="E2959" s="3">
        <v>2017.0</v>
      </c>
      <c r="F2959" s="3">
        <v>1283.0</v>
      </c>
    </row>
    <row r="2960" ht="15.75" customHeight="1">
      <c r="A2960" s="2" t="s">
        <v>298</v>
      </c>
      <c r="B2960" s="2" t="s">
        <v>297</v>
      </c>
      <c r="C2960" s="2" t="str">
        <f>VLOOKUP(D2960,Info!$A$24:$B$57,2,FALSE)</f>
        <v>Grunts</v>
      </c>
      <c r="D2960" s="3" t="s">
        <v>39</v>
      </c>
      <c r="E2960" s="3">
        <v>2018.0</v>
      </c>
      <c r="F2960" s="3">
        <v>1079.0</v>
      </c>
    </row>
    <row r="2961" ht="15.75" customHeight="1">
      <c r="A2961" s="2" t="s">
        <v>298</v>
      </c>
      <c r="B2961" s="2" t="s">
        <v>297</v>
      </c>
      <c r="C2961" s="2" t="str">
        <f>VLOOKUP(D2961,Info!$A$24:$B$57,2,FALSE)</f>
        <v>Porgies</v>
      </c>
      <c r="D2961" s="3" t="s">
        <v>40</v>
      </c>
      <c r="E2961" s="3">
        <v>1983.0</v>
      </c>
      <c r="F2961" s="3">
        <v>21.0</v>
      </c>
    </row>
    <row r="2962" ht="15.75" customHeight="1">
      <c r="A2962" s="2" t="s">
        <v>298</v>
      </c>
      <c r="B2962" s="2" t="s">
        <v>297</v>
      </c>
      <c r="C2962" s="2" t="str">
        <f>VLOOKUP(D2962,Info!$A$24:$B$57,2,FALSE)</f>
        <v>Porgies</v>
      </c>
      <c r="D2962" s="3" t="s">
        <v>40</v>
      </c>
      <c r="E2962" s="3">
        <v>1984.0</v>
      </c>
      <c r="F2962" s="3">
        <v>8.0</v>
      </c>
    </row>
    <row r="2963" ht="15.75" customHeight="1">
      <c r="A2963" s="2" t="s">
        <v>298</v>
      </c>
      <c r="B2963" s="2" t="s">
        <v>297</v>
      </c>
      <c r="C2963" s="2" t="str">
        <f>VLOOKUP(D2963,Info!$A$24:$B$57,2,FALSE)</f>
        <v>Porgies</v>
      </c>
      <c r="D2963" s="3" t="s">
        <v>40</v>
      </c>
      <c r="E2963" s="3">
        <v>1985.0</v>
      </c>
      <c r="F2963" s="3">
        <v>8.0</v>
      </c>
    </row>
    <row r="2964" ht="15.75" customHeight="1">
      <c r="A2964" s="2" t="s">
        <v>298</v>
      </c>
      <c r="B2964" s="2" t="s">
        <v>297</v>
      </c>
      <c r="C2964" s="2" t="str">
        <f>VLOOKUP(D2964,Info!$A$24:$B$57,2,FALSE)</f>
        <v>Porgies</v>
      </c>
      <c r="D2964" s="3" t="s">
        <v>40</v>
      </c>
      <c r="E2964" s="3">
        <v>1986.0</v>
      </c>
      <c r="F2964" s="3">
        <v>23.0</v>
      </c>
    </row>
    <row r="2965" ht="15.75" customHeight="1">
      <c r="A2965" s="2" t="s">
        <v>298</v>
      </c>
      <c r="B2965" s="2" t="s">
        <v>297</v>
      </c>
      <c r="C2965" s="2" t="str">
        <f>VLOOKUP(D2965,Info!$A$24:$B$57,2,FALSE)</f>
        <v>Porgies</v>
      </c>
      <c r="D2965" s="3" t="s">
        <v>40</v>
      </c>
      <c r="E2965" s="3">
        <v>1987.0</v>
      </c>
      <c r="F2965" s="3">
        <v>1.0</v>
      </c>
    </row>
    <row r="2966" ht="15.75" customHeight="1">
      <c r="A2966" s="2" t="s">
        <v>298</v>
      </c>
      <c r="B2966" s="2" t="s">
        <v>297</v>
      </c>
      <c r="C2966" s="2" t="str">
        <f>VLOOKUP(D2966,Info!$A$24:$B$57,2,FALSE)</f>
        <v>Porgies</v>
      </c>
      <c r="D2966" s="3" t="s">
        <v>40</v>
      </c>
      <c r="E2966" s="3">
        <v>1988.0</v>
      </c>
      <c r="F2966" s="3">
        <v>2.0</v>
      </c>
    </row>
    <row r="2967" ht="15.75" customHeight="1">
      <c r="A2967" s="2" t="s">
        <v>298</v>
      </c>
      <c r="B2967" s="2" t="s">
        <v>297</v>
      </c>
      <c r="C2967" s="2" t="str">
        <f>VLOOKUP(D2967,Info!$A$24:$B$57,2,FALSE)</f>
        <v>Porgies</v>
      </c>
      <c r="D2967" s="3" t="s">
        <v>40</v>
      </c>
      <c r="E2967" s="3">
        <v>1989.0</v>
      </c>
      <c r="F2967" s="3">
        <v>18.0</v>
      </c>
    </row>
    <row r="2968" ht="15.75" customHeight="1">
      <c r="A2968" s="2" t="s">
        <v>298</v>
      </c>
      <c r="B2968" s="2" t="s">
        <v>297</v>
      </c>
      <c r="C2968" s="2" t="str">
        <f>VLOOKUP(D2968,Info!$A$24:$B$57,2,FALSE)</f>
        <v>Porgies</v>
      </c>
      <c r="D2968" s="3" t="s">
        <v>40</v>
      </c>
      <c r="E2968" s="3">
        <v>2000.0</v>
      </c>
      <c r="F2968" s="3">
        <v>2.0</v>
      </c>
    </row>
    <row r="2969" ht="15.75" customHeight="1">
      <c r="A2969" s="2" t="s">
        <v>298</v>
      </c>
      <c r="B2969" s="2" t="s">
        <v>297</v>
      </c>
      <c r="C2969" s="2" t="str">
        <f>VLOOKUP(D2969,Info!$A$24:$B$57,2,FALSE)</f>
        <v>Porgies</v>
      </c>
      <c r="D2969" s="3" t="s">
        <v>40</v>
      </c>
      <c r="E2969" s="3">
        <v>2004.0</v>
      </c>
      <c r="F2969" s="3">
        <v>18.0</v>
      </c>
    </row>
    <row r="2970" ht="15.75" customHeight="1">
      <c r="A2970" s="2" t="s">
        <v>298</v>
      </c>
      <c r="B2970" s="2" t="s">
        <v>297</v>
      </c>
      <c r="C2970" s="2" t="str">
        <f>VLOOKUP(D2970,Info!$A$24:$B$57,2,FALSE)</f>
        <v>Porgies</v>
      </c>
      <c r="D2970" s="3" t="s">
        <v>40</v>
      </c>
      <c r="E2970" s="3">
        <v>2005.0</v>
      </c>
      <c r="F2970" s="3">
        <v>34.0</v>
      </c>
    </row>
    <row r="2971" ht="15.75" customHeight="1">
      <c r="A2971" s="2" t="s">
        <v>298</v>
      </c>
      <c r="B2971" s="2" t="s">
        <v>297</v>
      </c>
      <c r="C2971" s="2" t="str">
        <f>VLOOKUP(D2971,Info!$A$24:$B$57,2,FALSE)</f>
        <v>Porgies</v>
      </c>
      <c r="D2971" s="3" t="s">
        <v>40</v>
      </c>
      <c r="E2971" s="3">
        <v>2006.0</v>
      </c>
      <c r="F2971" s="3">
        <v>21.0</v>
      </c>
    </row>
    <row r="2972" ht="15.75" customHeight="1">
      <c r="A2972" s="2" t="s">
        <v>298</v>
      </c>
      <c r="B2972" s="2" t="s">
        <v>297</v>
      </c>
      <c r="C2972" s="2" t="str">
        <f>VLOOKUP(D2972,Info!$A$24:$B$57,2,FALSE)</f>
        <v>Porgies</v>
      </c>
      <c r="D2972" s="3" t="s">
        <v>40</v>
      </c>
      <c r="E2972" s="3">
        <v>2007.0</v>
      </c>
      <c r="F2972" s="3">
        <v>34.0</v>
      </c>
    </row>
    <row r="2973" ht="15.75" customHeight="1">
      <c r="A2973" s="2" t="s">
        <v>298</v>
      </c>
      <c r="B2973" s="2" t="s">
        <v>297</v>
      </c>
      <c r="C2973" s="2" t="str">
        <f>VLOOKUP(D2973,Info!$A$24:$B$57,2,FALSE)</f>
        <v>Porgies</v>
      </c>
      <c r="D2973" s="3" t="s">
        <v>40</v>
      </c>
      <c r="E2973" s="3">
        <v>2008.0</v>
      </c>
      <c r="F2973" s="3">
        <v>25.0</v>
      </c>
    </row>
    <row r="2974" ht="15.75" customHeight="1">
      <c r="A2974" s="2" t="s">
        <v>298</v>
      </c>
      <c r="B2974" s="2" t="s">
        <v>297</v>
      </c>
      <c r="C2974" s="2" t="str">
        <f>VLOOKUP(D2974,Info!$A$24:$B$57,2,FALSE)</f>
        <v>Porgies</v>
      </c>
      <c r="D2974" s="3" t="s">
        <v>40</v>
      </c>
      <c r="E2974" s="3">
        <v>2009.0</v>
      </c>
      <c r="F2974" s="3">
        <v>27.0</v>
      </c>
    </row>
    <row r="2975" ht="15.75" customHeight="1">
      <c r="A2975" s="2" t="s">
        <v>298</v>
      </c>
      <c r="B2975" s="2" t="s">
        <v>297</v>
      </c>
      <c r="C2975" s="2" t="str">
        <f>VLOOKUP(D2975,Info!$A$24:$B$57,2,FALSE)</f>
        <v>Porgies</v>
      </c>
      <c r="D2975" s="3" t="s">
        <v>40</v>
      </c>
      <c r="E2975" s="3">
        <v>2010.0</v>
      </c>
      <c r="F2975" s="3">
        <v>37.0</v>
      </c>
    </row>
    <row r="2976" ht="15.75" customHeight="1">
      <c r="A2976" s="2" t="s">
        <v>298</v>
      </c>
      <c r="B2976" s="2" t="s">
        <v>297</v>
      </c>
      <c r="C2976" s="2" t="str">
        <f>VLOOKUP(D2976,Info!$A$24:$B$57,2,FALSE)</f>
        <v>Porgies</v>
      </c>
      <c r="D2976" s="3" t="s">
        <v>40</v>
      </c>
      <c r="E2976" s="3">
        <v>2011.0</v>
      </c>
      <c r="F2976" s="3">
        <v>82.0</v>
      </c>
    </row>
    <row r="2977" ht="15.75" customHeight="1">
      <c r="A2977" s="2" t="s">
        <v>298</v>
      </c>
      <c r="B2977" s="2" t="s">
        <v>297</v>
      </c>
      <c r="C2977" s="2" t="str">
        <f>VLOOKUP(D2977,Info!$A$24:$B$57,2,FALSE)</f>
        <v>Porgies</v>
      </c>
      <c r="D2977" s="3" t="s">
        <v>40</v>
      </c>
      <c r="E2977" s="3">
        <v>2012.0</v>
      </c>
      <c r="F2977" s="3">
        <v>21.0</v>
      </c>
    </row>
    <row r="2978" ht="15.75" customHeight="1">
      <c r="A2978" s="2" t="s">
        <v>298</v>
      </c>
      <c r="B2978" s="2" t="s">
        <v>297</v>
      </c>
      <c r="C2978" s="2" t="str">
        <f>VLOOKUP(D2978,Info!$A$24:$B$57,2,FALSE)</f>
        <v>Porgies</v>
      </c>
      <c r="D2978" s="3" t="s">
        <v>40</v>
      </c>
      <c r="E2978" s="3">
        <v>2013.0</v>
      </c>
      <c r="F2978" s="3">
        <v>44.0</v>
      </c>
    </row>
    <row r="2979" ht="15.75" customHeight="1">
      <c r="A2979" s="2" t="s">
        <v>298</v>
      </c>
      <c r="B2979" s="2" t="s">
        <v>297</v>
      </c>
      <c r="C2979" s="2" t="str">
        <f>VLOOKUP(D2979,Info!$A$24:$B$57,2,FALSE)</f>
        <v>Porgies</v>
      </c>
      <c r="D2979" s="3" t="s">
        <v>40</v>
      </c>
      <c r="E2979" s="3">
        <v>2014.0</v>
      </c>
      <c r="F2979" s="3">
        <v>69.0</v>
      </c>
    </row>
    <row r="2980" ht="15.75" customHeight="1">
      <c r="A2980" s="2" t="s">
        <v>298</v>
      </c>
      <c r="B2980" s="2" t="s">
        <v>297</v>
      </c>
      <c r="C2980" s="2" t="str">
        <f>VLOOKUP(D2980,Info!$A$24:$B$57,2,FALSE)</f>
        <v>Porgies</v>
      </c>
      <c r="D2980" s="3" t="s">
        <v>40</v>
      </c>
      <c r="E2980" s="3">
        <v>2015.0</v>
      </c>
      <c r="F2980" s="3">
        <v>68.0</v>
      </c>
    </row>
    <row r="2981" ht="15.75" customHeight="1">
      <c r="A2981" s="2" t="s">
        <v>298</v>
      </c>
      <c r="B2981" s="2" t="s">
        <v>297</v>
      </c>
      <c r="C2981" s="2" t="str">
        <f>VLOOKUP(D2981,Info!$A$24:$B$57,2,FALSE)</f>
        <v>Porgies</v>
      </c>
      <c r="D2981" s="3" t="s">
        <v>40</v>
      </c>
      <c r="E2981" s="3">
        <v>2016.0</v>
      </c>
      <c r="F2981" s="3">
        <v>83.0</v>
      </c>
    </row>
    <row r="2982" ht="15.75" customHeight="1">
      <c r="A2982" s="2" t="s">
        <v>298</v>
      </c>
      <c r="B2982" s="2" t="s">
        <v>297</v>
      </c>
      <c r="C2982" s="2" t="str">
        <f>VLOOKUP(D2982,Info!$A$24:$B$57,2,FALSE)</f>
        <v>Porgies</v>
      </c>
      <c r="D2982" s="3" t="s">
        <v>40</v>
      </c>
      <c r="E2982" s="3">
        <v>2017.0</v>
      </c>
      <c r="F2982" s="3">
        <v>105.0</v>
      </c>
    </row>
    <row r="2983" ht="15.75" customHeight="1">
      <c r="A2983" s="2" t="s">
        <v>298</v>
      </c>
      <c r="B2983" s="2" t="s">
        <v>297</v>
      </c>
      <c r="C2983" s="2" t="str">
        <f>VLOOKUP(D2983,Info!$A$24:$B$57,2,FALSE)</f>
        <v>Porgies</v>
      </c>
      <c r="D2983" s="3" t="s">
        <v>40</v>
      </c>
      <c r="E2983" s="3">
        <v>2018.0</v>
      </c>
      <c r="F2983" s="3">
        <v>56.0</v>
      </c>
    </row>
    <row r="2984" ht="15.75" customHeight="1">
      <c r="A2984" s="2" t="s">
        <v>298</v>
      </c>
      <c r="B2984" s="2" t="s">
        <v>297</v>
      </c>
      <c r="C2984" s="2" t="str">
        <f>VLOOKUP(D2984,Info!$A$24:$B$57,2,FALSE)</f>
        <v>Deepwater</v>
      </c>
      <c r="D2984" s="3" t="s">
        <v>41</v>
      </c>
      <c r="E2984" s="3">
        <v>1983.0</v>
      </c>
      <c r="F2984" s="3">
        <v>8.0</v>
      </c>
    </row>
    <row r="2985" ht="15.75" customHeight="1">
      <c r="A2985" s="2" t="s">
        <v>298</v>
      </c>
      <c r="B2985" s="2" t="s">
        <v>297</v>
      </c>
      <c r="C2985" s="2" t="str">
        <f>VLOOKUP(D2985,Info!$A$24:$B$57,2,FALSE)</f>
        <v>Deepwater</v>
      </c>
      <c r="D2985" s="3" t="s">
        <v>41</v>
      </c>
      <c r="E2985" s="3">
        <v>1984.0</v>
      </c>
      <c r="F2985" s="3">
        <v>3.0</v>
      </c>
    </row>
    <row r="2986" ht="15.75" customHeight="1">
      <c r="A2986" s="2" t="s">
        <v>298</v>
      </c>
      <c r="B2986" s="2" t="s">
        <v>297</v>
      </c>
      <c r="C2986" s="2" t="str">
        <f>VLOOKUP(D2986,Info!$A$24:$B$57,2,FALSE)</f>
        <v>Deepwater</v>
      </c>
      <c r="D2986" s="3" t="s">
        <v>41</v>
      </c>
      <c r="E2986" s="3">
        <v>1996.0</v>
      </c>
      <c r="F2986" s="3">
        <v>2.0</v>
      </c>
    </row>
    <row r="2987" ht="15.75" customHeight="1">
      <c r="A2987" s="2" t="s">
        <v>298</v>
      </c>
      <c r="B2987" s="2" t="s">
        <v>297</v>
      </c>
      <c r="C2987" s="2" t="str">
        <f>VLOOKUP(D2987,Info!$A$24:$B$57,2,FALSE)</f>
        <v>Deepwater</v>
      </c>
      <c r="D2987" s="3" t="s">
        <v>41</v>
      </c>
      <c r="E2987" s="3">
        <v>2003.0</v>
      </c>
      <c r="F2987" s="3">
        <v>1.0</v>
      </c>
    </row>
    <row r="2988" ht="15.75" customHeight="1">
      <c r="A2988" s="2" t="s">
        <v>298</v>
      </c>
      <c r="B2988" s="2" t="s">
        <v>297</v>
      </c>
      <c r="C2988" s="2" t="str">
        <f>VLOOKUP(D2988,Info!$A$24:$B$57,2,FALSE)</f>
        <v>Deepwater</v>
      </c>
      <c r="D2988" s="3" t="s">
        <v>41</v>
      </c>
      <c r="E2988" s="3">
        <v>2004.0</v>
      </c>
      <c r="F2988" s="3">
        <v>3.0</v>
      </c>
    </row>
    <row r="2989" ht="15.75" customHeight="1">
      <c r="A2989" s="2" t="s">
        <v>298</v>
      </c>
      <c r="B2989" s="2" t="s">
        <v>297</v>
      </c>
      <c r="C2989" s="2" t="str">
        <f>VLOOKUP(D2989,Info!$A$24:$B$57,2,FALSE)</f>
        <v>Deepwater</v>
      </c>
      <c r="D2989" s="3" t="s">
        <v>41</v>
      </c>
      <c r="E2989" s="3">
        <v>2007.0</v>
      </c>
      <c r="F2989" s="3">
        <v>1.0</v>
      </c>
    </row>
    <row r="2990" ht="15.75" customHeight="1">
      <c r="A2990" s="2" t="s">
        <v>298</v>
      </c>
      <c r="B2990" s="2" t="s">
        <v>297</v>
      </c>
      <c r="C2990" s="2" t="str">
        <f>VLOOKUP(D2990,Info!$A$24:$B$57,2,FALSE)</f>
        <v>Deepwater</v>
      </c>
      <c r="D2990" s="3" t="s">
        <v>41</v>
      </c>
      <c r="E2990" s="3">
        <v>2012.0</v>
      </c>
      <c r="F2990" s="3">
        <v>1.0</v>
      </c>
    </row>
    <row r="2991" ht="15.75" customHeight="1">
      <c r="A2991" s="2" t="s">
        <v>298</v>
      </c>
      <c r="B2991" s="2" t="s">
        <v>297</v>
      </c>
      <c r="C2991" s="2" t="str">
        <f>VLOOKUP(D2991,Info!$A$24:$B$57,2,FALSE)</f>
        <v>Deepwater</v>
      </c>
      <c r="D2991" s="3" t="s">
        <v>41</v>
      </c>
      <c r="E2991" s="3">
        <v>2013.0</v>
      </c>
      <c r="F2991" s="3">
        <v>20.0</v>
      </c>
    </row>
    <row r="2992" ht="15.75" customHeight="1">
      <c r="A2992" s="2" t="s">
        <v>298</v>
      </c>
      <c r="B2992" s="2" t="s">
        <v>297</v>
      </c>
      <c r="C2992" s="2" t="str">
        <f>VLOOKUP(D2992,Info!$A$24:$B$57,2,FALSE)</f>
        <v>Deepwater</v>
      </c>
      <c r="D2992" s="3" t="s">
        <v>41</v>
      </c>
      <c r="E2992" s="3">
        <v>2014.0</v>
      </c>
      <c r="F2992" s="3">
        <v>16.0</v>
      </c>
    </row>
    <row r="2993" ht="15.75" customHeight="1">
      <c r="A2993" s="2" t="s">
        <v>298</v>
      </c>
      <c r="B2993" s="2" t="s">
        <v>297</v>
      </c>
      <c r="C2993" s="2" t="str">
        <f>VLOOKUP(D2993,Info!$A$24:$B$57,2,FALSE)</f>
        <v>Deepwater</v>
      </c>
      <c r="D2993" s="3" t="s">
        <v>41</v>
      </c>
      <c r="E2993" s="3">
        <v>2015.0</v>
      </c>
      <c r="F2993" s="3">
        <v>17.0</v>
      </c>
    </row>
    <row r="2994" ht="15.75" customHeight="1">
      <c r="A2994" s="2" t="s">
        <v>298</v>
      </c>
      <c r="B2994" s="2" t="s">
        <v>297</v>
      </c>
      <c r="C2994" s="2" t="str">
        <f>VLOOKUP(D2994,Info!$A$24:$B$57,2,FALSE)</f>
        <v>Deepwater</v>
      </c>
      <c r="D2994" s="3" t="s">
        <v>41</v>
      </c>
      <c r="E2994" s="3">
        <v>2016.0</v>
      </c>
      <c r="F2994" s="3">
        <v>45.0</v>
      </c>
    </row>
    <row r="2995" ht="15.75" customHeight="1">
      <c r="A2995" s="2" t="s">
        <v>298</v>
      </c>
      <c r="B2995" s="2" t="s">
        <v>297</v>
      </c>
      <c r="C2995" s="2" t="str">
        <f>VLOOKUP(D2995,Info!$A$24:$B$57,2,FALSE)</f>
        <v>Deepwater</v>
      </c>
      <c r="D2995" s="3" t="s">
        <v>41</v>
      </c>
      <c r="E2995" s="3">
        <v>2018.0</v>
      </c>
      <c r="F2995" s="3">
        <v>5.0</v>
      </c>
    </row>
    <row r="2996" ht="15.75" customHeight="1">
      <c r="A2996" s="2" t="s">
        <v>298</v>
      </c>
      <c r="B2996" s="2" t="s">
        <v>297</v>
      </c>
      <c r="C2996" s="2" t="str">
        <f>VLOOKUP(D2996,Info!$A$24:$B$57,2,FALSE)</f>
        <v>Shallow-water</v>
      </c>
      <c r="D2996" s="3" t="s">
        <v>42</v>
      </c>
      <c r="E2996" s="3">
        <v>1984.0</v>
      </c>
      <c r="F2996" s="3">
        <v>1.0</v>
      </c>
    </row>
    <row r="2997" ht="15.75" customHeight="1">
      <c r="A2997" s="2" t="s">
        <v>298</v>
      </c>
      <c r="B2997" s="2" t="s">
        <v>297</v>
      </c>
      <c r="C2997" s="2" t="str">
        <f>VLOOKUP(D2997,Info!$A$24:$B$57,2,FALSE)</f>
        <v>Shallow-water</v>
      </c>
      <c r="D2997" s="3" t="s">
        <v>42</v>
      </c>
      <c r="E2997" s="3">
        <v>1987.0</v>
      </c>
      <c r="F2997" s="3">
        <v>1.0</v>
      </c>
    </row>
    <row r="2998" ht="15.75" customHeight="1">
      <c r="A2998" s="2" t="s">
        <v>298</v>
      </c>
      <c r="B2998" s="2" t="s">
        <v>297</v>
      </c>
      <c r="C2998" s="2" t="str">
        <f>VLOOKUP(D2998,Info!$A$24:$B$57,2,FALSE)</f>
        <v>Shallow-water</v>
      </c>
      <c r="D2998" s="3" t="s">
        <v>42</v>
      </c>
      <c r="E2998" s="3">
        <v>1989.0</v>
      </c>
      <c r="F2998" s="3">
        <v>1.0</v>
      </c>
    </row>
    <row r="2999" ht="15.75" customHeight="1">
      <c r="A2999" s="2" t="s">
        <v>298</v>
      </c>
      <c r="B2999" s="2" t="s">
        <v>297</v>
      </c>
      <c r="C2999" s="2" t="str">
        <f>VLOOKUP(D2999,Info!$A$24:$B$57,2,FALSE)</f>
        <v>Shallow-water</v>
      </c>
      <c r="D2999" s="3" t="s">
        <v>42</v>
      </c>
      <c r="E2999" s="3">
        <v>1992.0</v>
      </c>
      <c r="F2999" s="3">
        <v>1.0</v>
      </c>
    </row>
    <row r="3000" ht="15.75" customHeight="1">
      <c r="A3000" s="2" t="s">
        <v>298</v>
      </c>
      <c r="B3000" s="2" t="s">
        <v>297</v>
      </c>
      <c r="C3000" s="2" t="str">
        <f>VLOOKUP(D3000,Info!$A$24:$B$57,2,FALSE)</f>
        <v>Shallow-water</v>
      </c>
      <c r="D3000" s="3" t="s">
        <v>42</v>
      </c>
      <c r="E3000" s="3">
        <v>1994.0</v>
      </c>
      <c r="F3000" s="3">
        <v>1.0</v>
      </c>
    </row>
    <row r="3001" ht="15.75" customHeight="1">
      <c r="A3001" s="2" t="s">
        <v>298</v>
      </c>
      <c r="B3001" s="2" t="s">
        <v>297</v>
      </c>
      <c r="C3001" s="2" t="str">
        <f>VLOOKUP(D3001,Info!$A$24:$B$57,2,FALSE)</f>
        <v>Shallow-water</v>
      </c>
      <c r="D3001" s="3" t="s">
        <v>42</v>
      </c>
      <c r="E3001" s="3">
        <v>2012.0</v>
      </c>
      <c r="F3001" s="3">
        <v>1.0</v>
      </c>
    </row>
    <row r="3002" ht="15.75" customHeight="1">
      <c r="A3002" s="2" t="s">
        <v>298</v>
      </c>
      <c r="B3002" s="2" t="s">
        <v>297</v>
      </c>
      <c r="C3002" s="2" t="str">
        <f>VLOOKUP(D3002,Info!$A$24:$B$57,2,FALSE)</f>
        <v>Shallow-water</v>
      </c>
      <c r="D3002" s="3" t="s">
        <v>42</v>
      </c>
      <c r="E3002" s="3">
        <v>2013.0</v>
      </c>
      <c r="F3002" s="3">
        <v>6.0</v>
      </c>
    </row>
    <row r="3003" ht="15.75" customHeight="1">
      <c r="A3003" s="2" t="s">
        <v>298</v>
      </c>
      <c r="B3003" s="2" t="s">
        <v>297</v>
      </c>
      <c r="C3003" s="2" t="str">
        <f>VLOOKUP(D3003,Info!$A$24:$B$57,2,FALSE)</f>
        <v>Shallow-water</v>
      </c>
      <c r="D3003" s="3" t="s">
        <v>42</v>
      </c>
      <c r="E3003" s="3">
        <v>2016.0</v>
      </c>
      <c r="F3003" s="3">
        <v>1.0</v>
      </c>
    </row>
    <row r="3004" ht="15.75" customHeight="1">
      <c r="A3004" s="2" t="s">
        <v>298</v>
      </c>
      <c r="B3004" s="2" t="s">
        <v>297</v>
      </c>
      <c r="C3004" s="2" t="str">
        <f>VLOOKUP(D3004,Info!$A$24:$B$57,2,FALSE)</f>
        <v>Shallow-water</v>
      </c>
      <c r="D3004" s="3" t="s">
        <v>43</v>
      </c>
      <c r="E3004" s="3">
        <v>1983.0</v>
      </c>
      <c r="F3004" s="3">
        <v>3.0</v>
      </c>
    </row>
    <row r="3005" ht="15.75" customHeight="1">
      <c r="A3005" s="2" t="s">
        <v>298</v>
      </c>
      <c r="B3005" s="2" t="s">
        <v>297</v>
      </c>
      <c r="C3005" s="2" t="str">
        <f>VLOOKUP(D3005,Info!$A$24:$B$57,2,FALSE)</f>
        <v>Shallow-water</v>
      </c>
      <c r="D3005" s="3" t="s">
        <v>43</v>
      </c>
      <c r="E3005" s="3">
        <v>1984.0</v>
      </c>
      <c r="F3005" s="3">
        <v>3.0</v>
      </c>
    </row>
    <row r="3006" ht="15.75" customHeight="1">
      <c r="A3006" s="2" t="s">
        <v>298</v>
      </c>
      <c r="B3006" s="2" t="s">
        <v>297</v>
      </c>
      <c r="C3006" s="2" t="str">
        <f>VLOOKUP(D3006,Info!$A$24:$B$57,2,FALSE)</f>
        <v>Shallow-water</v>
      </c>
      <c r="D3006" s="3" t="s">
        <v>43</v>
      </c>
      <c r="E3006" s="3">
        <v>1989.0</v>
      </c>
      <c r="F3006" s="3">
        <v>2.0</v>
      </c>
    </row>
    <row r="3007" ht="15.75" customHeight="1">
      <c r="A3007" s="2" t="s">
        <v>298</v>
      </c>
      <c r="B3007" s="2" t="s">
        <v>297</v>
      </c>
      <c r="C3007" s="2" t="str">
        <f>VLOOKUP(D3007,Info!$A$24:$B$57,2,FALSE)</f>
        <v>Shallow-water</v>
      </c>
      <c r="D3007" s="3" t="s">
        <v>43</v>
      </c>
      <c r="E3007" s="3">
        <v>1993.0</v>
      </c>
      <c r="F3007" s="3">
        <v>1.0</v>
      </c>
    </row>
    <row r="3008" ht="15.75" customHeight="1">
      <c r="A3008" s="2" t="s">
        <v>298</v>
      </c>
      <c r="B3008" s="2" t="s">
        <v>297</v>
      </c>
      <c r="C3008" s="2" t="str">
        <f>VLOOKUP(D3008,Info!$A$24:$B$57,2,FALSE)</f>
        <v>Shallow-water</v>
      </c>
      <c r="D3008" s="3" t="s">
        <v>43</v>
      </c>
      <c r="E3008" s="3">
        <v>1995.0</v>
      </c>
      <c r="F3008" s="3">
        <v>1.0</v>
      </c>
    </row>
    <row r="3009" ht="15.75" customHeight="1">
      <c r="A3009" s="2" t="s">
        <v>298</v>
      </c>
      <c r="B3009" s="2" t="s">
        <v>297</v>
      </c>
      <c r="C3009" s="2" t="str">
        <f>VLOOKUP(D3009,Info!$A$24:$B$57,2,FALSE)</f>
        <v>Shallow-water</v>
      </c>
      <c r="D3009" s="3" t="s">
        <v>43</v>
      </c>
      <c r="E3009" s="3">
        <v>1996.0</v>
      </c>
      <c r="F3009" s="3">
        <v>9.0</v>
      </c>
    </row>
    <row r="3010" ht="15.75" customHeight="1">
      <c r="A3010" s="2" t="s">
        <v>298</v>
      </c>
      <c r="B3010" s="2" t="s">
        <v>297</v>
      </c>
      <c r="C3010" s="2" t="str">
        <f>VLOOKUP(D3010,Info!$A$24:$B$57,2,FALSE)</f>
        <v>Shallow-water</v>
      </c>
      <c r="D3010" s="3" t="s">
        <v>43</v>
      </c>
      <c r="E3010" s="3">
        <v>1997.0</v>
      </c>
      <c r="F3010" s="3">
        <v>3.0</v>
      </c>
    </row>
    <row r="3011" ht="15.75" customHeight="1">
      <c r="A3011" s="2" t="s">
        <v>298</v>
      </c>
      <c r="B3011" s="2" t="s">
        <v>297</v>
      </c>
      <c r="C3011" s="2" t="str">
        <f>VLOOKUP(D3011,Info!$A$24:$B$57,2,FALSE)</f>
        <v>Shallow-water</v>
      </c>
      <c r="D3011" s="3" t="s">
        <v>43</v>
      </c>
      <c r="E3011" s="3">
        <v>2002.0</v>
      </c>
      <c r="F3011" s="3">
        <v>1.0</v>
      </c>
    </row>
    <row r="3012" ht="15.75" customHeight="1">
      <c r="A3012" s="2" t="s">
        <v>298</v>
      </c>
      <c r="B3012" s="2" t="s">
        <v>297</v>
      </c>
      <c r="C3012" s="2" t="str">
        <f>VLOOKUP(D3012,Info!$A$24:$B$57,2,FALSE)</f>
        <v>Shallow-water</v>
      </c>
      <c r="D3012" s="3" t="s">
        <v>43</v>
      </c>
      <c r="E3012" s="3">
        <v>2009.0</v>
      </c>
      <c r="F3012" s="3">
        <v>2.0</v>
      </c>
    </row>
    <row r="3013" ht="15.75" customHeight="1">
      <c r="A3013" s="2" t="s">
        <v>298</v>
      </c>
      <c r="B3013" s="2" t="s">
        <v>297</v>
      </c>
      <c r="C3013" s="2" t="str">
        <f>VLOOKUP(D3013,Info!$A$24:$B$57,2,FALSE)</f>
        <v>Shallow-water</v>
      </c>
      <c r="D3013" s="3" t="s">
        <v>43</v>
      </c>
      <c r="E3013" s="3">
        <v>2010.0</v>
      </c>
      <c r="F3013" s="3">
        <v>1.0</v>
      </c>
    </row>
    <row r="3014" ht="15.75" customHeight="1">
      <c r="A3014" s="2" t="s">
        <v>298</v>
      </c>
      <c r="B3014" s="2" t="s">
        <v>297</v>
      </c>
      <c r="C3014" s="2" t="str">
        <f>VLOOKUP(D3014,Info!$A$24:$B$57,2,FALSE)</f>
        <v>Shallow-water</v>
      </c>
      <c r="D3014" s="3" t="s">
        <v>43</v>
      </c>
      <c r="E3014" s="3">
        <v>2013.0</v>
      </c>
      <c r="F3014" s="3">
        <v>2.0</v>
      </c>
    </row>
    <row r="3015" ht="15.75" customHeight="1">
      <c r="A3015" s="2" t="s">
        <v>298</v>
      </c>
      <c r="B3015" s="2" t="s">
        <v>297</v>
      </c>
      <c r="C3015" s="2" t="str">
        <f>VLOOKUP(D3015,Info!$A$24:$B$57,2,FALSE)</f>
        <v>Shallow-water</v>
      </c>
      <c r="D3015" s="3" t="s">
        <v>43</v>
      </c>
      <c r="E3015" s="3">
        <v>2015.0</v>
      </c>
      <c r="F3015" s="3">
        <v>1.0</v>
      </c>
    </row>
    <row r="3016" ht="15.75" customHeight="1">
      <c r="A3016" s="2" t="s">
        <v>298</v>
      </c>
      <c r="B3016" s="2" t="s">
        <v>297</v>
      </c>
      <c r="C3016" s="2" t="str">
        <f>VLOOKUP(D3016,Info!$A$24:$B$57,2,FALSE)</f>
        <v>Shallow-water</v>
      </c>
      <c r="D3016" s="3" t="s">
        <v>43</v>
      </c>
      <c r="E3016" s="3">
        <v>2016.0</v>
      </c>
      <c r="F3016" s="3">
        <v>2.0</v>
      </c>
    </row>
    <row r="3017" ht="15.75" customHeight="1">
      <c r="A3017" s="2" t="s">
        <v>298</v>
      </c>
      <c r="B3017" s="3" t="s">
        <v>296</v>
      </c>
      <c r="C3017" s="2" t="str">
        <f>VLOOKUP(D3017,Info!$A$24:$B$57,2,FALSE)</f>
        <v>Jacks</v>
      </c>
      <c r="D3017" s="3" t="s">
        <v>2</v>
      </c>
      <c r="E3017" s="3">
        <v>1981.0</v>
      </c>
      <c r="F3017" s="3">
        <v>28.0</v>
      </c>
    </row>
    <row r="3018" ht="15.75" customHeight="1">
      <c r="A3018" s="2" t="s">
        <v>298</v>
      </c>
      <c r="B3018" s="2" t="s">
        <v>296</v>
      </c>
      <c r="C3018" s="2" t="str">
        <f>VLOOKUP(D3018,Info!$A$24:$B$57,2,FALSE)</f>
        <v>Jacks</v>
      </c>
      <c r="D3018" s="3" t="s">
        <v>2</v>
      </c>
      <c r="E3018" s="3">
        <v>1982.0</v>
      </c>
      <c r="F3018" s="3">
        <v>27.0</v>
      </c>
    </row>
    <row r="3019" ht="15.75" customHeight="1">
      <c r="A3019" s="2" t="s">
        <v>298</v>
      </c>
      <c r="B3019" s="2" t="s">
        <v>296</v>
      </c>
      <c r="C3019" s="2" t="str">
        <f>VLOOKUP(D3019,Info!$A$24:$B$57,2,FALSE)</f>
        <v>Jacks</v>
      </c>
      <c r="D3019" s="3" t="s">
        <v>2</v>
      </c>
      <c r="E3019" s="3">
        <v>1983.0</v>
      </c>
      <c r="F3019" s="3">
        <v>44.0</v>
      </c>
    </row>
    <row r="3020" ht="15.75" customHeight="1">
      <c r="A3020" s="2" t="s">
        <v>298</v>
      </c>
      <c r="B3020" s="2" t="s">
        <v>296</v>
      </c>
      <c r="C3020" s="2" t="str">
        <f>VLOOKUP(D3020,Info!$A$24:$B$57,2,FALSE)</f>
        <v>Jacks</v>
      </c>
      <c r="D3020" s="3" t="s">
        <v>2</v>
      </c>
      <c r="E3020" s="3">
        <v>1984.0</v>
      </c>
      <c r="F3020" s="3">
        <v>35.0</v>
      </c>
    </row>
    <row r="3021" ht="15.75" customHeight="1">
      <c r="A3021" s="2" t="s">
        <v>298</v>
      </c>
      <c r="B3021" s="2" t="s">
        <v>296</v>
      </c>
      <c r="C3021" s="2" t="str">
        <f>VLOOKUP(D3021,Info!$A$24:$B$57,2,FALSE)</f>
        <v>Jacks</v>
      </c>
      <c r="D3021" s="3" t="s">
        <v>2</v>
      </c>
      <c r="E3021" s="3">
        <v>1985.0</v>
      </c>
      <c r="F3021" s="3">
        <v>62.0</v>
      </c>
    </row>
    <row r="3022" ht="15.75" customHeight="1">
      <c r="A3022" s="2" t="s">
        <v>298</v>
      </c>
      <c r="B3022" s="2" t="s">
        <v>296</v>
      </c>
      <c r="C3022" s="2" t="str">
        <f>VLOOKUP(D3022,Info!$A$24:$B$57,2,FALSE)</f>
        <v>Jacks</v>
      </c>
      <c r="D3022" s="3" t="s">
        <v>2</v>
      </c>
      <c r="E3022" s="3">
        <v>1986.0</v>
      </c>
      <c r="F3022" s="3">
        <v>50.0</v>
      </c>
    </row>
    <row r="3023" ht="15.75" customHeight="1">
      <c r="A3023" s="2" t="s">
        <v>298</v>
      </c>
      <c r="B3023" s="2" t="s">
        <v>296</v>
      </c>
      <c r="C3023" s="2" t="str">
        <f>VLOOKUP(D3023,Info!$A$24:$B$57,2,FALSE)</f>
        <v>Jacks</v>
      </c>
      <c r="D3023" s="3" t="s">
        <v>2</v>
      </c>
      <c r="E3023" s="3">
        <v>1987.0</v>
      </c>
      <c r="F3023" s="3">
        <v>39.0</v>
      </c>
    </row>
    <row r="3024" ht="15.75" customHeight="1">
      <c r="A3024" s="2" t="s">
        <v>298</v>
      </c>
      <c r="B3024" s="2" t="s">
        <v>296</v>
      </c>
      <c r="C3024" s="2" t="str">
        <f>VLOOKUP(D3024,Info!$A$24:$B$57,2,FALSE)</f>
        <v>Jacks</v>
      </c>
      <c r="D3024" s="3" t="s">
        <v>2</v>
      </c>
      <c r="E3024" s="3">
        <v>1988.0</v>
      </c>
      <c r="F3024" s="3">
        <v>21.0</v>
      </c>
    </row>
    <row r="3025" ht="15.75" customHeight="1">
      <c r="A3025" s="2" t="s">
        <v>298</v>
      </c>
      <c r="B3025" s="2" t="s">
        <v>296</v>
      </c>
      <c r="C3025" s="2" t="str">
        <f>VLOOKUP(D3025,Info!$A$24:$B$57,2,FALSE)</f>
        <v>Jacks</v>
      </c>
      <c r="D3025" s="3" t="s">
        <v>2</v>
      </c>
      <c r="E3025" s="3">
        <v>1989.0</v>
      </c>
      <c r="F3025" s="3">
        <v>39.0</v>
      </c>
    </row>
    <row r="3026" ht="15.75" customHeight="1">
      <c r="A3026" s="2" t="s">
        <v>298</v>
      </c>
      <c r="B3026" s="2" t="s">
        <v>296</v>
      </c>
      <c r="C3026" s="2" t="str">
        <f>VLOOKUP(D3026,Info!$A$24:$B$57,2,FALSE)</f>
        <v>Jacks</v>
      </c>
      <c r="D3026" s="3" t="s">
        <v>2</v>
      </c>
      <c r="E3026" s="3">
        <v>1990.0</v>
      </c>
      <c r="F3026" s="3">
        <v>32.0</v>
      </c>
    </row>
    <row r="3027" ht="15.75" customHeight="1">
      <c r="A3027" s="2" t="s">
        <v>298</v>
      </c>
      <c r="B3027" s="2" t="s">
        <v>296</v>
      </c>
      <c r="C3027" s="2" t="str">
        <f>VLOOKUP(D3027,Info!$A$24:$B$57,2,FALSE)</f>
        <v>Jacks</v>
      </c>
      <c r="D3027" s="3" t="s">
        <v>2</v>
      </c>
      <c r="E3027" s="3">
        <v>1991.0</v>
      </c>
      <c r="F3027" s="3">
        <v>27.0</v>
      </c>
    </row>
    <row r="3028" ht="15.75" customHeight="1">
      <c r="A3028" s="2" t="s">
        <v>298</v>
      </c>
      <c r="B3028" s="2" t="s">
        <v>296</v>
      </c>
      <c r="C3028" s="2" t="str">
        <f>VLOOKUP(D3028,Info!$A$24:$B$57,2,FALSE)</f>
        <v>Jacks</v>
      </c>
      <c r="D3028" s="3" t="s">
        <v>2</v>
      </c>
      <c r="E3028" s="3">
        <v>1992.0</v>
      </c>
      <c r="F3028" s="3">
        <v>48.0</v>
      </c>
    </row>
    <row r="3029" ht="15.75" customHeight="1">
      <c r="A3029" s="2" t="s">
        <v>298</v>
      </c>
      <c r="B3029" s="2" t="s">
        <v>296</v>
      </c>
      <c r="C3029" s="2" t="str">
        <f>VLOOKUP(D3029,Info!$A$24:$B$57,2,FALSE)</f>
        <v>Jacks</v>
      </c>
      <c r="D3029" s="3" t="s">
        <v>2</v>
      </c>
      <c r="E3029" s="3">
        <v>1993.0</v>
      </c>
      <c r="F3029" s="3">
        <v>99.0</v>
      </c>
    </row>
    <row r="3030" ht="15.75" customHeight="1">
      <c r="A3030" s="2" t="s">
        <v>298</v>
      </c>
      <c r="B3030" s="2" t="s">
        <v>296</v>
      </c>
      <c r="C3030" s="2" t="str">
        <f>VLOOKUP(D3030,Info!$A$24:$B$57,2,FALSE)</f>
        <v>Jacks</v>
      </c>
      <c r="D3030" s="3" t="s">
        <v>2</v>
      </c>
      <c r="E3030" s="3">
        <v>1994.0</v>
      </c>
      <c r="F3030" s="3">
        <v>117.0</v>
      </c>
    </row>
    <row r="3031" ht="15.75" customHeight="1">
      <c r="A3031" s="2" t="s">
        <v>298</v>
      </c>
      <c r="B3031" s="2" t="s">
        <v>296</v>
      </c>
      <c r="C3031" s="2" t="str">
        <f>VLOOKUP(D3031,Info!$A$24:$B$57,2,FALSE)</f>
        <v>Jacks</v>
      </c>
      <c r="D3031" s="3" t="s">
        <v>2</v>
      </c>
      <c r="E3031" s="3">
        <v>1995.0</v>
      </c>
      <c r="F3031" s="3">
        <v>106.0</v>
      </c>
    </row>
    <row r="3032" ht="15.75" customHeight="1">
      <c r="A3032" s="2" t="s">
        <v>298</v>
      </c>
      <c r="B3032" s="2" t="s">
        <v>296</v>
      </c>
      <c r="C3032" s="2" t="str">
        <f>VLOOKUP(D3032,Info!$A$24:$B$57,2,FALSE)</f>
        <v>Jacks</v>
      </c>
      <c r="D3032" s="3" t="s">
        <v>2</v>
      </c>
      <c r="E3032" s="3">
        <v>1996.0</v>
      </c>
      <c r="F3032" s="3">
        <v>136.0</v>
      </c>
    </row>
    <row r="3033" ht="15.75" customHeight="1">
      <c r="A3033" s="2" t="s">
        <v>298</v>
      </c>
      <c r="B3033" s="2" t="s">
        <v>296</v>
      </c>
      <c r="C3033" s="2" t="str">
        <f>VLOOKUP(D3033,Info!$A$24:$B$57,2,FALSE)</f>
        <v>Jacks</v>
      </c>
      <c r="D3033" s="3" t="s">
        <v>2</v>
      </c>
      <c r="E3033" s="3">
        <v>1997.0</v>
      </c>
      <c r="F3033" s="3">
        <v>139.0</v>
      </c>
    </row>
    <row r="3034" ht="15.75" customHeight="1">
      <c r="A3034" s="2" t="s">
        <v>298</v>
      </c>
      <c r="B3034" s="2" t="s">
        <v>296</v>
      </c>
      <c r="C3034" s="2" t="str">
        <f>VLOOKUP(D3034,Info!$A$24:$B$57,2,FALSE)</f>
        <v>Jacks</v>
      </c>
      <c r="D3034" s="3" t="s">
        <v>2</v>
      </c>
      <c r="E3034" s="3">
        <v>1998.0</v>
      </c>
      <c r="F3034" s="3">
        <v>117.0</v>
      </c>
    </row>
    <row r="3035" ht="15.75" customHeight="1">
      <c r="A3035" s="2" t="s">
        <v>298</v>
      </c>
      <c r="B3035" s="2" t="s">
        <v>296</v>
      </c>
      <c r="C3035" s="2" t="str">
        <f>VLOOKUP(D3035,Info!$A$24:$B$57,2,FALSE)</f>
        <v>Jacks</v>
      </c>
      <c r="D3035" s="3" t="s">
        <v>2</v>
      </c>
      <c r="E3035" s="3">
        <v>1999.0</v>
      </c>
      <c r="F3035" s="3">
        <v>106.0</v>
      </c>
    </row>
    <row r="3036" ht="15.75" customHeight="1">
      <c r="A3036" s="2" t="s">
        <v>298</v>
      </c>
      <c r="B3036" s="2" t="s">
        <v>296</v>
      </c>
      <c r="C3036" s="2" t="str">
        <f>VLOOKUP(D3036,Info!$A$24:$B$57,2,FALSE)</f>
        <v>Jacks</v>
      </c>
      <c r="D3036" s="3" t="s">
        <v>2</v>
      </c>
      <c r="E3036" s="3">
        <v>2000.0</v>
      </c>
      <c r="F3036" s="3">
        <v>92.0</v>
      </c>
    </row>
    <row r="3037" ht="15.75" customHeight="1">
      <c r="A3037" s="2" t="s">
        <v>298</v>
      </c>
      <c r="B3037" s="2" t="s">
        <v>296</v>
      </c>
      <c r="C3037" s="2" t="str">
        <f>VLOOKUP(D3037,Info!$A$24:$B$57,2,FALSE)</f>
        <v>Jacks</v>
      </c>
      <c r="D3037" s="3" t="s">
        <v>2</v>
      </c>
      <c r="E3037" s="3">
        <v>2001.0</v>
      </c>
      <c r="F3037" s="3">
        <v>67.0</v>
      </c>
    </row>
    <row r="3038" ht="15.75" customHeight="1">
      <c r="A3038" s="2" t="s">
        <v>298</v>
      </c>
      <c r="B3038" s="2" t="s">
        <v>296</v>
      </c>
      <c r="C3038" s="2" t="str">
        <f>VLOOKUP(D3038,Info!$A$24:$B$57,2,FALSE)</f>
        <v>Jacks</v>
      </c>
      <c r="D3038" s="3" t="s">
        <v>2</v>
      </c>
      <c r="E3038" s="3">
        <v>2002.0</v>
      </c>
      <c r="F3038" s="3">
        <v>101.0</v>
      </c>
    </row>
    <row r="3039" ht="15.75" customHeight="1">
      <c r="A3039" s="2" t="s">
        <v>298</v>
      </c>
      <c r="B3039" s="2" t="s">
        <v>296</v>
      </c>
      <c r="C3039" s="2" t="str">
        <f>VLOOKUP(D3039,Info!$A$24:$B$57,2,FALSE)</f>
        <v>Jacks</v>
      </c>
      <c r="D3039" s="3" t="s">
        <v>2</v>
      </c>
      <c r="E3039" s="3">
        <v>2003.0</v>
      </c>
      <c r="F3039" s="3">
        <v>164.0</v>
      </c>
    </row>
    <row r="3040" ht="15.75" customHeight="1">
      <c r="A3040" s="2" t="s">
        <v>298</v>
      </c>
      <c r="B3040" s="2" t="s">
        <v>296</v>
      </c>
      <c r="C3040" s="2" t="str">
        <f>VLOOKUP(D3040,Info!$A$24:$B$57,2,FALSE)</f>
        <v>Jacks</v>
      </c>
      <c r="D3040" s="3" t="s">
        <v>2</v>
      </c>
      <c r="E3040" s="3">
        <v>2004.0</v>
      </c>
      <c r="F3040" s="3">
        <v>115.0</v>
      </c>
    </row>
    <row r="3041" ht="15.75" customHeight="1">
      <c r="A3041" s="2" t="s">
        <v>298</v>
      </c>
      <c r="B3041" s="2" t="s">
        <v>296</v>
      </c>
      <c r="C3041" s="2" t="str">
        <f>VLOOKUP(D3041,Info!$A$24:$B$57,2,FALSE)</f>
        <v>Jacks</v>
      </c>
      <c r="D3041" s="3" t="s">
        <v>2</v>
      </c>
      <c r="E3041" s="3">
        <v>2005.0</v>
      </c>
      <c r="F3041" s="3">
        <v>91.0</v>
      </c>
    </row>
    <row r="3042" ht="15.75" customHeight="1">
      <c r="A3042" s="2" t="s">
        <v>298</v>
      </c>
      <c r="B3042" s="2" t="s">
        <v>296</v>
      </c>
      <c r="C3042" s="2" t="str">
        <f>VLOOKUP(D3042,Info!$A$24:$B$57,2,FALSE)</f>
        <v>Jacks</v>
      </c>
      <c r="D3042" s="3" t="s">
        <v>2</v>
      </c>
      <c r="E3042" s="3">
        <v>2006.0</v>
      </c>
      <c r="F3042" s="3">
        <v>98.0</v>
      </c>
    </row>
    <row r="3043" ht="15.75" customHeight="1">
      <c r="A3043" s="2" t="s">
        <v>298</v>
      </c>
      <c r="B3043" s="2" t="s">
        <v>296</v>
      </c>
      <c r="C3043" s="2" t="str">
        <f>VLOOKUP(D3043,Info!$A$24:$B$57,2,FALSE)</f>
        <v>Jacks</v>
      </c>
      <c r="D3043" s="3" t="s">
        <v>2</v>
      </c>
      <c r="E3043" s="3">
        <v>2007.0</v>
      </c>
      <c r="F3043" s="3">
        <v>175.0</v>
      </c>
    </row>
    <row r="3044" ht="15.75" customHeight="1">
      <c r="A3044" s="2" t="s">
        <v>298</v>
      </c>
      <c r="B3044" s="2" t="s">
        <v>296</v>
      </c>
      <c r="C3044" s="2" t="str">
        <f>VLOOKUP(D3044,Info!$A$24:$B$57,2,FALSE)</f>
        <v>Jacks</v>
      </c>
      <c r="D3044" s="3" t="s">
        <v>2</v>
      </c>
      <c r="E3044" s="3">
        <v>2008.0</v>
      </c>
      <c r="F3044" s="3">
        <v>81.0</v>
      </c>
    </row>
    <row r="3045" ht="15.75" customHeight="1">
      <c r="A3045" s="2" t="s">
        <v>298</v>
      </c>
      <c r="B3045" s="2" t="s">
        <v>296</v>
      </c>
      <c r="C3045" s="2" t="str">
        <f>VLOOKUP(D3045,Info!$A$24:$B$57,2,FALSE)</f>
        <v>Jacks</v>
      </c>
      <c r="D3045" s="3" t="s">
        <v>2</v>
      </c>
      <c r="E3045" s="3">
        <v>2009.0</v>
      </c>
      <c r="F3045" s="3">
        <v>78.0</v>
      </c>
    </row>
    <row r="3046" ht="15.75" customHeight="1">
      <c r="A3046" s="2" t="s">
        <v>298</v>
      </c>
      <c r="B3046" s="2" t="s">
        <v>296</v>
      </c>
      <c r="C3046" s="2" t="str">
        <f>VLOOKUP(D3046,Info!$A$24:$B$57,2,FALSE)</f>
        <v>Jacks</v>
      </c>
      <c r="D3046" s="3" t="s">
        <v>2</v>
      </c>
      <c r="E3046" s="3">
        <v>2010.0</v>
      </c>
      <c r="F3046" s="3">
        <v>77.0</v>
      </c>
    </row>
    <row r="3047" ht="15.75" customHeight="1">
      <c r="A3047" s="2" t="s">
        <v>298</v>
      </c>
      <c r="B3047" s="2" t="s">
        <v>296</v>
      </c>
      <c r="C3047" s="2" t="str">
        <f>VLOOKUP(D3047,Info!$A$24:$B$57,2,FALSE)</f>
        <v>Jacks</v>
      </c>
      <c r="D3047" s="3" t="s">
        <v>2</v>
      </c>
      <c r="E3047" s="3">
        <v>2011.0</v>
      </c>
      <c r="F3047" s="3">
        <v>119.0</v>
      </c>
    </row>
    <row r="3048" ht="15.75" customHeight="1">
      <c r="A3048" s="2" t="s">
        <v>298</v>
      </c>
      <c r="B3048" s="2" t="s">
        <v>296</v>
      </c>
      <c r="C3048" s="2" t="str">
        <f>VLOOKUP(D3048,Info!$A$24:$B$57,2,FALSE)</f>
        <v>Jacks</v>
      </c>
      <c r="D3048" s="3" t="s">
        <v>2</v>
      </c>
      <c r="E3048" s="3">
        <v>2012.0</v>
      </c>
      <c r="F3048" s="3">
        <v>143.0</v>
      </c>
    </row>
    <row r="3049" ht="15.75" customHeight="1">
      <c r="A3049" s="2" t="s">
        <v>298</v>
      </c>
      <c r="B3049" s="2" t="s">
        <v>296</v>
      </c>
      <c r="C3049" s="2" t="str">
        <f>VLOOKUP(D3049,Info!$A$24:$B$57,2,FALSE)</f>
        <v>Jacks</v>
      </c>
      <c r="D3049" s="3" t="s">
        <v>2</v>
      </c>
      <c r="E3049" s="3">
        <v>2013.0</v>
      </c>
      <c r="F3049" s="3">
        <v>144.0</v>
      </c>
    </row>
    <row r="3050" ht="15.75" customHeight="1">
      <c r="A3050" s="2" t="s">
        <v>298</v>
      </c>
      <c r="B3050" s="2" t="s">
        <v>296</v>
      </c>
      <c r="C3050" s="2" t="str">
        <f>VLOOKUP(D3050,Info!$A$24:$B$57,2,FALSE)</f>
        <v>Jacks</v>
      </c>
      <c r="D3050" s="3" t="s">
        <v>2</v>
      </c>
      <c r="E3050" s="3">
        <v>2014.0</v>
      </c>
      <c r="F3050" s="3">
        <v>216.0</v>
      </c>
    </row>
    <row r="3051" ht="15.75" customHeight="1">
      <c r="A3051" s="2" t="s">
        <v>298</v>
      </c>
      <c r="B3051" s="2" t="s">
        <v>296</v>
      </c>
      <c r="C3051" s="2" t="str">
        <f>VLOOKUP(D3051,Info!$A$24:$B$57,2,FALSE)</f>
        <v>Jacks</v>
      </c>
      <c r="D3051" s="3" t="s">
        <v>2</v>
      </c>
      <c r="E3051" s="3">
        <v>2015.0</v>
      </c>
      <c r="F3051" s="3">
        <v>346.0</v>
      </c>
    </row>
    <row r="3052" ht="15.75" customHeight="1">
      <c r="A3052" s="2" t="s">
        <v>298</v>
      </c>
      <c r="B3052" s="2" t="s">
        <v>296</v>
      </c>
      <c r="C3052" s="2" t="str">
        <f>VLOOKUP(D3052,Info!$A$24:$B$57,2,FALSE)</f>
        <v>Jacks</v>
      </c>
      <c r="D3052" s="3" t="s">
        <v>2</v>
      </c>
      <c r="E3052" s="3">
        <v>2016.0</v>
      </c>
      <c r="F3052" s="3">
        <v>266.0</v>
      </c>
    </row>
    <row r="3053" ht="15.75" customHeight="1">
      <c r="A3053" s="2" t="s">
        <v>298</v>
      </c>
      <c r="B3053" s="2" t="s">
        <v>296</v>
      </c>
      <c r="C3053" s="2" t="str">
        <f>VLOOKUP(D3053,Info!$A$24:$B$57,2,FALSE)</f>
        <v>Jacks</v>
      </c>
      <c r="D3053" s="3" t="s">
        <v>2</v>
      </c>
      <c r="E3053" s="3">
        <v>2017.0</v>
      </c>
      <c r="F3053" s="3">
        <v>170.0</v>
      </c>
    </row>
    <row r="3054" ht="15.75" customHeight="1">
      <c r="A3054" s="2" t="s">
        <v>298</v>
      </c>
      <c r="B3054" s="2" t="s">
        <v>296</v>
      </c>
      <c r="C3054" s="2" t="str">
        <f>VLOOKUP(D3054,Info!$A$24:$B$57,2,FALSE)</f>
        <v>Jacks</v>
      </c>
      <c r="D3054" s="3" t="s">
        <v>2</v>
      </c>
      <c r="E3054" s="3">
        <v>2018.0</v>
      </c>
      <c r="F3054" s="3">
        <v>267.0</v>
      </c>
    </row>
    <row r="3055" ht="15.75" customHeight="1">
      <c r="A3055" s="2" t="s">
        <v>298</v>
      </c>
      <c r="B3055" s="2" t="s">
        <v>296</v>
      </c>
      <c r="C3055" s="2" t="str">
        <f>VLOOKUP(D3055,Info!$A$24:$B$57,2,FALSE)</f>
        <v>SG</v>
      </c>
      <c r="D3055" s="3" t="s">
        <v>4</v>
      </c>
      <c r="E3055" s="3">
        <v>1981.0</v>
      </c>
      <c r="F3055" s="3">
        <v>4.0</v>
      </c>
    </row>
    <row r="3056" ht="15.75" customHeight="1">
      <c r="A3056" s="2" t="s">
        <v>298</v>
      </c>
      <c r="B3056" s="2" t="s">
        <v>296</v>
      </c>
      <c r="C3056" s="2" t="str">
        <f>VLOOKUP(D3056,Info!$A$24:$B$57,2,FALSE)</f>
        <v>SG</v>
      </c>
      <c r="D3056" s="3" t="s">
        <v>4</v>
      </c>
      <c r="E3056" s="3">
        <v>1982.0</v>
      </c>
      <c r="F3056" s="3">
        <v>2.0</v>
      </c>
    </row>
    <row r="3057" ht="15.75" customHeight="1">
      <c r="A3057" s="2" t="s">
        <v>298</v>
      </c>
      <c r="B3057" s="2" t="s">
        <v>296</v>
      </c>
      <c r="C3057" s="2" t="str">
        <f>VLOOKUP(D3057,Info!$A$24:$B$57,2,FALSE)</f>
        <v>SG</v>
      </c>
      <c r="D3057" s="3" t="s">
        <v>4</v>
      </c>
      <c r="E3057" s="3">
        <v>1983.0</v>
      </c>
      <c r="F3057" s="3">
        <v>5.0</v>
      </c>
    </row>
    <row r="3058" ht="15.75" customHeight="1">
      <c r="A3058" s="2" t="s">
        <v>298</v>
      </c>
      <c r="B3058" s="2" t="s">
        <v>296</v>
      </c>
      <c r="C3058" s="2" t="str">
        <f>VLOOKUP(D3058,Info!$A$24:$B$57,2,FALSE)</f>
        <v>SG</v>
      </c>
      <c r="D3058" s="3" t="s">
        <v>4</v>
      </c>
      <c r="E3058" s="3">
        <v>1984.0</v>
      </c>
      <c r="F3058" s="3">
        <v>19.0</v>
      </c>
    </row>
    <row r="3059" ht="15.75" customHeight="1">
      <c r="A3059" s="2" t="s">
        <v>298</v>
      </c>
      <c r="B3059" s="2" t="s">
        <v>296</v>
      </c>
      <c r="C3059" s="2" t="str">
        <f>VLOOKUP(D3059,Info!$A$24:$B$57,2,FALSE)</f>
        <v>SG</v>
      </c>
      <c r="D3059" s="3" t="s">
        <v>4</v>
      </c>
      <c r="E3059" s="3">
        <v>1985.0</v>
      </c>
      <c r="F3059" s="3">
        <v>24.0</v>
      </c>
    </row>
    <row r="3060" ht="15.75" customHeight="1">
      <c r="A3060" s="2" t="s">
        <v>298</v>
      </c>
      <c r="B3060" s="2" t="s">
        <v>296</v>
      </c>
      <c r="C3060" s="2" t="str">
        <f>VLOOKUP(D3060,Info!$A$24:$B$57,2,FALSE)</f>
        <v>SG</v>
      </c>
      <c r="D3060" s="3" t="s">
        <v>4</v>
      </c>
      <c r="E3060" s="3">
        <v>1986.0</v>
      </c>
      <c r="F3060" s="3">
        <v>24.0</v>
      </c>
    </row>
    <row r="3061" ht="15.75" customHeight="1">
      <c r="A3061" s="2" t="s">
        <v>298</v>
      </c>
      <c r="B3061" s="2" t="s">
        <v>296</v>
      </c>
      <c r="C3061" s="2" t="str">
        <f>VLOOKUP(D3061,Info!$A$24:$B$57,2,FALSE)</f>
        <v>SG</v>
      </c>
      <c r="D3061" s="3" t="s">
        <v>4</v>
      </c>
      <c r="E3061" s="3">
        <v>1987.0</v>
      </c>
      <c r="F3061" s="3">
        <v>24.0</v>
      </c>
    </row>
    <row r="3062" ht="15.75" customHeight="1">
      <c r="A3062" s="2" t="s">
        <v>298</v>
      </c>
      <c r="B3062" s="2" t="s">
        <v>296</v>
      </c>
      <c r="C3062" s="2" t="str">
        <f>VLOOKUP(D3062,Info!$A$24:$B$57,2,FALSE)</f>
        <v>SG</v>
      </c>
      <c r="D3062" s="3" t="s">
        <v>4</v>
      </c>
      <c r="E3062" s="3">
        <v>1988.0</v>
      </c>
      <c r="F3062" s="3">
        <v>1.0</v>
      </c>
    </row>
    <row r="3063" ht="15.75" customHeight="1">
      <c r="A3063" s="2" t="s">
        <v>298</v>
      </c>
      <c r="B3063" s="2" t="s">
        <v>296</v>
      </c>
      <c r="C3063" s="2" t="str">
        <f>VLOOKUP(D3063,Info!$A$24:$B$57,2,FALSE)</f>
        <v>SG</v>
      </c>
      <c r="D3063" s="3" t="s">
        <v>4</v>
      </c>
      <c r="E3063" s="3">
        <v>1989.0</v>
      </c>
      <c r="F3063" s="3">
        <v>7.0</v>
      </c>
    </row>
    <row r="3064" ht="15.75" customHeight="1">
      <c r="A3064" s="2" t="s">
        <v>298</v>
      </c>
      <c r="B3064" s="2" t="s">
        <v>296</v>
      </c>
      <c r="C3064" s="2" t="str">
        <f>VLOOKUP(D3064,Info!$A$24:$B$57,2,FALSE)</f>
        <v>SG</v>
      </c>
      <c r="D3064" s="3" t="s">
        <v>4</v>
      </c>
      <c r="E3064" s="3">
        <v>1990.0</v>
      </c>
      <c r="F3064" s="3">
        <v>15.0</v>
      </c>
    </row>
    <row r="3065" ht="15.75" customHeight="1">
      <c r="A3065" s="2" t="s">
        <v>298</v>
      </c>
      <c r="B3065" s="2" t="s">
        <v>296</v>
      </c>
      <c r="C3065" s="2" t="str">
        <f>VLOOKUP(D3065,Info!$A$24:$B$57,2,FALSE)</f>
        <v>SG</v>
      </c>
      <c r="D3065" s="3" t="s">
        <v>4</v>
      </c>
      <c r="E3065" s="3">
        <v>1991.0</v>
      </c>
      <c r="F3065" s="3">
        <v>18.0</v>
      </c>
    </row>
    <row r="3066" ht="15.75" customHeight="1">
      <c r="A3066" s="2" t="s">
        <v>298</v>
      </c>
      <c r="B3066" s="2" t="s">
        <v>296</v>
      </c>
      <c r="C3066" s="2" t="str">
        <f>VLOOKUP(D3066,Info!$A$24:$B$57,2,FALSE)</f>
        <v>SG</v>
      </c>
      <c r="D3066" s="3" t="s">
        <v>4</v>
      </c>
      <c r="E3066" s="3">
        <v>1992.0</v>
      </c>
      <c r="F3066" s="3">
        <v>23.0</v>
      </c>
    </row>
    <row r="3067" ht="15.75" customHeight="1">
      <c r="A3067" s="2" t="s">
        <v>298</v>
      </c>
      <c r="B3067" s="2" t="s">
        <v>296</v>
      </c>
      <c r="C3067" s="2" t="str">
        <f>VLOOKUP(D3067,Info!$A$24:$B$57,2,FALSE)</f>
        <v>SG</v>
      </c>
      <c r="D3067" s="3" t="s">
        <v>4</v>
      </c>
      <c r="E3067" s="3">
        <v>1993.0</v>
      </c>
      <c r="F3067" s="3">
        <v>8.0</v>
      </c>
    </row>
    <row r="3068" ht="15.75" customHeight="1">
      <c r="A3068" s="2" t="s">
        <v>298</v>
      </c>
      <c r="B3068" s="2" t="s">
        <v>296</v>
      </c>
      <c r="C3068" s="2" t="str">
        <f>VLOOKUP(D3068,Info!$A$24:$B$57,2,FALSE)</f>
        <v>SG</v>
      </c>
      <c r="D3068" s="3" t="s">
        <v>4</v>
      </c>
      <c r="E3068" s="3">
        <v>1994.0</v>
      </c>
      <c r="F3068" s="3">
        <v>5.0</v>
      </c>
    </row>
    <row r="3069" ht="15.75" customHeight="1">
      <c r="A3069" s="2" t="s">
        <v>298</v>
      </c>
      <c r="B3069" s="2" t="s">
        <v>296</v>
      </c>
      <c r="C3069" s="2" t="str">
        <f>VLOOKUP(D3069,Info!$A$24:$B$57,2,FALSE)</f>
        <v>SG</v>
      </c>
      <c r="D3069" s="3" t="s">
        <v>4</v>
      </c>
      <c r="E3069" s="3">
        <v>1995.0</v>
      </c>
      <c r="F3069" s="3">
        <v>12.0</v>
      </c>
    </row>
    <row r="3070" ht="15.75" customHeight="1">
      <c r="A3070" s="2" t="s">
        <v>298</v>
      </c>
      <c r="B3070" s="2" t="s">
        <v>296</v>
      </c>
      <c r="C3070" s="2" t="str">
        <f>VLOOKUP(D3070,Info!$A$24:$B$57,2,FALSE)</f>
        <v>SG</v>
      </c>
      <c r="D3070" s="3" t="s">
        <v>4</v>
      </c>
      <c r="E3070" s="3">
        <v>1996.0</v>
      </c>
      <c r="F3070" s="3">
        <v>2.0</v>
      </c>
    </row>
    <row r="3071" ht="15.75" customHeight="1">
      <c r="A3071" s="2" t="s">
        <v>298</v>
      </c>
      <c r="B3071" s="2" t="s">
        <v>296</v>
      </c>
      <c r="C3071" s="2" t="str">
        <f>VLOOKUP(D3071,Info!$A$24:$B$57,2,FALSE)</f>
        <v>SG</v>
      </c>
      <c r="D3071" s="3" t="s">
        <v>4</v>
      </c>
      <c r="E3071" s="3">
        <v>1997.0</v>
      </c>
      <c r="F3071" s="3">
        <v>1.0</v>
      </c>
    </row>
    <row r="3072" ht="15.75" customHeight="1">
      <c r="A3072" s="2" t="s">
        <v>298</v>
      </c>
      <c r="B3072" s="2" t="s">
        <v>296</v>
      </c>
      <c r="C3072" s="2" t="str">
        <f>VLOOKUP(D3072,Info!$A$24:$B$57,2,FALSE)</f>
        <v>SG</v>
      </c>
      <c r="D3072" s="3" t="s">
        <v>4</v>
      </c>
      <c r="E3072" s="3">
        <v>1998.0</v>
      </c>
      <c r="F3072" s="3">
        <v>2.0</v>
      </c>
    </row>
    <row r="3073" ht="15.75" customHeight="1">
      <c r="A3073" s="2" t="s">
        <v>298</v>
      </c>
      <c r="B3073" s="2" t="s">
        <v>296</v>
      </c>
      <c r="C3073" s="2" t="str">
        <f>VLOOKUP(D3073,Info!$A$24:$B$57,2,FALSE)</f>
        <v>SG</v>
      </c>
      <c r="D3073" s="3" t="s">
        <v>4</v>
      </c>
      <c r="E3073" s="3">
        <v>1999.0</v>
      </c>
      <c r="F3073" s="3">
        <v>4.0</v>
      </c>
    </row>
    <row r="3074" ht="15.75" customHeight="1">
      <c r="A3074" s="2" t="s">
        <v>298</v>
      </c>
      <c r="B3074" s="2" t="s">
        <v>296</v>
      </c>
      <c r="C3074" s="2" t="str">
        <f>VLOOKUP(D3074,Info!$A$24:$B$57,2,FALSE)</f>
        <v>SG</v>
      </c>
      <c r="D3074" s="3" t="s">
        <v>4</v>
      </c>
      <c r="E3074" s="3">
        <v>2000.0</v>
      </c>
      <c r="F3074" s="3">
        <v>3.0</v>
      </c>
    </row>
    <row r="3075" ht="15.75" customHeight="1">
      <c r="A3075" s="2" t="s">
        <v>298</v>
      </c>
      <c r="B3075" s="2" t="s">
        <v>296</v>
      </c>
      <c r="C3075" s="2" t="str">
        <f>VLOOKUP(D3075,Info!$A$24:$B$57,2,FALSE)</f>
        <v>SG</v>
      </c>
      <c r="D3075" s="3" t="s">
        <v>4</v>
      </c>
      <c r="E3075" s="3">
        <v>2001.0</v>
      </c>
      <c r="F3075" s="3">
        <v>4.0</v>
      </c>
    </row>
    <row r="3076" ht="15.75" customHeight="1">
      <c r="A3076" s="2" t="s">
        <v>298</v>
      </c>
      <c r="B3076" s="2" t="s">
        <v>296</v>
      </c>
      <c r="C3076" s="2" t="str">
        <f>VLOOKUP(D3076,Info!$A$24:$B$57,2,FALSE)</f>
        <v>SG</v>
      </c>
      <c r="D3076" s="3" t="s">
        <v>4</v>
      </c>
      <c r="E3076" s="3">
        <v>2002.0</v>
      </c>
      <c r="F3076" s="3">
        <v>13.0</v>
      </c>
    </row>
    <row r="3077" ht="15.75" customHeight="1">
      <c r="A3077" s="2" t="s">
        <v>298</v>
      </c>
      <c r="B3077" s="2" t="s">
        <v>296</v>
      </c>
      <c r="C3077" s="2" t="str">
        <f>VLOOKUP(D3077,Info!$A$24:$B$57,2,FALSE)</f>
        <v>SG</v>
      </c>
      <c r="D3077" s="3" t="s">
        <v>4</v>
      </c>
      <c r="E3077" s="3">
        <v>2003.0</v>
      </c>
      <c r="F3077" s="3">
        <v>25.0</v>
      </c>
    </row>
    <row r="3078" ht="15.75" customHeight="1">
      <c r="A3078" s="2" t="s">
        <v>298</v>
      </c>
      <c r="B3078" s="2" t="s">
        <v>296</v>
      </c>
      <c r="C3078" s="2" t="str">
        <f>VLOOKUP(D3078,Info!$A$24:$B$57,2,FALSE)</f>
        <v>SG</v>
      </c>
      <c r="D3078" s="3" t="s">
        <v>4</v>
      </c>
      <c r="E3078" s="3">
        <v>2004.0</v>
      </c>
      <c r="F3078" s="3">
        <v>4.0</v>
      </c>
    </row>
    <row r="3079" ht="15.75" customHeight="1">
      <c r="A3079" s="2" t="s">
        <v>298</v>
      </c>
      <c r="B3079" s="2" t="s">
        <v>296</v>
      </c>
      <c r="C3079" s="2" t="str">
        <f>VLOOKUP(D3079,Info!$A$24:$B$57,2,FALSE)</f>
        <v>SG</v>
      </c>
      <c r="D3079" s="3" t="s">
        <v>4</v>
      </c>
      <c r="E3079" s="3">
        <v>2005.0</v>
      </c>
      <c r="F3079" s="3">
        <v>27.0</v>
      </c>
    </row>
    <row r="3080" ht="15.75" customHeight="1">
      <c r="A3080" s="2" t="s">
        <v>298</v>
      </c>
      <c r="B3080" s="2" t="s">
        <v>296</v>
      </c>
      <c r="C3080" s="2" t="str">
        <f>VLOOKUP(D3080,Info!$A$24:$B$57,2,FALSE)</f>
        <v>SG</v>
      </c>
      <c r="D3080" s="3" t="s">
        <v>4</v>
      </c>
      <c r="E3080" s="3">
        <v>2006.0</v>
      </c>
      <c r="F3080" s="3">
        <v>14.0</v>
      </c>
    </row>
    <row r="3081" ht="15.75" customHeight="1">
      <c r="A3081" s="2" t="s">
        <v>298</v>
      </c>
      <c r="B3081" s="2" t="s">
        <v>296</v>
      </c>
      <c r="C3081" s="2" t="str">
        <f>VLOOKUP(D3081,Info!$A$24:$B$57,2,FALSE)</f>
        <v>SG</v>
      </c>
      <c r="D3081" s="3" t="s">
        <v>4</v>
      </c>
      <c r="E3081" s="3">
        <v>2007.0</v>
      </c>
      <c r="F3081" s="3">
        <v>11.0</v>
      </c>
    </row>
    <row r="3082" ht="15.75" customHeight="1">
      <c r="A3082" s="2" t="s">
        <v>298</v>
      </c>
      <c r="B3082" s="2" t="s">
        <v>296</v>
      </c>
      <c r="C3082" s="2" t="str">
        <f>VLOOKUP(D3082,Info!$A$24:$B$57,2,FALSE)</f>
        <v>SG</v>
      </c>
      <c r="D3082" s="3" t="s">
        <v>4</v>
      </c>
      <c r="E3082" s="3">
        <v>2009.0</v>
      </c>
      <c r="F3082" s="3">
        <v>16.0</v>
      </c>
    </row>
    <row r="3083" ht="15.75" customHeight="1">
      <c r="A3083" s="2" t="s">
        <v>298</v>
      </c>
      <c r="B3083" s="2" t="s">
        <v>296</v>
      </c>
      <c r="C3083" s="2" t="str">
        <f>VLOOKUP(D3083,Info!$A$24:$B$57,2,FALSE)</f>
        <v>SG</v>
      </c>
      <c r="D3083" s="3" t="s">
        <v>4</v>
      </c>
      <c r="E3083" s="3">
        <v>2010.0</v>
      </c>
      <c r="F3083" s="3">
        <v>19.0</v>
      </c>
    </row>
    <row r="3084" ht="15.75" customHeight="1">
      <c r="A3084" s="2" t="s">
        <v>298</v>
      </c>
      <c r="B3084" s="2" t="s">
        <v>296</v>
      </c>
      <c r="C3084" s="2" t="str">
        <f>VLOOKUP(D3084,Info!$A$24:$B$57,2,FALSE)</f>
        <v>SG</v>
      </c>
      <c r="D3084" s="3" t="s">
        <v>4</v>
      </c>
      <c r="E3084" s="3">
        <v>2011.0</v>
      </c>
      <c r="F3084" s="3">
        <v>11.0</v>
      </c>
    </row>
    <row r="3085" ht="15.75" customHeight="1">
      <c r="A3085" s="2" t="s">
        <v>298</v>
      </c>
      <c r="B3085" s="2" t="s">
        <v>296</v>
      </c>
      <c r="C3085" s="2" t="str">
        <f>VLOOKUP(D3085,Info!$A$24:$B$57,2,FALSE)</f>
        <v>SG</v>
      </c>
      <c r="D3085" s="3" t="s">
        <v>4</v>
      </c>
      <c r="E3085" s="3">
        <v>2012.0</v>
      </c>
      <c r="F3085" s="3">
        <v>7.0</v>
      </c>
    </row>
    <row r="3086" ht="15.75" customHeight="1">
      <c r="A3086" s="2" t="s">
        <v>298</v>
      </c>
      <c r="B3086" s="2" t="s">
        <v>296</v>
      </c>
      <c r="C3086" s="2" t="str">
        <f>VLOOKUP(D3086,Info!$A$24:$B$57,2,FALSE)</f>
        <v>SG</v>
      </c>
      <c r="D3086" s="3" t="s">
        <v>4</v>
      </c>
      <c r="E3086" s="3">
        <v>2013.0</v>
      </c>
      <c r="F3086" s="3">
        <v>6.0</v>
      </c>
    </row>
    <row r="3087" ht="15.75" customHeight="1">
      <c r="A3087" s="2" t="s">
        <v>298</v>
      </c>
      <c r="B3087" s="2" t="s">
        <v>296</v>
      </c>
      <c r="C3087" s="2" t="str">
        <f>VLOOKUP(D3087,Info!$A$24:$B$57,2,FALSE)</f>
        <v>SG</v>
      </c>
      <c r="D3087" s="3" t="s">
        <v>4</v>
      </c>
      <c r="E3087" s="3">
        <v>2014.0</v>
      </c>
      <c r="F3087" s="3">
        <v>8.0</v>
      </c>
    </row>
    <row r="3088" ht="15.75" customHeight="1">
      <c r="A3088" s="2" t="s">
        <v>298</v>
      </c>
      <c r="B3088" s="2" t="s">
        <v>296</v>
      </c>
      <c r="C3088" s="2" t="str">
        <f>VLOOKUP(D3088,Info!$A$24:$B$57,2,FALSE)</f>
        <v>SG</v>
      </c>
      <c r="D3088" s="3" t="s">
        <v>4</v>
      </c>
      <c r="E3088" s="3">
        <v>2015.0</v>
      </c>
      <c r="F3088" s="3">
        <v>10.0</v>
      </c>
    </row>
    <row r="3089" ht="15.75" customHeight="1">
      <c r="A3089" s="2" t="s">
        <v>298</v>
      </c>
      <c r="B3089" s="2" t="s">
        <v>296</v>
      </c>
      <c r="C3089" s="2" t="str">
        <f>VLOOKUP(D3089,Info!$A$24:$B$57,2,FALSE)</f>
        <v>SG</v>
      </c>
      <c r="D3089" s="3" t="s">
        <v>4</v>
      </c>
      <c r="E3089" s="3">
        <v>2016.0</v>
      </c>
      <c r="F3089" s="3">
        <v>18.0</v>
      </c>
    </row>
    <row r="3090" ht="15.75" customHeight="1">
      <c r="A3090" s="2" t="s">
        <v>298</v>
      </c>
      <c r="B3090" s="2" t="s">
        <v>296</v>
      </c>
      <c r="C3090" s="2" t="str">
        <f>VLOOKUP(D3090,Info!$A$24:$B$57,2,FALSE)</f>
        <v>SG</v>
      </c>
      <c r="D3090" s="3" t="s">
        <v>4</v>
      </c>
      <c r="E3090" s="3">
        <v>2017.0</v>
      </c>
      <c r="F3090" s="3">
        <v>20.0</v>
      </c>
    </row>
    <row r="3091" ht="15.75" customHeight="1">
      <c r="A3091" s="2" t="s">
        <v>298</v>
      </c>
      <c r="B3091" s="2" t="s">
        <v>296</v>
      </c>
      <c r="C3091" s="2" t="str">
        <f>VLOOKUP(D3091,Info!$A$24:$B$57,2,FALSE)</f>
        <v>SG</v>
      </c>
      <c r="D3091" s="3" t="s">
        <v>4</v>
      </c>
      <c r="E3091" s="3">
        <v>2018.0</v>
      </c>
      <c r="F3091" s="3">
        <v>6.0</v>
      </c>
    </row>
    <row r="3092" ht="15.75" customHeight="1">
      <c r="A3092" s="2" t="s">
        <v>298</v>
      </c>
      <c r="B3092" s="2" t="s">
        <v>296</v>
      </c>
      <c r="C3092" s="2" t="str">
        <f>VLOOKUP(D3092,Info!$A$24:$B$57,2,FALSE)</f>
        <v>Jacks</v>
      </c>
      <c r="D3092" s="3" t="s">
        <v>6</v>
      </c>
      <c r="E3092" s="3">
        <v>1984.0</v>
      </c>
      <c r="F3092" s="3">
        <v>67.0</v>
      </c>
    </row>
    <row r="3093" ht="15.75" customHeight="1">
      <c r="A3093" s="2" t="s">
        <v>298</v>
      </c>
      <c r="B3093" s="2" t="s">
        <v>296</v>
      </c>
      <c r="C3093" s="2" t="str">
        <f>VLOOKUP(D3093,Info!$A$24:$B$57,2,FALSE)</f>
        <v>Jacks</v>
      </c>
      <c r="D3093" s="3" t="s">
        <v>6</v>
      </c>
      <c r="E3093" s="3">
        <v>1985.0</v>
      </c>
      <c r="F3093" s="3">
        <v>31.0</v>
      </c>
    </row>
    <row r="3094" ht="15.75" customHeight="1">
      <c r="A3094" s="2" t="s">
        <v>298</v>
      </c>
      <c r="B3094" s="2" t="s">
        <v>296</v>
      </c>
      <c r="C3094" s="2" t="str">
        <f>VLOOKUP(D3094,Info!$A$24:$B$57,2,FALSE)</f>
        <v>Jacks</v>
      </c>
      <c r="D3094" s="3" t="s">
        <v>6</v>
      </c>
      <c r="E3094" s="3">
        <v>1986.0</v>
      </c>
      <c r="F3094" s="3">
        <v>9.0</v>
      </c>
    </row>
    <row r="3095" ht="15.75" customHeight="1">
      <c r="A3095" s="2" t="s">
        <v>298</v>
      </c>
      <c r="B3095" s="2" t="s">
        <v>296</v>
      </c>
      <c r="C3095" s="2" t="str">
        <f>VLOOKUP(D3095,Info!$A$24:$B$57,2,FALSE)</f>
        <v>Jacks</v>
      </c>
      <c r="D3095" s="3" t="s">
        <v>6</v>
      </c>
      <c r="E3095" s="3">
        <v>1987.0</v>
      </c>
      <c r="F3095" s="3">
        <v>8.0</v>
      </c>
    </row>
    <row r="3096" ht="15.75" customHeight="1">
      <c r="A3096" s="2" t="s">
        <v>298</v>
      </c>
      <c r="B3096" s="2" t="s">
        <v>296</v>
      </c>
      <c r="C3096" s="2" t="str">
        <f>VLOOKUP(D3096,Info!$A$24:$B$57,2,FALSE)</f>
        <v>Jacks</v>
      </c>
      <c r="D3096" s="3" t="s">
        <v>6</v>
      </c>
      <c r="E3096" s="3">
        <v>1988.0</v>
      </c>
      <c r="F3096" s="3">
        <v>2.0</v>
      </c>
    </row>
    <row r="3097" ht="15.75" customHeight="1">
      <c r="A3097" s="2" t="s">
        <v>298</v>
      </c>
      <c r="B3097" s="2" t="s">
        <v>296</v>
      </c>
      <c r="C3097" s="2" t="str">
        <f>VLOOKUP(D3097,Info!$A$24:$B$57,2,FALSE)</f>
        <v>Jacks</v>
      </c>
      <c r="D3097" s="3" t="s">
        <v>6</v>
      </c>
      <c r="E3097" s="3">
        <v>1989.0</v>
      </c>
      <c r="F3097" s="3">
        <v>1.0</v>
      </c>
    </row>
    <row r="3098" ht="15.75" customHeight="1">
      <c r="A3098" s="2" t="s">
        <v>298</v>
      </c>
      <c r="B3098" s="2" t="s">
        <v>296</v>
      </c>
      <c r="C3098" s="2" t="str">
        <f>VLOOKUP(D3098,Info!$A$24:$B$57,2,FALSE)</f>
        <v>Jacks</v>
      </c>
      <c r="D3098" s="3" t="s">
        <v>6</v>
      </c>
      <c r="E3098" s="3">
        <v>1990.0</v>
      </c>
      <c r="F3098" s="3">
        <v>2.0</v>
      </c>
    </row>
    <row r="3099" ht="15.75" customHeight="1">
      <c r="A3099" s="2" t="s">
        <v>298</v>
      </c>
      <c r="B3099" s="2" t="s">
        <v>296</v>
      </c>
      <c r="C3099" s="2" t="str">
        <f>VLOOKUP(D3099,Info!$A$24:$B$57,2,FALSE)</f>
        <v>Jacks</v>
      </c>
      <c r="D3099" s="3" t="s">
        <v>6</v>
      </c>
      <c r="E3099" s="3">
        <v>1991.0</v>
      </c>
      <c r="F3099" s="3">
        <v>4.0</v>
      </c>
    </row>
    <row r="3100" ht="15.75" customHeight="1">
      <c r="A3100" s="2" t="s">
        <v>298</v>
      </c>
      <c r="B3100" s="2" t="s">
        <v>296</v>
      </c>
      <c r="C3100" s="2" t="str">
        <f>VLOOKUP(D3100,Info!$A$24:$B$57,2,FALSE)</f>
        <v>Jacks</v>
      </c>
      <c r="D3100" s="3" t="s">
        <v>6</v>
      </c>
      <c r="E3100" s="3">
        <v>1992.0</v>
      </c>
      <c r="F3100" s="3">
        <v>17.0</v>
      </c>
    </row>
    <row r="3101" ht="15.75" customHeight="1">
      <c r="A3101" s="2" t="s">
        <v>298</v>
      </c>
      <c r="B3101" s="2" t="s">
        <v>296</v>
      </c>
      <c r="C3101" s="2" t="str">
        <f>VLOOKUP(D3101,Info!$A$24:$B$57,2,FALSE)</f>
        <v>Jacks</v>
      </c>
      <c r="D3101" s="3" t="s">
        <v>6</v>
      </c>
      <c r="E3101" s="3">
        <v>1993.0</v>
      </c>
      <c r="F3101" s="3">
        <v>135.0</v>
      </c>
    </row>
    <row r="3102" ht="15.75" customHeight="1">
      <c r="A3102" s="2" t="s">
        <v>298</v>
      </c>
      <c r="B3102" s="2" t="s">
        <v>296</v>
      </c>
      <c r="C3102" s="2" t="str">
        <f>VLOOKUP(D3102,Info!$A$24:$B$57,2,FALSE)</f>
        <v>Jacks</v>
      </c>
      <c r="D3102" s="3" t="s">
        <v>6</v>
      </c>
      <c r="E3102" s="3">
        <v>1994.0</v>
      </c>
      <c r="F3102" s="3">
        <v>116.0</v>
      </c>
    </row>
    <row r="3103" ht="15.75" customHeight="1">
      <c r="A3103" s="2" t="s">
        <v>298</v>
      </c>
      <c r="B3103" s="2" t="s">
        <v>296</v>
      </c>
      <c r="C3103" s="2" t="str">
        <f>VLOOKUP(D3103,Info!$A$24:$B$57,2,FALSE)</f>
        <v>Jacks</v>
      </c>
      <c r="D3103" s="3" t="s">
        <v>6</v>
      </c>
      <c r="E3103" s="3">
        <v>1995.0</v>
      </c>
      <c r="F3103" s="3">
        <v>125.0</v>
      </c>
    </row>
    <row r="3104" ht="15.75" customHeight="1">
      <c r="A3104" s="2" t="s">
        <v>298</v>
      </c>
      <c r="B3104" s="2" t="s">
        <v>296</v>
      </c>
      <c r="C3104" s="2" t="str">
        <f>VLOOKUP(D3104,Info!$A$24:$B$57,2,FALSE)</f>
        <v>Jacks</v>
      </c>
      <c r="D3104" s="3" t="s">
        <v>6</v>
      </c>
      <c r="E3104" s="3">
        <v>1996.0</v>
      </c>
      <c r="F3104" s="3">
        <v>173.0</v>
      </c>
    </row>
    <row r="3105" ht="15.75" customHeight="1">
      <c r="A3105" s="2" t="s">
        <v>298</v>
      </c>
      <c r="B3105" s="2" t="s">
        <v>296</v>
      </c>
      <c r="C3105" s="2" t="str">
        <f>VLOOKUP(D3105,Info!$A$24:$B$57,2,FALSE)</f>
        <v>Jacks</v>
      </c>
      <c r="D3105" s="3" t="s">
        <v>6</v>
      </c>
      <c r="E3105" s="3">
        <v>1997.0</v>
      </c>
      <c r="F3105" s="3">
        <v>132.0</v>
      </c>
    </row>
    <row r="3106" ht="15.75" customHeight="1">
      <c r="A3106" s="2" t="s">
        <v>298</v>
      </c>
      <c r="B3106" s="2" t="s">
        <v>296</v>
      </c>
      <c r="C3106" s="2" t="str">
        <f>VLOOKUP(D3106,Info!$A$24:$B$57,2,FALSE)</f>
        <v>Jacks</v>
      </c>
      <c r="D3106" s="3" t="s">
        <v>6</v>
      </c>
      <c r="E3106" s="3">
        <v>1998.0</v>
      </c>
      <c r="F3106" s="3">
        <v>190.0</v>
      </c>
    </row>
    <row r="3107" ht="15.75" customHeight="1">
      <c r="A3107" s="2" t="s">
        <v>298</v>
      </c>
      <c r="B3107" s="2" t="s">
        <v>296</v>
      </c>
      <c r="C3107" s="2" t="str">
        <f>VLOOKUP(D3107,Info!$A$24:$B$57,2,FALSE)</f>
        <v>Jacks</v>
      </c>
      <c r="D3107" s="3" t="s">
        <v>6</v>
      </c>
      <c r="E3107" s="3">
        <v>1999.0</v>
      </c>
      <c r="F3107" s="3">
        <v>180.0</v>
      </c>
    </row>
    <row r="3108" ht="15.75" customHeight="1">
      <c r="A3108" s="2" t="s">
        <v>298</v>
      </c>
      <c r="B3108" s="2" t="s">
        <v>296</v>
      </c>
      <c r="C3108" s="2" t="str">
        <f>VLOOKUP(D3108,Info!$A$24:$B$57,2,FALSE)</f>
        <v>Jacks</v>
      </c>
      <c r="D3108" s="3" t="s">
        <v>6</v>
      </c>
      <c r="E3108" s="3">
        <v>2000.0</v>
      </c>
      <c r="F3108" s="3">
        <v>118.0</v>
      </c>
    </row>
    <row r="3109" ht="15.75" customHeight="1">
      <c r="A3109" s="2" t="s">
        <v>298</v>
      </c>
      <c r="B3109" s="2" t="s">
        <v>296</v>
      </c>
      <c r="C3109" s="2" t="str">
        <f>VLOOKUP(D3109,Info!$A$24:$B$57,2,FALSE)</f>
        <v>Jacks</v>
      </c>
      <c r="D3109" s="3" t="s">
        <v>6</v>
      </c>
      <c r="E3109" s="3">
        <v>2001.0</v>
      </c>
      <c r="F3109" s="3">
        <v>63.0</v>
      </c>
    </row>
    <row r="3110" ht="15.75" customHeight="1">
      <c r="A3110" s="2" t="s">
        <v>298</v>
      </c>
      <c r="B3110" s="2" t="s">
        <v>296</v>
      </c>
      <c r="C3110" s="2" t="str">
        <f>VLOOKUP(D3110,Info!$A$24:$B$57,2,FALSE)</f>
        <v>Jacks</v>
      </c>
      <c r="D3110" s="3" t="s">
        <v>6</v>
      </c>
      <c r="E3110" s="3">
        <v>2002.0</v>
      </c>
      <c r="F3110" s="3">
        <v>53.0</v>
      </c>
    </row>
    <row r="3111" ht="15.75" customHeight="1">
      <c r="A3111" s="2" t="s">
        <v>298</v>
      </c>
      <c r="B3111" s="2" t="s">
        <v>296</v>
      </c>
      <c r="C3111" s="2" t="str">
        <f>VLOOKUP(D3111,Info!$A$24:$B$57,2,FALSE)</f>
        <v>Jacks</v>
      </c>
      <c r="D3111" s="3" t="s">
        <v>6</v>
      </c>
      <c r="E3111" s="3">
        <v>2003.0</v>
      </c>
      <c r="F3111" s="3">
        <v>376.0</v>
      </c>
    </row>
    <row r="3112" ht="15.75" customHeight="1">
      <c r="A3112" s="2" t="s">
        <v>298</v>
      </c>
      <c r="B3112" s="2" t="s">
        <v>296</v>
      </c>
      <c r="C3112" s="2" t="str">
        <f>VLOOKUP(D3112,Info!$A$24:$B$57,2,FALSE)</f>
        <v>Jacks</v>
      </c>
      <c r="D3112" s="3" t="s">
        <v>6</v>
      </c>
      <c r="E3112" s="3">
        <v>2004.0</v>
      </c>
      <c r="F3112" s="3">
        <v>128.0</v>
      </c>
    </row>
    <row r="3113" ht="15.75" customHeight="1">
      <c r="A3113" s="2" t="s">
        <v>298</v>
      </c>
      <c r="B3113" s="2" t="s">
        <v>296</v>
      </c>
      <c r="C3113" s="2" t="str">
        <f>VLOOKUP(D3113,Info!$A$24:$B$57,2,FALSE)</f>
        <v>Jacks</v>
      </c>
      <c r="D3113" s="3" t="s">
        <v>6</v>
      </c>
      <c r="E3113" s="3">
        <v>2005.0</v>
      </c>
      <c r="F3113" s="3">
        <v>89.0</v>
      </c>
    </row>
    <row r="3114" ht="15.75" customHeight="1">
      <c r="A3114" s="2" t="s">
        <v>298</v>
      </c>
      <c r="B3114" s="2" t="s">
        <v>296</v>
      </c>
      <c r="C3114" s="2" t="str">
        <f>VLOOKUP(D3114,Info!$A$24:$B$57,2,FALSE)</f>
        <v>Jacks</v>
      </c>
      <c r="D3114" s="3" t="s">
        <v>6</v>
      </c>
      <c r="E3114" s="3">
        <v>2006.0</v>
      </c>
      <c r="F3114" s="3">
        <v>282.0</v>
      </c>
    </row>
    <row r="3115" ht="15.75" customHeight="1">
      <c r="A3115" s="2" t="s">
        <v>298</v>
      </c>
      <c r="B3115" s="2" t="s">
        <v>296</v>
      </c>
      <c r="C3115" s="2" t="str">
        <f>VLOOKUP(D3115,Info!$A$24:$B$57,2,FALSE)</f>
        <v>Jacks</v>
      </c>
      <c r="D3115" s="3" t="s">
        <v>6</v>
      </c>
      <c r="E3115" s="3">
        <v>2007.0</v>
      </c>
      <c r="F3115" s="3">
        <v>245.0</v>
      </c>
    </row>
    <row r="3116" ht="15.75" customHeight="1">
      <c r="A3116" s="2" t="s">
        <v>298</v>
      </c>
      <c r="B3116" s="2" t="s">
        <v>296</v>
      </c>
      <c r="C3116" s="2" t="str">
        <f>VLOOKUP(D3116,Info!$A$24:$B$57,2,FALSE)</f>
        <v>Jacks</v>
      </c>
      <c r="D3116" s="3" t="s">
        <v>6</v>
      </c>
      <c r="E3116" s="3">
        <v>2008.0</v>
      </c>
      <c r="F3116" s="3">
        <v>351.0</v>
      </c>
    </row>
    <row r="3117" ht="15.75" customHeight="1">
      <c r="A3117" s="2" t="s">
        <v>298</v>
      </c>
      <c r="B3117" s="2" t="s">
        <v>296</v>
      </c>
      <c r="C3117" s="2" t="str">
        <f>VLOOKUP(D3117,Info!$A$24:$B$57,2,FALSE)</f>
        <v>Jacks</v>
      </c>
      <c r="D3117" s="3" t="s">
        <v>6</v>
      </c>
      <c r="E3117" s="3">
        <v>2009.0</v>
      </c>
      <c r="F3117" s="3">
        <v>247.0</v>
      </c>
    </row>
    <row r="3118" ht="15.75" customHeight="1">
      <c r="A3118" s="2" t="s">
        <v>298</v>
      </c>
      <c r="B3118" s="2" t="s">
        <v>296</v>
      </c>
      <c r="C3118" s="2" t="str">
        <f>VLOOKUP(D3118,Info!$A$24:$B$57,2,FALSE)</f>
        <v>Jacks</v>
      </c>
      <c r="D3118" s="3" t="s">
        <v>6</v>
      </c>
      <c r="E3118" s="3">
        <v>2010.0</v>
      </c>
      <c r="F3118" s="3">
        <v>205.0</v>
      </c>
    </row>
    <row r="3119" ht="15.75" customHeight="1">
      <c r="A3119" s="2" t="s">
        <v>298</v>
      </c>
      <c r="B3119" s="2" t="s">
        <v>296</v>
      </c>
      <c r="C3119" s="2" t="str">
        <f>VLOOKUP(D3119,Info!$A$24:$B$57,2,FALSE)</f>
        <v>Jacks</v>
      </c>
      <c r="D3119" s="3" t="s">
        <v>6</v>
      </c>
      <c r="E3119" s="3">
        <v>2011.0</v>
      </c>
      <c r="F3119" s="3">
        <v>340.0</v>
      </c>
    </row>
    <row r="3120" ht="15.75" customHeight="1">
      <c r="A3120" s="2" t="s">
        <v>298</v>
      </c>
      <c r="B3120" s="2" t="s">
        <v>296</v>
      </c>
      <c r="C3120" s="2" t="str">
        <f>VLOOKUP(D3120,Info!$A$24:$B$57,2,FALSE)</f>
        <v>Jacks</v>
      </c>
      <c r="D3120" s="3" t="s">
        <v>6</v>
      </c>
      <c r="E3120" s="3">
        <v>2012.0</v>
      </c>
      <c r="F3120" s="3">
        <v>154.0</v>
      </c>
    </row>
    <row r="3121" ht="15.75" customHeight="1">
      <c r="A3121" s="2" t="s">
        <v>298</v>
      </c>
      <c r="B3121" s="2" t="s">
        <v>296</v>
      </c>
      <c r="C3121" s="2" t="str">
        <f>VLOOKUP(D3121,Info!$A$24:$B$57,2,FALSE)</f>
        <v>Jacks</v>
      </c>
      <c r="D3121" s="3" t="s">
        <v>6</v>
      </c>
      <c r="E3121" s="3">
        <v>2013.0</v>
      </c>
      <c r="F3121" s="3">
        <v>208.0</v>
      </c>
    </row>
    <row r="3122" ht="15.75" customHeight="1">
      <c r="A3122" s="2" t="s">
        <v>298</v>
      </c>
      <c r="B3122" s="2" t="s">
        <v>296</v>
      </c>
      <c r="C3122" s="2" t="str">
        <f>VLOOKUP(D3122,Info!$A$24:$B$57,2,FALSE)</f>
        <v>Jacks</v>
      </c>
      <c r="D3122" s="3" t="s">
        <v>6</v>
      </c>
      <c r="E3122" s="3">
        <v>2014.0</v>
      </c>
      <c r="F3122" s="3">
        <v>258.0</v>
      </c>
    </row>
    <row r="3123" ht="15.75" customHeight="1">
      <c r="A3123" s="2" t="s">
        <v>298</v>
      </c>
      <c r="B3123" s="2" t="s">
        <v>296</v>
      </c>
      <c r="C3123" s="2" t="str">
        <f>VLOOKUP(D3123,Info!$A$24:$B$57,2,FALSE)</f>
        <v>Jacks</v>
      </c>
      <c r="D3123" s="3" t="s">
        <v>6</v>
      </c>
      <c r="E3123" s="3">
        <v>2015.0</v>
      </c>
      <c r="F3123" s="3">
        <v>74.0</v>
      </c>
    </row>
    <row r="3124" ht="15.75" customHeight="1">
      <c r="A3124" s="2" t="s">
        <v>298</v>
      </c>
      <c r="B3124" s="2" t="s">
        <v>296</v>
      </c>
      <c r="C3124" s="2" t="str">
        <f>VLOOKUP(D3124,Info!$A$24:$B$57,2,FALSE)</f>
        <v>Jacks</v>
      </c>
      <c r="D3124" s="3" t="s">
        <v>6</v>
      </c>
      <c r="E3124" s="3">
        <v>2016.0</v>
      </c>
      <c r="F3124" s="3">
        <v>201.0</v>
      </c>
    </row>
    <row r="3125" ht="15.75" customHeight="1">
      <c r="A3125" s="2" t="s">
        <v>298</v>
      </c>
      <c r="B3125" s="2" t="s">
        <v>296</v>
      </c>
      <c r="C3125" s="2" t="str">
        <f>VLOOKUP(D3125,Info!$A$24:$B$57,2,FALSE)</f>
        <v>Jacks</v>
      </c>
      <c r="D3125" s="3" t="s">
        <v>6</v>
      </c>
      <c r="E3125" s="3">
        <v>2017.0</v>
      </c>
      <c r="F3125" s="3">
        <v>110.0</v>
      </c>
    </row>
    <row r="3126" ht="15.75" customHeight="1">
      <c r="A3126" s="2" t="s">
        <v>298</v>
      </c>
      <c r="B3126" s="2" t="s">
        <v>296</v>
      </c>
      <c r="C3126" s="2" t="str">
        <f>VLOOKUP(D3126,Info!$A$24:$B$57,2,FALSE)</f>
        <v>Jacks</v>
      </c>
      <c r="D3126" s="3" t="s">
        <v>6</v>
      </c>
      <c r="E3126" s="3">
        <v>2018.0</v>
      </c>
      <c r="F3126" s="3">
        <v>277.0</v>
      </c>
    </row>
    <row r="3127" ht="15.75" customHeight="1">
      <c r="A3127" s="2" t="s">
        <v>298</v>
      </c>
      <c r="B3127" s="2" t="s">
        <v>296</v>
      </c>
      <c r="C3127" s="2" t="str">
        <f>VLOOKUP(D3127,Info!$A$24:$B$57,2,FALSE)</f>
        <v>SG</v>
      </c>
      <c r="D3127" s="3" t="s">
        <v>7</v>
      </c>
      <c r="E3127" s="3">
        <v>1981.0</v>
      </c>
      <c r="F3127" s="3">
        <v>5.0</v>
      </c>
    </row>
    <row r="3128" ht="15.75" customHeight="1">
      <c r="A3128" s="2" t="s">
        <v>298</v>
      </c>
      <c r="B3128" s="2" t="s">
        <v>296</v>
      </c>
      <c r="C3128" s="2" t="str">
        <f>VLOOKUP(D3128,Info!$A$24:$B$57,2,FALSE)</f>
        <v>SG</v>
      </c>
      <c r="D3128" s="3" t="s">
        <v>7</v>
      </c>
      <c r="E3128" s="3">
        <v>1982.0</v>
      </c>
      <c r="F3128" s="3">
        <v>6.0</v>
      </c>
    </row>
    <row r="3129" ht="15.75" customHeight="1">
      <c r="A3129" s="2" t="s">
        <v>298</v>
      </c>
      <c r="B3129" s="2" t="s">
        <v>296</v>
      </c>
      <c r="C3129" s="2" t="str">
        <f>VLOOKUP(D3129,Info!$A$24:$B$57,2,FALSE)</f>
        <v>SG</v>
      </c>
      <c r="D3129" s="3" t="s">
        <v>7</v>
      </c>
      <c r="E3129" s="3">
        <v>1983.0</v>
      </c>
      <c r="F3129" s="3">
        <v>16.0</v>
      </c>
    </row>
    <row r="3130" ht="15.75" customHeight="1">
      <c r="A3130" s="2" t="s">
        <v>298</v>
      </c>
      <c r="B3130" s="2" t="s">
        <v>296</v>
      </c>
      <c r="C3130" s="2" t="str">
        <f>VLOOKUP(D3130,Info!$A$24:$B$57,2,FALSE)</f>
        <v>SG</v>
      </c>
      <c r="D3130" s="3" t="s">
        <v>7</v>
      </c>
      <c r="E3130" s="3">
        <v>1984.0</v>
      </c>
      <c r="F3130" s="3">
        <v>6.0</v>
      </c>
    </row>
    <row r="3131" ht="15.75" customHeight="1">
      <c r="A3131" s="2" t="s">
        <v>298</v>
      </c>
      <c r="B3131" s="2" t="s">
        <v>296</v>
      </c>
      <c r="C3131" s="2" t="str">
        <f>VLOOKUP(D3131,Info!$A$24:$B$57,2,FALSE)</f>
        <v>SG</v>
      </c>
      <c r="D3131" s="3" t="s">
        <v>7</v>
      </c>
      <c r="E3131" s="3">
        <v>1985.0</v>
      </c>
      <c r="F3131" s="3">
        <v>5.0</v>
      </c>
    </row>
    <row r="3132" ht="15.75" customHeight="1">
      <c r="A3132" s="2" t="s">
        <v>298</v>
      </c>
      <c r="B3132" s="2" t="s">
        <v>296</v>
      </c>
      <c r="C3132" s="2" t="str">
        <f>VLOOKUP(D3132,Info!$A$24:$B$57,2,FALSE)</f>
        <v>SG</v>
      </c>
      <c r="D3132" s="3" t="s">
        <v>7</v>
      </c>
      <c r="E3132" s="3">
        <v>1987.0</v>
      </c>
      <c r="F3132" s="3">
        <v>9.0</v>
      </c>
    </row>
    <row r="3133" ht="15.75" customHeight="1">
      <c r="A3133" s="2" t="s">
        <v>298</v>
      </c>
      <c r="B3133" s="2" t="s">
        <v>296</v>
      </c>
      <c r="C3133" s="2" t="str">
        <f>VLOOKUP(D3133,Info!$A$24:$B$57,2,FALSE)</f>
        <v>SG</v>
      </c>
      <c r="D3133" s="3" t="s">
        <v>7</v>
      </c>
      <c r="E3133" s="3">
        <v>1988.0</v>
      </c>
      <c r="F3133" s="3">
        <v>5.0</v>
      </c>
    </row>
    <row r="3134" ht="15.75" customHeight="1">
      <c r="A3134" s="2" t="s">
        <v>298</v>
      </c>
      <c r="B3134" s="2" t="s">
        <v>296</v>
      </c>
      <c r="C3134" s="2" t="str">
        <f>VLOOKUP(D3134,Info!$A$24:$B$57,2,FALSE)</f>
        <v>SG</v>
      </c>
      <c r="D3134" s="3" t="s">
        <v>7</v>
      </c>
      <c r="E3134" s="3">
        <v>1989.0</v>
      </c>
      <c r="F3134" s="3">
        <v>5.0</v>
      </c>
    </row>
    <row r="3135" ht="15.75" customHeight="1">
      <c r="A3135" s="2" t="s">
        <v>298</v>
      </c>
      <c r="B3135" s="2" t="s">
        <v>296</v>
      </c>
      <c r="C3135" s="2" t="str">
        <f>VLOOKUP(D3135,Info!$A$24:$B$57,2,FALSE)</f>
        <v>SG</v>
      </c>
      <c r="D3135" s="3" t="s">
        <v>7</v>
      </c>
      <c r="E3135" s="3">
        <v>1990.0</v>
      </c>
      <c r="F3135" s="3">
        <v>2.0</v>
      </c>
    </row>
    <row r="3136" ht="15.75" customHeight="1">
      <c r="A3136" s="2" t="s">
        <v>298</v>
      </c>
      <c r="B3136" s="2" t="s">
        <v>296</v>
      </c>
      <c r="C3136" s="2" t="str">
        <f>VLOOKUP(D3136,Info!$A$24:$B$57,2,FALSE)</f>
        <v>SG</v>
      </c>
      <c r="D3136" s="3" t="s">
        <v>7</v>
      </c>
      <c r="E3136" s="3">
        <v>1991.0</v>
      </c>
      <c r="F3136" s="3">
        <v>13.0</v>
      </c>
    </row>
    <row r="3137" ht="15.75" customHeight="1">
      <c r="A3137" s="2" t="s">
        <v>298</v>
      </c>
      <c r="B3137" s="2" t="s">
        <v>296</v>
      </c>
      <c r="C3137" s="2" t="str">
        <f>VLOOKUP(D3137,Info!$A$24:$B$57,2,FALSE)</f>
        <v>SG</v>
      </c>
      <c r="D3137" s="3" t="s">
        <v>7</v>
      </c>
      <c r="E3137" s="3">
        <v>1992.0</v>
      </c>
      <c r="F3137" s="3">
        <v>24.0</v>
      </c>
    </row>
    <row r="3138" ht="15.75" customHeight="1">
      <c r="A3138" s="2" t="s">
        <v>298</v>
      </c>
      <c r="B3138" s="2" t="s">
        <v>296</v>
      </c>
      <c r="C3138" s="2" t="str">
        <f>VLOOKUP(D3138,Info!$A$24:$B$57,2,FALSE)</f>
        <v>SG</v>
      </c>
      <c r="D3138" s="3" t="s">
        <v>7</v>
      </c>
      <c r="E3138" s="3">
        <v>1993.0</v>
      </c>
      <c r="F3138" s="3">
        <v>3.0</v>
      </c>
    </row>
    <row r="3139" ht="15.75" customHeight="1">
      <c r="A3139" s="2" t="s">
        <v>298</v>
      </c>
      <c r="B3139" s="2" t="s">
        <v>296</v>
      </c>
      <c r="C3139" s="2" t="str">
        <f>VLOOKUP(D3139,Info!$A$24:$B$57,2,FALSE)</f>
        <v>SG</v>
      </c>
      <c r="D3139" s="3" t="s">
        <v>7</v>
      </c>
      <c r="E3139" s="3">
        <v>1994.0</v>
      </c>
      <c r="F3139" s="3">
        <v>2.0</v>
      </c>
    </row>
    <row r="3140" ht="15.75" customHeight="1">
      <c r="A3140" s="2" t="s">
        <v>298</v>
      </c>
      <c r="B3140" s="2" t="s">
        <v>296</v>
      </c>
      <c r="C3140" s="2" t="str">
        <f>VLOOKUP(D3140,Info!$A$24:$B$57,2,FALSE)</f>
        <v>SG</v>
      </c>
      <c r="D3140" s="3" t="s">
        <v>7</v>
      </c>
      <c r="E3140" s="3">
        <v>1995.0</v>
      </c>
      <c r="F3140" s="3">
        <v>1.0</v>
      </c>
    </row>
    <row r="3141" ht="15.75" customHeight="1">
      <c r="A3141" s="2" t="s">
        <v>298</v>
      </c>
      <c r="B3141" s="2" t="s">
        <v>296</v>
      </c>
      <c r="C3141" s="2" t="str">
        <f>VLOOKUP(D3141,Info!$A$24:$B$57,2,FALSE)</f>
        <v>SG</v>
      </c>
      <c r="D3141" s="3" t="s">
        <v>7</v>
      </c>
      <c r="E3141" s="3">
        <v>1997.0</v>
      </c>
      <c r="F3141" s="3">
        <v>6.0</v>
      </c>
    </row>
    <row r="3142" ht="15.75" customHeight="1">
      <c r="A3142" s="2" t="s">
        <v>298</v>
      </c>
      <c r="B3142" s="2" t="s">
        <v>296</v>
      </c>
      <c r="C3142" s="2" t="str">
        <f>VLOOKUP(D3142,Info!$A$24:$B$57,2,FALSE)</f>
        <v>SG</v>
      </c>
      <c r="D3142" s="3" t="s">
        <v>7</v>
      </c>
      <c r="E3142" s="3">
        <v>1998.0</v>
      </c>
      <c r="F3142" s="3">
        <v>1.0</v>
      </c>
    </row>
    <row r="3143" ht="15.75" customHeight="1">
      <c r="A3143" s="2" t="s">
        <v>298</v>
      </c>
      <c r="B3143" s="2" t="s">
        <v>296</v>
      </c>
      <c r="C3143" s="2" t="str">
        <f>VLOOKUP(D3143,Info!$A$24:$B$57,2,FALSE)</f>
        <v>SG</v>
      </c>
      <c r="D3143" s="3" t="s">
        <v>7</v>
      </c>
      <c r="E3143" s="3">
        <v>2001.0</v>
      </c>
      <c r="F3143" s="3">
        <v>4.0</v>
      </c>
    </row>
    <row r="3144" ht="15.75" customHeight="1">
      <c r="A3144" s="2" t="s">
        <v>298</v>
      </c>
      <c r="B3144" s="2" t="s">
        <v>296</v>
      </c>
      <c r="C3144" s="2" t="str">
        <f>VLOOKUP(D3144,Info!$A$24:$B$57,2,FALSE)</f>
        <v>SG</v>
      </c>
      <c r="D3144" s="3" t="s">
        <v>7</v>
      </c>
      <c r="E3144" s="3">
        <v>2002.0</v>
      </c>
      <c r="F3144" s="3">
        <v>2.0</v>
      </c>
    </row>
    <row r="3145" ht="15.75" customHeight="1">
      <c r="A3145" s="2" t="s">
        <v>298</v>
      </c>
      <c r="B3145" s="2" t="s">
        <v>296</v>
      </c>
      <c r="C3145" s="2" t="str">
        <f>VLOOKUP(D3145,Info!$A$24:$B$57,2,FALSE)</f>
        <v>SG</v>
      </c>
      <c r="D3145" s="3" t="s">
        <v>7</v>
      </c>
      <c r="E3145" s="3">
        <v>2003.0</v>
      </c>
      <c r="F3145" s="3">
        <v>6.0</v>
      </c>
    </row>
    <row r="3146" ht="15.75" customHeight="1">
      <c r="A3146" s="2" t="s">
        <v>298</v>
      </c>
      <c r="B3146" s="2" t="s">
        <v>296</v>
      </c>
      <c r="C3146" s="2" t="str">
        <f>VLOOKUP(D3146,Info!$A$24:$B$57,2,FALSE)</f>
        <v>SG</v>
      </c>
      <c r="D3146" s="3" t="s">
        <v>7</v>
      </c>
      <c r="E3146" s="3">
        <v>2004.0</v>
      </c>
      <c r="F3146" s="3">
        <v>11.0</v>
      </c>
    </row>
    <row r="3147" ht="15.75" customHeight="1">
      <c r="A3147" s="2" t="s">
        <v>298</v>
      </c>
      <c r="B3147" s="2" t="s">
        <v>296</v>
      </c>
      <c r="C3147" s="2" t="str">
        <f>VLOOKUP(D3147,Info!$A$24:$B$57,2,FALSE)</f>
        <v>SG</v>
      </c>
      <c r="D3147" s="3" t="s">
        <v>7</v>
      </c>
      <c r="E3147" s="3">
        <v>2006.0</v>
      </c>
      <c r="F3147" s="3">
        <v>1.0</v>
      </c>
    </row>
    <row r="3148" ht="15.75" customHeight="1">
      <c r="A3148" s="2" t="s">
        <v>298</v>
      </c>
      <c r="B3148" s="2" t="s">
        <v>296</v>
      </c>
      <c r="C3148" s="2" t="str">
        <f>VLOOKUP(D3148,Info!$A$24:$B$57,2,FALSE)</f>
        <v>SG</v>
      </c>
      <c r="D3148" s="3" t="s">
        <v>7</v>
      </c>
      <c r="E3148" s="3">
        <v>2008.0</v>
      </c>
      <c r="F3148" s="3">
        <v>2.0</v>
      </c>
    </row>
    <row r="3149" ht="15.75" customHeight="1">
      <c r="A3149" s="2" t="s">
        <v>298</v>
      </c>
      <c r="B3149" s="2" t="s">
        <v>296</v>
      </c>
      <c r="C3149" s="2" t="str">
        <f>VLOOKUP(D3149,Info!$A$24:$B$57,2,FALSE)</f>
        <v>SG</v>
      </c>
      <c r="D3149" s="3" t="s">
        <v>7</v>
      </c>
      <c r="E3149" s="3">
        <v>2010.0</v>
      </c>
      <c r="F3149" s="3">
        <v>1.0</v>
      </c>
    </row>
    <row r="3150" ht="15.75" customHeight="1">
      <c r="A3150" s="2" t="s">
        <v>298</v>
      </c>
      <c r="B3150" s="2" t="s">
        <v>296</v>
      </c>
      <c r="C3150" s="2" t="str">
        <f>VLOOKUP(D3150,Info!$A$24:$B$57,2,FALSE)</f>
        <v>SG</v>
      </c>
      <c r="D3150" s="3" t="s">
        <v>7</v>
      </c>
      <c r="E3150" s="3">
        <v>2011.0</v>
      </c>
      <c r="F3150" s="3">
        <v>2.0</v>
      </c>
    </row>
    <row r="3151" ht="15.75" customHeight="1">
      <c r="A3151" s="2" t="s">
        <v>298</v>
      </c>
      <c r="B3151" s="2" t="s">
        <v>296</v>
      </c>
      <c r="C3151" s="2" t="str">
        <f>VLOOKUP(D3151,Info!$A$24:$B$57,2,FALSE)</f>
        <v>SG</v>
      </c>
      <c r="D3151" s="3" t="s">
        <v>7</v>
      </c>
      <c r="E3151" s="3">
        <v>2012.0</v>
      </c>
      <c r="F3151" s="3">
        <v>10.0</v>
      </c>
    </row>
    <row r="3152" ht="15.75" customHeight="1">
      <c r="A3152" s="2" t="s">
        <v>298</v>
      </c>
      <c r="B3152" s="2" t="s">
        <v>296</v>
      </c>
      <c r="C3152" s="2" t="str">
        <f>VLOOKUP(D3152,Info!$A$24:$B$57,2,FALSE)</f>
        <v>SG</v>
      </c>
      <c r="D3152" s="3" t="s">
        <v>7</v>
      </c>
      <c r="E3152" s="3">
        <v>2013.0</v>
      </c>
      <c r="F3152" s="3">
        <v>2.0</v>
      </c>
    </row>
    <row r="3153" ht="15.75" customHeight="1">
      <c r="A3153" s="2" t="s">
        <v>298</v>
      </c>
      <c r="B3153" s="2" t="s">
        <v>296</v>
      </c>
      <c r="C3153" s="2" t="str">
        <f>VLOOKUP(D3153,Info!$A$24:$B$57,2,FALSE)</f>
        <v>SG</v>
      </c>
      <c r="D3153" s="3" t="s">
        <v>7</v>
      </c>
      <c r="E3153" s="3">
        <v>2014.0</v>
      </c>
      <c r="F3153" s="3">
        <v>5.0</v>
      </c>
    </row>
    <row r="3154" ht="15.75" customHeight="1">
      <c r="A3154" s="2" t="s">
        <v>298</v>
      </c>
      <c r="B3154" s="2" t="s">
        <v>296</v>
      </c>
      <c r="C3154" s="2" t="str">
        <f>VLOOKUP(D3154,Info!$A$24:$B$57,2,FALSE)</f>
        <v>SG</v>
      </c>
      <c r="D3154" s="3" t="s">
        <v>7</v>
      </c>
      <c r="E3154" s="3">
        <v>2015.0</v>
      </c>
      <c r="F3154" s="3">
        <v>4.0</v>
      </c>
    </row>
    <row r="3155" ht="15.75" customHeight="1">
      <c r="A3155" s="2" t="s">
        <v>298</v>
      </c>
      <c r="B3155" s="2" t="s">
        <v>296</v>
      </c>
      <c r="C3155" s="2" t="str">
        <f>VLOOKUP(D3155,Info!$A$24:$B$57,2,FALSE)</f>
        <v>SG</v>
      </c>
      <c r="D3155" s="3" t="s">
        <v>7</v>
      </c>
      <c r="E3155" s="3">
        <v>2016.0</v>
      </c>
      <c r="F3155" s="3">
        <v>4.0</v>
      </c>
    </row>
    <row r="3156" ht="15.75" customHeight="1">
      <c r="A3156" s="2" t="s">
        <v>298</v>
      </c>
      <c r="B3156" s="2" t="s">
        <v>296</v>
      </c>
      <c r="C3156" s="2" t="str">
        <f>VLOOKUP(D3156,Info!$A$24:$B$57,2,FALSE)</f>
        <v>SG</v>
      </c>
      <c r="D3156" s="3" t="s">
        <v>7</v>
      </c>
      <c r="E3156" s="3">
        <v>2017.0</v>
      </c>
      <c r="F3156" s="3">
        <v>8.0</v>
      </c>
    </row>
    <row r="3157" ht="15.75" customHeight="1">
      <c r="A3157" s="2" t="s">
        <v>298</v>
      </c>
      <c r="B3157" s="2" t="s">
        <v>296</v>
      </c>
      <c r="C3157" s="2" t="str">
        <f>VLOOKUP(D3157,Info!$A$24:$B$57,2,FALSE)</f>
        <v>SG</v>
      </c>
      <c r="D3157" s="3" t="s">
        <v>7</v>
      </c>
      <c r="E3157" s="3">
        <v>2018.0</v>
      </c>
      <c r="F3157" s="3">
        <v>5.0</v>
      </c>
    </row>
    <row r="3158" ht="15.75" customHeight="1">
      <c r="A3158" s="2" t="s">
        <v>298</v>
      </c>
      <c r="B3158" s="2" t="s">
        <v>296</v>
      </c>
      <c r="C3158" s="2" t="str">
        <f>VLOOKUP(D3158,Info!$A$24:$B$57,2,FALSE)</f>
        <v>SG</v>
      </c>
      <c r="D3158" s="3" t="s">
        <v>8</v>
      </c>
      <c r="E3158" s="3">
        <v>1981.0</v>
      </c>
      <c r="F3158" s="3">
        <v>70.0</v>
      </c>
    </row>
    <row r="3159" ht="15.75" customHeight="1">
      <c r="A3159" s="2" t="s">
        <v>298</v>
      </c>
      <c r="B3159" s="2" t="s">
        <v>296</v>
      </c>
      <c r="C3159" s="2" t="str">
        <f>VLOOKUP(D3159,Info!$A$24:$B$57,2,FALSE)</f>
        <v>SG</v>
      </c>
      <c r="D3159" s="3" t="s">
        <v>8</v>
      </c>
      <c r="E3159" s="3">
        <v>1982.0</v>
      </c>
      <c r="F3159" s="3">
        <v>42.0</v>
      </c>
    </row>
    <row r="3160" ht="15.75" customHeight="1">
      <c r="A3160" s="2" t="s">
        <v>298</v>
      </c>
      <c r="B3160" s="2" t="s">
        <v>296</v>
      </c>
      <c r="C3160" s="2" t="str">
        <f>VLOOKUP(D3160,Info!$A$24:$B$57,2,FALSE)</f>
        <v>SG</v>
      </c>
      <c r="D3160" s="3" t="s">
        <v>8</v>
      </c>
      <c r="E3160" s="3">
        <v>1983.0</v>
      </c>
      <c r="F3160" s="3">
        <v>34.0</v>
      </c>
    </row>
    <row r="3161" ht="15.75" customHeight="1">
      <c r="A3161" s="2" t="s">
        <v>298</v>
      </c>
      <c r="B3161" s="2" t="s">
        <v>296</v>
      </c>
      <c r="C3161" s="2" t="str">
        <f>VLOOKUP(D3161,Info!$A$24:$B$57,2,FALSE)</f>
        <v>SG</v>
      </c>
      <c r="D3161" s="3" t="s">
        <v>8</v>
      </c>
      <c r="E3161" s="3">
        <v>1984.0</v>
      </c>
      <c r="F3161" s="3">
        <v>49.0</v>
      </c>
    </row>
    <row r="3162" ht="15.75" customHeight="1">
      <c r="A3162" s="2" t="s">
        <v>298</v>
      </c>
      <c r="B3162" s="2" t="s">
        <v>296</v>
      </c>
      <c r="C3162" s="2" t="str">
        <f>VLOOKUP(D3162,Info!$A$24:$B$57,2,FALSE)</f>
        <v>SG</v>
      </c>
      <c r="D3162" s="3" t="s">
        <v>8</v>
      </c>
      <c r="E3162" s="3">
        <v>1985.0</v>
      </c>
      <c r="F3162" s="3">
        <v>61.0</v>
      </c>
    </row>
    <row r="3163" ht="15.75" customHeight="1">
      <c r="A3163" s="2" t="s">
        <v>298</v>
      </c>
      <c r="B3163" s="2" t="s">
        <v>296</v>
      </c>
      <c r="C3163" s="2" t="str">
        <f>VLOOKUP(D3163,Info!$A$24:$B$57,2,FALSE)</f>
        <v>SG</v>
      </c>
      <c r="D3163" s="3" t="s">
        <v>8</v>
      </c>
      <c r="E3163" s="3">
        <v>1986.0</v>
      </c>
      <c r="F3163" s="3">
        <v>54.0</v>
      </c>
    </row>
    <row r="3164" ht="15.75" customHeight="1">
      <c r="A3164" s="2" t="s">
        <v>298</v>
      </c>
      <c r="B3164" s="2" t="s">
        <v>296</v>
      </c>
      <c r="C3164" s="2" t="str">
        <f>VLOOKUP(D3164,Info!$A$24:$B$57,2,FALSE)</f>
        <v>SG</v>
      </c>
      <c r="D3164" s="3" t="s">
        <v>8</v>
      </c>
      <c r="E3164" s="3">
        <v>1987.0</v>
      </c>
      <c r="F3164" s="3">
        <v>28.0</v>
      </c>
    </row>
    <row r="3165" ht="15.75" customHeight="1">
      <c r="A3165" s="2" t="s">
        <v>298</v>
      </c>
      <c r="B3165" s="2" t="s">
        <v>296</v>
      </c>
      <c r="C3165" s="2" t="str">
        <f>VLOOKUP(D3165,Info!$A$24:$B$57,2,FALSE)</f>
        <v>SG</v>
      </c>
      <c r="D3165" s="3" t="s">
        <v>8</v>
      </c>
      <c r="E3165" s="3">
        <v>1988.0</v>
      </c>
      <c r="F3165" s="3">
        <v>17.0</v>
      </c>
    </row>
    <row r="3166" ht="15.75" customHeight="1">
      <c r="A3166" s="2" t="s">
        <v>298</v>
      </c>
      <c r="B3166" s="2" t="s">
        <v>296</v>
      </c>
      <c r="C3166" s="2" t="str">
        <f>VLOOKUP(D3166,Info!$A$24:$B$57,2,FALSE)</f>
        <v>SG</v>
      </c>
      <c r="D3166" s="3" t="s">
        <v>8</v>
      </c>
      <c r="E3166" s="3">
        <v>1989.0</v>
      </c>
      <c r="F3166" s="3">
        <v>20.0</v>
      </c>
    </row>
    <row r="3167" ht="15.75" customHeight="1">
      <c r="A3167" s="2" t="s">
        <v>298</v>
      </c>
      <c r="B3167" s="2" t="s">
        <v>296</v>
      </c>
      <c r="C3167" s="2" t="str">
        <f>VLOOKUP(D3167,Info!$A$24:$B$57,2,FALSE)</f>
        <v>SG</v>
      </c>
      <c r="D3167" s="3" t="s">
        <v>8</v>
      </c>
      <c r="E3167" s="3">
        <v>1990.0</v>
      </c>
      <c r="F3167" s="3">
        <v>14.0</v>
      </c>
    </row>
    <row r="3168" ht="15.75" customHeight="1">
      <c r="A3168" s="2" t="s">
        <v>298</v>
      </c>
      <c r="B3168" s="2" t="s">
        <v>296</v>
      </c>
      <c r="C3168" s="2" t="str">
        <f>VLOOKUP(D3168,Info!$A$24:$B$57,2,FALSE)</f>
        <v>SG</v>
      </c>
      <c r="D3168" s="3" t="s">
        <v>8</v>
      </c>
      <c r="E3168" s="3">
        <v>1991.0</v>
      </c>
      <c r="F3168" s="3">
        <v>10.0</v>
      </c>
    </row>
    <row r="3169" ht="15.75" customHeight="1">
      <c r="A3169" s="2" t="s">
        <v>298</v>
      </c>
      <c r="B3169" s="2" t="s">
        <v>296</v>
      </c>
      <c r="C3169" s="2" t="str">
        <f>VLOOKUP(D3169,Info!$A$24:$B$57,2,FALSE)</f>
        <v>SG</v>
      </c>
      <c r="D3169" s="3" t="s">
        <v>8</v>
      </c>
      <c r="E3169" s="3">
        <v>1992.0</v>
      </c>
      <c r="F3169" s="3">
        <v>11.0</v>
      </c>
    </row>
    <row r="3170" ht="15.75" customHeight="1">
      <c r="A3170" s="2" t="s">
        <v>298</v>
      </c>
      <c r="B3170" s="2" t="s">
        <v>296</v>
      </c>
      <c r="C3170" s="2" t="str">
        <f>VLOOKUP(D3170,Info!$A$24:$B$57,2,FALSE)</f>
        <v>SG</v>
      </c>
      <c r="D3170" s="3" t="s">
        <v>8</v>
      </c>
      <c r="E3170" s="3">
        <v>1993.0</v>
      </c>
      <c r="F3170" s="3">
        <v>18.0</v>
      </c>
    </row>
    <row r="3171" ht="15.75" customHeight="1">
      <c r="A3171" s="2" t="s">
        <v>298</v>
      </c>
      <c r="B3171" s="2" t="s">
        <v>296</v>
      </c>
      <c r="C3171" s="2" t="str">
        <f>VLOOKUP(D3171,Info!$A$24:$B$57,2,FALSE)</f>
        <v>SG</v>
      </c>
      <c r="D3171" s="3" t="s">
        <v>8</v>
      </c>
      <c r="E3171" s="3">
        <v>1994.0</v>
      </c>
      <c r="F3171" s="3">
        <v>18.0</v>
      </c>
    </row>
    <row r="3172" ht="15.75" customHeight="1">
      <c r="A3172" s="2" t="s">
        <v>298</v>
      </c>
      <c r="B3172" s="2" t="s">
        <v>296</v>
      </c>
      <c r="C3172" s="2" t="str">
        <f>VLOOKUP(D3172,Info!$A$24:$B$57,2,FALSE)</f>
        <v>SG</v>
      </c>
      <c r="D3172" s="3" t="s">
        <v>8</v>
      </c>
      <c r="E3172" s="3">
        <v>1995.0</v>
      </c>
      <c r="F3172" s="3">
        <v>13.0</v>
      </c>
    </row>
    <row r="3173" ht="15.75" customHeight="1">
      <c r="A3173" s="2" t="s">
        <v>298</v>
      </c>
      <c r="B3173" s="2" t="s">
        <v>296</v>
      </c>
      <c r="C3173" s="2" t="str">
        <f>VLOOKUP(D3173,Info!$A$24:$B$57,2,FALSE)</f>
        <v>SG</v>
      </c>
      <c r="D3173" s="3" t="s">
        <v>8</v>
      </c>
      <c r="E3173" s="3">
        <v>1996.0</v>
      </c>
      <c r="F3173" s="3">
        <v>16.0</v>
      </c>
    </row>
    <row r="3174" ht="15.75" customHeight="1">
      <c r="A3174" s="2" t="s">
        <v>298</v>
      </c>
      <c r="B3174" s="2" t="s">
        <v>296</v>
      </c>
      <c r="C3174" s="2" t="str">
        <f>VLOOKUP(D3174,Info!$A$24:$B$57,2,FALSE)</f>
        <v>SG</v>
      </c>
      <c r="D3174" s="3" t="s">
        <v>8</v>
      </c>
      <c r="E3174" s="3">
        <v>1997.0</v>
      </c>
      <c r="F3174" s="3">
        <v>23.0</v>
      </c>
    </row>
    <row r="3175" ht="15.75" customHeight="1">
      <c r="A3175" s="2" t="s">
        <v>298</v>
      </c>
      <c r="B3175" s="2" t="s">
        <v>296</v>
      </c>
      <c r="C3175" s="2" t="str">
        <f>VLOOKUP(D3175,Info!$A$24:$B$57,2,FALSE)</f>
        <v>SG</v>
      </c>
      <c r="D3175" s="3" t="s">
        <v>8</v>
      </c>
      <c r="E3175" s="3">
        <v>1998.0</v>
      </c>
      <c r="F3175" s="3">
        <v>24.0</v>
      </c>
    </row>
    <row r="3176" ht="15.75" customHeight="1">
      <c r="A3176" s="2" t="s">
        <v>298</v>
      </c>
      <c r="B3176" s="2" t="s">
        <v>296</v>
      </c>
      <c r="C3176" s="2" t="str">
        <f>VLOOKUP(D3176,Info!$A$24:$B$57,2,FALSE)</f>
        <v>SG</v>
      </c>
      <c r="D3176" s="3" t="s">
        <v>8</v>
      </c>
      <c r="E3176" s="3">
        <v>1999.0</v>
      </c>
      <c r="F3176" s="3">
        <v>11.0</v>
      </c>
    </row>
    <row r="3177" ht="15.75" customHeight="1">
      <c r="A3177" s="2" t="s">
        <v>298</v>
      </c>
      <c r="B3177" s="2" t="s">
        <v>296</v>
      </c>
      <c r="C3177" s="2" t="str">
        <f>VLOOKUP(D3177,Info!$A$24:$B$57,2,FALSE)</f>
        <v>SG</v>
      </c>
      <c r="D3177" s="3" t="s">
        <v>8</v>
      </c>
      <c r="E3177" s="3">
        <v>2000.0</v>
      </c>
      <c r="F3177" s="3">
        <v>7.0</v>
      </c>
    </row>
    <row r="3178" ht="15.75" customHeight="1">
      <c r="A3178" s="2" t="s">
        <v>298</v>
      </c>
      <c r="B3178" s="2" t="s">
        <v>296</v>
      </c>
      <c r="C3178" s="2" t="str">
        <f>VLOOKUP(D3178,Info!$A$24:$B$57,2,FALSE)</f>
        <v>SG</v>
      </c>
      <c r="D3178" s="3" t="s">
        <v>8</v>
      </c>
      <c r="E3178" s="3">
        <v>2001.0</v>
      </c>
      <c r="F3178" s="3">
        <v>9.0</v>
      </c>
    </row>
    <row r="3179" ht="15.75" customHeight="1">
      <c r="A3179" s="2" t="s">
        <v>298</v>
      </c>
      <c r="B3179" s="2" t="s">
        <v>296</v>
      </c>
      <c r="C3179" s="2" t="str">
        <f>VLOOKUP(D3179,Info!$A$24:$B$57,2,FALSE)</f>
        <v>SG</v>
      </c>
      <c r="D3179" s="3" t="s">
        <v>8</v>
      </c>
      <c r="E3179" s="3">
        <v>2002.0</v>
      </c>
      <c r="F3179" s="3">
        <v>9.0</v>
      </c>
    </row>
    <row r="3180" ht="15.75" customHeight="1">
      <c r="A3180" s="2" t="s">
        <v>298</v>
      </c>
      <c r="B3180" s="2" t="s">
        <v>296</v>
      </c>
      <c r="C3180" s="2" t="str">
        <f>VLOOKUP(D3180,Info!$A$24:$B$57,2,FALSE)</f>
        <v>SG</v>
      </c>
      <c r="D3180" s="3" t="s">
        <v>8</v>
      </c>
      <c r="E3180" s="3">
        <v>2003.0</v>
      </c>
      <c r="F3180" s="3">
        <v>8.0</v>
      </c>
    </row>
    <row r="3181" ht="15.75" customHeight="1">
      <c r="A3181" s="2" t="s">
        <v>298</v>
      </c>
      <c r="B3181" s="2" t="s">
        <v>296</v>
      </c>
      <c r="C3181" s="2" t="str">
        <f>VLOOKUP(D3181,Info!$A$24:$B$57,2,FALSE)</f>
        <v>SG</v>
      </c>
      <c r="D3181" s="3" t="s">
        <v>8</v>
      </c>
      <c r="E3181" s="3">
        <v>2004.0</v>
      </c>
      <c r="F3181" s="3">
        <v>6.0</v>
      </c>
    </row>
    <row r="3182" ht="15.75" customHeight="1">
      <c r="A3182" s="2" t="s">
        <v>298</v>
      </c>
      <c r="B3182" s="2" t="s">
        <v>296</v>
      </c>
      <c r="C3182" s="2" t="str">
        <f>VLOOKUP(D3182,Info!$A$24:$B$57,2,FALSE)</f>
        <v>SG</v>
      </c>
      <c r="D3182" s="3" t="s">
        <v>8</v>
      </c>
      <c r="E3182" s="3">
        <v>2005.0</v>
      </c>
      <c r="F3182" s="3">
        <v>5.0</v>
      </c>
    </row>
    <row r="3183" ht="15.75" customHeight="1">
      <c r="A3183" s="2" t="s">
        <v>298</v>
      </c>
      <c r="B3183" s="2" t="s">
        <v>296</v>
      </c>
      <c r="C3183" s="2" t="str">
        <f>VLOOKUP(D3183,Info!$A$24:$B$57,2,FALSE)</f>
        <v>SG</v>
      </c>
      <c r="D3183" s="3" t="s">
        <v>8</v>
      </c>
      <c r="E3183" s="3">
        <v>2006.0</v>
      </c>
      <c r="F3183" s="3">
        <v>9.0</v>
      </c>
    </row>
    <row r="3184" ht="15.75" customHeight="1">
      <c r="A3184" s="2" t="s">
        <v>298</v>
      </c>
      <c r="B3184" s="2" t="s">
        <v>296</v>
      </c>
      <c r="C3184" s="2" t="str">
        <f>VLOOKUP(D3184,Info!$A$24:$B$57,2,FALSE)</f>
        <v>SG</v>
      </c>
      <c r="D3184" s="3" t="s">
        <v>8</v>
      </c>
      <c r="E3184" s="3">
        <v>2007.0</v>
      </c>
      <c r="F3184" s="3">
        <v>10.0</v>
      </c>
    </row>
    <row r="3185" ht="15.75" customHeight="1">
      <c r="A3185" s="2" t="s">
        <v>298</v>
      </c>
      <c r="B3185" s="2" t="s">
        <v>296</v>
      </c>
      <c r="C3185" s="2" t="str">
        <f>VLOOKUP(D3185,Info!$A$24:$B$57,2,FALSE)</f>
        <v>SG</v>
      </c>
      <c r="D3185" s="3" t="s">
        <v>8</v>
      </c>
      <c r="E3185" s="3">
        <v>2008.0</v>
      </c>
      <c r="F3185" s="3">
        <v>2.0</v>
      </c>
    </row>
    <row r="3186" ht="15.75" customHeight="1">
      <c r="A3186" s="2" t="s">
        <v>298</v>
      </c>
      <c r="B3186" s="2" t="s">
        <v>296</v>
      </c>
      <c r="C3186" s="2" t="str">
        <f>VLOOKUP(D3186,Info!$A$24:$B$57,2,FALSE)</f>
        <v>SG</v>
      </c>
      <c r="D3186" s="3" t="s">
        <v>8</v>
      </c>
      <c r="E3186" s="3">
        <v>2009.0</v>
      </c>
      <c r="F3186" s="3">
        <v>3.0</v>
      </c>
    </row>
    <row r="3187" ht="15.75" customHeight="1">
      <c r="A3187" s="2" t="s">
        <v>298</v>
      </c>
      <c r="B3187" s="2" t="s">
        <v>296</v>
      </c>
      <c r="C3187" s="2" t="str">
        <f>VLOOKUP(D3187,Info!$A$24:$B$57,2,FALSE)</f>
        <v>SG</v>
      </c>
      <c r="D3187" s="3" t="s">
        <v>8</v>
      </c>
      <c r="E3187" s="3">
        <v>2010.0</v>
      </c>
      <c r="F3187" s="3">
        <v>5.0</v>
      </c>
    </row>
    <row r="3188" ht="15.75" customHeight="1">
      <c r="A3188" s="2" t="s">
        <v>298</v>
      </c>
      <c r="B3188" s="2" t="s">
        <v>296</v>
      </c>
      <c r="C3188" s="2" t="str">
        <f>VLOOKUP(D3188,Info!$A$24:$B$57,2,FALSE)</f>
        <v>SG</v>
      </c>
      <c r="D3188" s="3" t="s">
        <v>8</v>
      </c>
      <c r="E3188" s="3">
        <v>2011.0</v>
      </c>
      <c r="F3188" s="3">
        <v>19.0</v>
      </c>
    </row>
    <row r="3189" ht="15.75" customHeight="1">
      <c r="A3189" s="2" t="s">
        <v>298</v>
      </c>
      <c r="B3189" s="2" t="s">
        <v>296</v>
      </c>
      <c r="C3189" s="2" t="str">
        <f>VLOOKUP(D3189,Info!$A$24:$B$57,2,FALSE)</f>
        <v>SG</v>
      </c>
      <c r="D3189" s="3" t="s">
        <v>8</v>
      </c>
      <c r="E3189" s="3">
        <v>2012.0</v>
      </c>
      <c r="F3189" s="3">
        <v>53.0</v>
      </c>
    </row>
    <row r="3190" ht="15.75" customHeight="1">
      <c r="A3190" s="2" t="s">
        <v>298</v>
      </c>
      <c r="B3190" s="2" t="s">
        <v>296</v>
      </c>
      <c r="C3190" s="2" t="str">
        <f>VLOOKUP(D3190,Info!$A$24:$B$57,2,FALSE)</f>
        <v>SG</v>
      </c>
      <c r="D3190" s="3" t="s">
        <v>8</v>
      </c>
      <c r="E3190" s="3">
        <v>2013.0</v>
      </c>
      <c r="F3190" s="3">
        <v>68.0</v>
      </c>
    </row>
    <row r="3191" ht="15.75" customHeight="1">
      <c r="A3191" s="2" t="s">
        <v>298</v>
      </c>
      <c r="B3191" s="2" t="s">
        <v>296</v>
      </c>
      <c r="C3191" s="2" t="str">
        <f>VLOOKUP(D3191,Info!$A$24:$B$57,2,FALSE)</f>
        <v>SG</v>
      </c>
      <c r="D3191" s="3" t="s">
        <v>8</v>
      </c>
      <c r="E3191" s="3">
        <v>2014.0</v>
      </c>
      <c r="F3191" s="3">
        <v>51.0</v>
      </c>
    </row>
    <row r="3192" ht="15.75" customHeight="1">
      <c r="A3192" s="2" t="s">
        <v>298</v>
      </c>
      <c r="B3192" s="2" t="s">
        <v>296</v>
      </c>
      <c r="C3192" s="2" t="str">
        <f>VLOOKUP(D3192,Info!$A$24:$B$57,2,FALSE)</f>
        <v>SG</v>
      </c>
      <c r="D3192" s="3" t="s">
        <v>8</v>
      </c>
      <c r="E3192" s="3">
        <v>2015.0</v>
      </c>
      <c r="F3192" s="3">
        <v>94.0</v>
      </c>
    </row>
    <row r="3193" ht="15.75" customHeight="1">
      <c r="A3193" s="2" t="s">
        <v>298</v>
      </c>
      <c r="B3193" s="2" t="s">
        <v>296</v>
      </c>
      <c r="C3193" s="2" t="str">
        <f>VLOOKUP(D3193,Info!$A$24:$B$57,2,FALSE)</f>
        <v>SG</v>
      </c>
      <c r="D3193" s="3" t="s">
        <v>8</v>
      </c>
      <c r="E3193" s="3">
        <v>2016.0</v>
      </c>
      <c r="F3193" s="3">
        <v>37.0</v>
      </c>
    </row>
    <row r="3194" ht="15.75" customHeight="1">
      <c r="A3194" s="2" t="s">
        <v>298</v>
      </c>
      <c r="B3194" s="2" t="s">
        <v>296</v>
      </c>
      <c r="C3194" s="2" t="str">
        <f>VLOOKUP(D3194,Info!$A$24:$B$57,2,FALSE)</f>
        <v>SG</v>
      </c>
      <c r="D3194" s="3" t="s">
        <v>8</v>
      </c>
      <c r="E3194" s="3">
        <v>2017.0</v>
      </c>
      <c r="F3194" s="3">
        <v>33.0</v>
      </c>
    </row>
    <row r="3195" ht="15.75" customHeight="1">
      <c r="A3195" s="2" t="s">
        <v>298</v>
      </c>
      <c r="B3195" s="2" t="s">
        <v>296</v>
      </c>
      <c r="C3195" s="2" t="str">
        <f>VLOOKUP(D3195,Info!$A$24:$B$57,2,FALSE)</f>
        <v>SG</v>
      </c>
      <c r="D3195" s="3" t="s">
        <v>8</v>
      </c>
      <c r="E3195" s="3">
        <v>2018.0</v>
      </c>
      <c r="F3195" s="3">
        <v>54.0</v>
      </c>
    </row>
    <row r="3196" ht="15.75" customHeight="1">
      <c r="A3196" s="2" t="s">
        <v>298</v>
      </c>
      <c r="B3196" s="2" t="s">
        <v>296</v>
      </c>
      <c r="C3196" s="2" t="str">
        <f>VLOOKUP(D3196,Info!$A$24:$B$57,2,FALSE)</f>
        <v>Deepwater</v>
      </c>
      <c r="D3196" s="3" t="s">
        <v>9</v>
      </c>
      <c r="E3196" s="3">
        <v>1981.0</v>
      </c>
      <c r="F3196" s="3">
        <v>11.0</v>
      </c>
    </row>
    <row r="3197" ht="15.75" customHeight="1">
      <c r="A3197" s="2" t="s">
        <v>298</v>
      </c>
      <c r="B3197" s="2" t="s">
        <v>296</v>
      </c>
      <c r="C3197" s="2" t="str">
        <f>VLOOKUP(D3197,Info!$A$24:$B$57,2,FALSE)</f>
        <v>Deepwater</v>
      </c>
      <c r="D3197" s="3" t="s">
        <v>9</v>
      </c>
      <c r="E3197" s="3">
        <v>1982.0</v>
      </c>
      <c r="F3197" s="3">
        <v>3.0</v>
      </c>
    </row>
    <row r="3198" ht="15.75" customHeight="1">
      <c r="A3198" s="2" t="s">
        <v>298</v>
      </c>
      <c r="B3198" s="2" t="s">
        <v>296</v>
      </c>
      <c r="C3198" s="2" t="str">
        <f>VLOOKUP(D3198,Info!$A$24:$B$57,2,FALSE)</f>
        <v>Deepwater</v>
      </c>
      <c r="D3198" s="3" t="s">
        <v>9</v>
      </c>
      <c r="E3198" s="3">
        <v>1983.0</v>
      </c>
      <c r="F3198" s="3">
        <v>44.0</v>
      </c>
    </row>
    <row r="3199" ht="15.75" customHeight="1">
      <c r="A3199" s="2" t="s">
        <v>298</v>
      </c>
      <c r="B3199" s="2" t="s">
        <v>296</v>
      </c>
      <c r="C3199" s="2" t="str">
        <f>VLOOKUP(D3199,Info!$A$24:$B$57,2,FALSE)</f>
        <v>Deepwater</v>
      </c>
      <c r="D3199" s="3" t="s">
        <v>9</v>
      </c>
      <c r="E3199" s="3">
        <v>1984.0</v>
      </c>
      <c r="F3199" s="3">
        <v>18.0</v>
      </c>
    </row>
    <row r="3200" ht="15.75" customHeight="1">
      <c r="A3200" s="2" t="s">
        <v>298</v>
      </c>
      <c r="B3200" s="2" t="s">
        <v>296</v>
      </c>
      <c r="C3200" s="2" t="str">
        <f>VLOOKUP(D3200,Info!$A$24:$B$57,2,FALSE)</f>
        <v>Deepwater</v>
      </c>
      <c r="D3200" s="3" t="s">
        <v>9</v>
      </c>
      <c r="E3200" s="3">
        <v>1985.0</v>
      </c>
      <c r="F3200" s="3">
        <v>9.0</v>
      </c>
    </row>
    <row r="3201" ht="15.75" customHeight="1">
      <c r="A3201" s="2" t="s">
        <v>298</v>
      </c>
      <c r="B3201" s="2" t="s">
        <v>296</v>
      </c>
      <c r="C3201" s="2" t="str">
        <f>VLOOKUP(D3201,Info!$A$24:$B$57,2,FALSE)</f>
        <v>Deepwater</v>
      </c>
      <c r="D3201" s="3" t="s">
        <v>9</v>
      </c>
      <c r="E3201" s="3">
        <v>1986.0</v>
      </c>
      <c r="F3201" s="3">
        <v>38.0</v>
      </c>
    </row>
    <row r="3202" ht="15.75" customHeight="1">
      <c r="A3202" s="2" t="s">
        <v>298</v>
      </c>
      <c r="B3202" s="2" t="s">
        <v>296</v>
      </c>
      <c r="C3202" s="2" t="str">
        <f>VLOOKUP(D3202,Info!$A$24:$B$57,2,FALSE)</f>
        <v>Deepwater</v>
      </c>
      <c r="D3202" s="3" t="s">
        <v>9</v>
      </c>
      <c r="E3202" s="3">
        <v>1987.0</v>
      </c>
      <c r="F3202" s="3">
        <v>5.0</v>
      </c>
    </row>
    <row r="3203" ht="15.75" customHeight="1">
      <c r="A3203" s="2" t="s">
        <v>298</v>
      </c>
      <c r="B3203" s="2" t="s">
        <v>296</v>
      </c>
      <c r="C3203" s="2" t="str">
        <f>VLOOKUP(D3203,Info!$A$24:$B$57,2,FALSE)</f>
        <v>Deepwater</v>
      </c>
      <c r="D3203" s="3" t="s">
        <v>9</v>
      </c>
      <c r="E3203" s="3">
        <v>1988.0</v>
      </c>
      <c r="F3203" s="3">
        <v>1.0</v>
      </c>
    </row>
    <row r="3204" ht="15.75" customHeight="1">
      <c r="A3204" s="2" t="s">
        <v>298</v>
      </c>
      <c r="B3204" s="2" t="s">
        <v>296</v>
      </c>
      <c r="C3204" s="2" t="str">
        <f>VLOOKUP(D3204,Info!$A$24:$B$57,2,FALSE)</f>
        <v>Deepwater</v>
      </c>
      <c r="D3204" s="3" t="s">
        <v>9</v>
      </c>
      <c r="E3204" s="3">
        <v>1989.0</v>
      </c>
      <c r="F3204" s="3">
        <v>11.0</v>
      </c>
    </row>
    <row r="3205" ht="15.75" customHeight="1">
      <c r="A3205" s="2" t="s">
        <v>298</v>
      </c>
      <c r="B3205" s="2" t="s">
        <v>296</v>
      </c>
      <c r="C3205" s="2" t="str">
        <f>VLOOKUP(D3205,Info!$A$24:$B$57,2,FALSE)</f>
        <v>Deepwater</v>
      </c>
      <c r="D3205" s="3" t="s">
        <v>9</v>
      </c>
      <c r="E3205" s="3">
        <v>1990.0</v>
      </c>
      <c r="F3205" s="3">
        <v>5.0</v>
      </c>
    </row>
    <row r="3206" ht="15.75" customHeight="1">
      <c r="A3206" s="2" t="s">
        <v>298</v>
      </c>
      <c r="B3206" s="2" t="s">
        <v>296</v>
      </c>
      <c r="C3206" s="2" t="str">
        <f>VLOOKUP(D3206,Info!$A$24:$B$57,2,FALSE)</f>
        <v>Deepwater</v>
      </c>
      <c r="D3206" s="3" t="s">
        <v>9</v>
      </c>
      <c r="E3206" s="3">
        <v>1991.0</v>
      </c>
      <c r="F3206" s="3">
        <v>5.0</v>
      </c>
    </row>
    <row r="3207" ht="15.75" customHeight="1">
      <c r="A3207" s="2" t="s">
        <v>298</v>
      </c>
      <c r="B3207" s="2" t="s">
        <v>296</v>
      </c>
      <c r="C3207" s="2" t="str">
        <f>VLOOKUP(D3207,Info!$A$24:$B$57,2,FALSE)</f>
        <v>Deepwater</v>
      </c>
      <c r="D3207" s="3" t="s">
        <v>9</v>
      </c>
      <c r="E3207" s="3">
        <v>1993.0</v>
      </c>
      <c r="F3207" s="3">
        <v>2.0</v>
      </c>
    </row>
    <row r="3208" ht="15.75" customHeight="1">
      <c r="A3208" s="2" t="s">
        <v>298</v>
      </c>
      <c r="B3208" s="2" t="s">
        <v>296</v>
      </c>
      <c r="C3208" s="2" t="str">
        <f>VLOOKUP(D3208,Info!$A$24:$B$57,2,FALSE)</f>
        <v>Deepwater</v>
      </c>
      <c r="D3208" s="3" t="s">
        <v>9</v>
      </c>
      <c r="E3208" s="3">
        <v>1998.0</v>
      </c>
      <c r="F3208" s="3">
        <v>2.0</v>
      </c>
    </row>
    <row r="3209" ht="15.75" customHeight="1">
      <c r="A3209" s="2" t="s">
        <v>298</v>
      </c>
      <c r="B3209" s="2" t="s">
        <v>296</v>
      </c>
      <c r="C3209" s="2" t="str">
        <f>VLOOKUP(D3209,Info!$A$24:$B$57,2,FALSE)</f>
        <v>Deepwater</v>
      </c>
      <c r="D3209" s="3" t="s">
        <v>9</v>
      </c>
      <c r="E3209" s="3">
        <v>2000.0</v>
      </c>
      <c r="F3209" s="3">
        <v>5.0</v>
      </c>
    </row>
    <row r="3210" ht="15.75" customHeight="1">
      <c r="A3210" s="2" t="s">
        <v>298</v>
      </c>
      <c r="B3210" s="2" t="s">
        <v>296</v>
      </c>
      <c r="C3210" s="2" t="str">
        <f>VLOOKUP(D3210,Info!$A$24:$B$57,2,FALSE)</f>
        <v>Deepwater</v>
      </c>
      <c r="D3210" s="3" t="s">
        <v>9</v>
      </c>
      <c r="E3210" s="3">
        <v>2001.0</v>
      </c>
      <c r="F3210" s="3">
        <v>5.0</v>
      </c>
    </row>
    <row r="3211" ht="15.75" customHeight="1">
      <c r="A3211" s="2" t="s">
        <v>298</v>
      </c>
      <c r="B3211" s="2" t="s">
        <v>296</v>
      </c>
      <c r="C3211" s="2" t="str">
        <f>VLOOKUP(D3211,Info!$A$24:$B$57,2,FALSE)</f>
        <v>Deepwater</v>
      </c>
      <c r="D3211" s="3" t="s">
        <v>9</v>
      </c>
      <c r="E3211" s="3">
        <v>2002.0</v>
      </c>
      <c r="F3211" s="3">
        <v>4.0</v>
      </c>
    </row>
    <row r="3212" ht="15.75" customHeight="1">
      <c r="A3212" s="2" t="s">
        <v>298</v>
      </c>
      <c r="B3212" s="2" t="s">
        <v>296</v>
      </c>
      <c r="C3212" s="2" t="str">
        <f>VLOOKUP(D3212,Info!$A$24:$B$57,2,FALSE)</f>
        <v>Deepwater</v>
      </c>
      <c r="D3212" s="3" t="s">
        <v>9</v>
      </c>
      <c r="E3212" s="3">
        <v>2003.0</v>
      </c>
      <c r="F3212" s="3">
        <v>6.0</v>
      </c>
    </row>
    <row r="3213" ht="15.75" customHeight="1">
      <c r="A3213" s="2" t="s">
        <v>298</v>
      </c>
      <c r="B3213" s="2" t="s">
        <v>296</v>
      </c>
      <c r="C3213" s="2" t="str">
        <f>VLOOKUP(D3213,Info!$A$24:$B$57,2,FALSE)</f>
        <v>Deepwater</v>
      </c>
      <c r="D3213" s="3" t="s">
        <v>9</v>
      </c>
      <c r="E3213" s="3">
        <v>2004.0</v>
      </c>
      <c r="F3213" s="3">
        <v>7.0</v>
      </c>
    </row>
    <row r="3214" ht="15.75" customHeight="1">
      <c r="A3214" s="2" t="s">
        <v>298</v>
      </c>
      <c r="B3214" s="2" t="s">
        <v>296</v>
      </c>
      <c r="C3214" s="2" t="str">
        <f>VLOOKUP(D3214,Info!$A$24:$B$57,2,FALSE)</f>
        <v>Deepwater</v>
      </c>
      <c r="D3214" s="3" t="s">
        <v>9</v>
      </c>
      <c r="E3214" s="3">
        <v>2005.0</v>
      </c>
      <c r="F3214" s="3">
        <v>3.0</v>
      </c>
    </row>
    <row r="3215" ht="15.75" customHeight="1">
      <c r="A3215" s="2" t="s">
        <v>298</v>
      </c>
      <c r="B3215" s="2" t="s">
        <v>296</v>
      </c>
      <c r="C3215" s="2" t="str">
        <f>VLOOKUP(D3215,Info!$A$24:$B$57,2,FALSE)</f>
        <v>Deepwater</v>
      </c>
      <c r="D3215" s="3" t="s">
        <v>9</v>
      </c>
      <c r="E3215" s="3">
        <v>2006.0</v>
      </c>
      <c r="F3215" s="3">
        <v>3.0</v>
      </c>
    </row>
    <row r="3216" ht="15.75" customHeight="1">
      <c r="A3216" s="2" t="s">
        <v>298</v>
      </c>
      <c r="B3216" s="2" t="s">
        <v>296</v>
      </c>
      <c r="C3216" s="2" t="str">
        <f>VLOOKUP(D3216,Info!$A$24:$B$57,2,FALSE)</f>
        <v>Deepwater</v>
      </c>
      <c r="D3216" s="3" t="s">
        <v>9</v>
      </c>
      <c r="E3216" s="3">
        <v>2007.0</v>
      </c>
      <c r="F3216" s="3">
        <v>7.0</v>
      </c>
    </row>
    <row r="3217" ht="15.75" customHeight="1">
      <c r="A3217" s="2" t="s">
        <v>298</v>
      </c>
      <c r="B3217" s="2" t="s">
        <v>296</v>
      </c>
      <c r="C3217" s="2" t="str">
        <f>VLOOKUP(D3217,Info!$A$24:$B$57,2,FALSE)</f>
        <v>Deepwater</v>
      </c>
      <c r="D3217" s="3" t="s">
        <v>9</v>
      </c>
      <c r="E3217" s="3">
        <v>2008.0</v>
      </c>
      <c r="F3217" s="3">
        <v>11.0</v>
      </c>
    </row>
    <row r="3218" ht="15.75" customHeight="1">
      <c r="A3218" s="2" t="s">
        <v>298</v>
      </c>
      <c r="B3218" s="2" t="s">
        <v>296</v>
      </c>
      <c r="C3218" s="2" t="str">
        <f>VLOOKUP(D3218,Info!$A$24:$B$57,2,FALSE)</f>
        <v>Deepwater</v>
      </c>
      <c r="D3218" s="3" t="s">
        <v>9</v>
      </c>
      <c r="E3218" s="3">
        <v>2009.0</v>
      </c>
      <c r="F3218" s="3">
        <v>1.0</v>
      </c>
    </row>
    <row r="3219" ht="15.75" customHeight="1">
      <c r="A3219" s="2" t="s">
        <v>298</v>
      </c>
      <c r="B3219" s="2" t="s">
        <v>296</v>
      </c>
      <c r="C3219" s="2" t="str">
        <f>VLOOKUP(D3219,Info!$A$24:$B$57,2,FALSE)</f>
        <v>Deepwater</v>
      </c>
      <c r="D3219" s="3" t="s">
        <v>9</v>
      </c>
      <c r="E3219" s="3">
        <v>2011.0</v>
      </c>
      <c r="F3219" s="3">
        <v>4.0</v>
      </c>
    </row>
    <row r="3220" ht="15.75" customHeight="1">
      <c r="A3220" s="2" t="s">
        <v>298</v>
      </c>
      <c r="B3220" s="2" t="s">
        <v>296</v>
      </c>
      <c r="C3220" s="2" t="str">
        <f>VLOOKUP(D3220,Info!$A$24:$B$57,2,FALSE)</f>
        <v>Deepwater</v>
      </c>
      <c r="D3220" s="3" t="s">
        <v>9</v>
      </c>
      <c r="E3220" s="3">
        <v>2012.0</v>
      </c>
      <c r="F3220" s="3">
        <v>2.0</v>
      </c>
    </row>
    <row r="3221" ht="15.75" customHeight="1">
      <c r="A3221" s="2" t="s">
        <v>298</v>
      </c>
      <c r="B3221" s="2" t="s">
        <v>296</v>
      </c>
      <c r="C3221" s="2" t="str">
        <f>VLOOKUP(D3221,Info!$A$24:$B$57,2,FALSE)</f>
        <v>Deepwater</v>
      </c>
      <c r="D3221" s="3" t="s">
        <v>9</v>
      </c>
      <c r="E3221" s="3">
        <v>2013.0</v>
      </c>
      <c r="F3221" s="3">
        <v>29.0</v>
      </c>
    </row>
    <row r="3222" ht="15.75" customHeight="1">
      <c r="A3222" s="2" t="s">
        <v>298</v>
      </c>
      <c r="B3222" s="2" t="s">
        <v>296</v>
      </c>
      <c r="C3222" s="2" t="str">
        <f>VLOOKUP(D3222,Info!$A$24:$B$57,2,FALSE)</f>
        <v>Deepwater</v>
      </c>
      <c r="D3222" s="3" t="s">
        <v>9</v>
      </c>
      <c r="E3222" s="3">
        <v>2014.0</v>
      </c>
      <c r="F3222" s="3">
        <v>5.0</v>
      </c>
    </row>
    <row r="3223" ht="15.75" customHeight="1">
      <c r="A3223" s="2" t="s">
        <v>298</v>
      </c>
      <c r="B3223" s="2" t="s">
        <v>296</v>
      </c>
      <c r="C3223" s="2" t="str">
        <f>VLOOKUP(D3223,Info!$A$24:$B$57,2,FALSE)</f>
        <v>Deepwater</v>
      </c>
      <c r="D3223" s="3" t="s">
        <v>9</v>
      </c>
      <c r="E3223" s="3">
        <v>2015.0</v>
      </c>
      <c r="F3223" s="3">
        <v>43.0</v>
      </c>
    </row>
    <row r="3224" ht="15.75" customHeight="1">
      <c r="A3224" s="2" t="s">
        <v>298</v>
      </c>
      <c r="B3224" s="2" t="s">
        <v>296</v>
      </c>
      <c r="C3224" s="2" t="str">
        <f>VLOOKUP(D3224,Info!$A$24:$B$57,2,FALSE)</f>
        <v>Deepwater</v>
      </c>
      <c r="D3224" s="3" t="s">
        <v>9</v>
      </c>
      <c r="E3224" s="3">
        <v>2016.0</v>
      </c>
      <c r="F3224" s="3">
        <v>38.0</v>
      </c>
    </row>
    <row r="3225" ht="15.75" customHeight="1">
      <c r="A3225" s="2" t="s">
        <v>298</v>
      </c>
      <c r="B3225" s="2" t="s">
        <v>296</v>
      </c>
      <c r="C3225" s="2" t="str">
        <f>VLOOKUP(D3225,Info!$A$24:$B$57,2,FALSE)</f>
        <v>Deepwater</v>
      </c>
      <c r="D3225" s="3" t="s">
        <v>9</v>
      </c>
      <c r="E3225" s="3">
        <v>2017.0</v>
      </c>
      <c r="F3225" s="3">
        <v>50.0</v>
      </c>
    </row>
    <row r="3226" ht="15.75" customHeight="1">
      <c r="A3226" s="2" t="s">
        <v>298</v>
      </c>
      <c r="B3226" s="2" t="s">
        <v>296</v>
      </c>
      <c r="C3226" s="2" t="str">
        <f>VLOOKUP(D3226,Info!$A$24:$B$57,2,FALSE)</f>
        <v>Deepwater</v>
      </c>
      <c r="D3226" s="3" t="s">
        <v>9</v>
      </c>
      <c r="E3226" s="3">
        <v>2018.0</v>
      </c>
      <c r="F3226" s="3">
        <v>3.0</v>
      </c>
    </row>
    <row r="3227" ht="15.75" customHeight="1">
      <c r="A3227" s="2" t="s">
        <v>298</v>
      </c>
      <c r="B3227" s="2" t="s">
        <v>296</v>
      </c>
      <c r="C3227" s="2" t="str">
        <f>VLOOKUP(D3227,Info!$A$24:$B$57,2,FALSE)</f>
        <v>Shallow-water</v>
      </c>
      <c r="D3227" s="3" t="s">
        <v>11</v>
      </c>
      <c r="E3227" s="3">
        <v>1981.0</v>
      </c>
      <c r="F3227" s="3">
        <v>4.0</v>
      </c>
    </row>
    <row r="3228" ht="15.75" customHeight="1">
      <c r="A3228" s="2" t="s">
        <v>298</v>
      </c>
      <c r="B3228" s="2" t="s">
        <v>296</v>
      </c>
      <c r="C3228" s="2" t="str">
        <f>VLOOKUP(D3228,Info!$A$24:$B$57,2,FALSE)</f>
        <v>Shallow-water</v>
      </c>
      <c r="D3228" s="3" t="s">
        <v>11</v>
      </c>
      <c r="E3228" s="3">
        <v>1982.0</v>
      </c>
      <c r="F3228" s="3">
        <v>10.0</v>
      </c>
    </row>
    <row r="3229" ht="15.75" customHeight="1">
      <c r="A3229" s="2" t="s">
        <v>298</v>
      </c>
      <c r="B3229" s="2" t="s">
        <v>296</v>
      </c>
      <c r="C3229" s="2" t="str">
        <f>VLOOKUP(D3229,Info!$A$24:$B$57,2,FALSE)</f>
        <v>Shallow-water</v>
      </c>
      <c r="D3229" s="3" t="s">
        <v>11</v>
      </c>
      <c r="E3229" s="3">
        <v>1983.0</v>
      </c>
      <c r="F3229" s="3">
        <v>8.0</v>
      </c>
    </row>
    <row r="3230" ht="15.75" customHeight="1">
      <c r="A3230" s="2" t="s">
        <v>298</v>
      </c>
      <c r="B3230" s="2" t="s">
        <v>296</v>
      </c>
      <c r="C3230" s="2" t="str">
        <f>VLOOKUP(D3230,Info!$A$24:$B$57,2,FALSE)</f>
        <v>Shallow-water</v>
      </c>
      <c r="D3230" s="3" t="s">
        <v>11</v>
      </c>
      <c r="E3230" s="3">
        <v>1984.0</v>
      </c>
      <c r="F3230" s="3">
        <v>15.0</v>
      </c>
    </row>
    <row r="3231" ht="15.75" customHeight="1">
      <c r="A3231" s="2" t="s">
        <v>298</v>
      </c>
      <c r="B3231" s="2" t="s">
        <v>296</v>
      </c>
      <c r="C3231" s="2" t="str">
        <f>VLOOKUP(D3231,Info!$A$24:$B$57,2,FALSE)</f>
        <v>Shallow-water</v>
      </c>
      <c r="D3231" s="3" t="s">
        <v>11</v>
      </c>
      <c r="E3231" s="3">
        <v>1985.0</v>
      </c>
      <c r="F3231" s="3">
        <v>19.0</v>
      </c>
    </row>
    <row r="3232" ht="15.75" customHeight="1">
      <c r="A3232" s="2" t="s">
        <v>298</v>
      </c>
      <c r="B3232" s="2" t="s">
        <v>296</v>
      </c>
      <c r="C3232" s="2" t="str">
        <f>VLOOKUP(D3232,Info!$A$24:$B$57,2,FALSE)</f>
        <v>Shallow-water</v>
      </c>
      <c r="D3232" s="3" t="s">
        <v>11</v>
      </c>
      <c r="E3232" s="3">
        <v>1986.0</v>
      </c>
      <c r="F3232" s="3">
        <v>18.0</v>
      </c>
    </row>
    <row r="3233" ht="15.75" customHeight="1">
      <c r="A3233" s="2" t="s">
        <v>298</v>
      </c>
      <c r="B3233" s="2" t="s">
        <v>296</v>
      </c>
      <c r="C3233" s="2" t="str">
        <f>VLOOKUP(D3233,Info!$A$24:$B$57,2,FALSE)</f>
        <v>Shallow-water</v>
      </c>
      <c r="D3233" s="3" t="s">
        <v>11</v>
      </c>
      <c r="E3233" s="3">
        <v>1987.0</v>
      </c>
      <c r="F3233" s="3">
        <v>22.0</v>
      </c>
    </row>
    <row r="3234" ht="15.75" customHeight="1">
      <c r="A3234" s="2" t="s">
        <v>298</v>
      </c>
      <c r="B3234" s="2" t="s">
        <v>296</v>
      </c>
      <c r="C3234" s="2" t="str">
        <f>VLOOKUP(D3234,Info!$A$24:$B$57,2,FALSE)</f>
        <v>Shallow-water</v>
      </c>
      <c r="D3234" s="3" t="s">
        <v>11</v>
      </c>
      <c r="E3234" s="3">
        <v>1988.0</v>
      </c>
      <c r="F3234" s="3">
        <v>11.0</v>
      </c>
    </row>
    <row r="3235" ht="15.75" customHeight="1">
      <c r="A3235" s="2" t="s">
        <v>298</v>
      </c>
      <c r="B3235" s="2" t="s">
        <v>296</v>
      </c>
      <c r="C3235" s="2" t="str">
        <f>VLOOKUP(D3235,Info!$A$24:$B$57,2,FALSE)</f>
        <v>Shallow-water</v>
      </c>
      <c r="D3235" s="3" t="s">
        <v>11</v>
      </c>
      <c r="E3235" s="3">
        <v>1989.0</v>
      </c>
      <c r="F3235" s="3">
        <v>6.0</v>
      </c>
    </row>
    <row r="3236" ht="15.75" customHeight="1">
      <c r="A3236" s="2" t="s">
        <v>298</v>
      </c>
      <c r="B3236" s="2" t="s">
        <v>296</v>
      </c>
      <c r="C3236" s="2" t="str">
        <f>VLOOKUP(D3236,Info!$A$24:$B$57,2,FALSE)</f>
        <v>Shallow-water</v>
      </c>
      <c r="D3236" s="3" t="s">
        <v>11</v>
      </c>
      <c r="E3236" s="3">
        <v>1990.0</v>
      </c>
      <c r="F3236" s="3">
        <v>3.0</v>
      </c>
    </row>
    <row r="3237" ht="15.75" customHeight="1">
      <c r="A3237" s="2" t="s">
        <v>298</v>
      </c>
      <c r="B3237" s="2" t="s">
        <v>296</v>
      </c>
      <c r="C3237" s="2" t="str">
        <f>VLOOKUP(D3237,Info!$A$24:$B$57,2,FALSE)</f>
        <v>Shallow-water</v>
      </c>
      <c r="D3237" s="3" t="s">
        <v>11</v>
      </c>
      <c r="E3237" s="3">
        <v>1991.0</v>
      </c>
      <c r="F3237" s="3">
        <v>3.0</v>
      </c>
    </row>
    <row r="3238" ht="15.75" customHeight="1">
      <c r="A3238" s="2" t="s">
        <v>298</v>
      </c>
      <c r="B3238" s="2" t="s">
        <v>296</v>
      </c>
      <c r="C3238" s="2" t="str">
        <f>VLOOKUP(D3238,Info!$A$24:$B$57,2,FALSE)</f>
        <v>Shallow-water</v>
      </c>
      <c r="D3238" s="3" t="s">
        <v>11</v>
      </c>
      <c r="E3238" s="3">
        <v>1992.0</v>
      </c>
      <c r="F3238" s="3">
        <v>6.0</v>
      </c>
    </row>
    <row r="3239" ht="15.75" customHeight="1">
      <c r="A3239" s="2" t="s">
        <v>298</v>
      </c>
      <c r="B3239" s="2" t="s">
        <v>296</v>
      </c>
      <c r="C3239" s="2" t="str">
        <f>VLOOKUP(D3239,Info!$A$24:$B$57,2,FALSE)</f>
        <v>Shallow-water</v>
      </c>
      <c r="D3239" s="3" t="s">
        <v>11</v>
      </c>
      <c r="E3239" s="3">
        <v>1993.0</v>
      </c>
      <c r="F3239" s="3">
        <v>10.0</v>
      </c>
    </row>
    <row r="3240" ht="15.75" customHeight="1">
      <c r="A3240" s="2" t="s">
        <v>298</v>
      </c>
      <c r="B3240" s="2" t="s">
        <v>296</v>
      </c>
      <c r="C3240" s="2" t="str">
        <f>VLOOKUP(D3240,Info!$A$24:$B$57,2,FALSE)</f>
        <v>Shallow-water</v>
      </c>
      <c r="D3240" s="3" t="s">
        <v>11</v>
      </c>
      <c r="E3240" s="3">
        <v>1994.0</v>
      </c>
      <c r="F3240" s="3">
        <v>3.0</v>
      </c>
    </row>
    <row r="3241" ht="15.75" customHeight="1">
      <c r="A3241" s="2" t="s">
        <v>298</v>
      </c>
      <c r="B3241" s="2" t="s">
        <v>296</v>
      </c>
      <c r="C3241" s="2" t="str">
        <f>VLOOKUP(D3241,Info!$A$24:$B$57,2,FALSE)</f>
        <v>Shallow-water</v>
      </c>
      <c r="D3241" s="3" t="s">
        <v>11</v>
      </c>
      <c r="E3241" s="3">
        <v>1995.0</v>
      </c>
      <c r="F3241" s="3">
        <v>3.0</v>
      </c>
    </row>
    <row r="3242" ht="15.75" customHeight="1">
      <c r="A3242" s="2" t="s">
        <v>298</v>
      </c>
      <c r="B3242" s="2" t="s">
        <v>296</v>
      </c>
      <c r="C3242" s="2" t="str">
        <f>VLOOKUP(D3242,Info!$A$24:$B$57,2,FALSE)</f>
        <v>Shallow-water</v>
      </c>
      <c r="D3242" s="3" t="s">
        <v>11</v>
      </c>
      <c r="E3242" s="3">
        <v>1996.0</v>
      </c>
      <c r="F3242" s="3">
        <v>5.0</v>
      </c>
    </row>
    <row r="3243" ht="15.75" customHeight="1">
      <c r="A3243" s="2" t="s">
        <v>298</v>
      </c>
      <c r="B3243" s="2" t="s">
        <v>296</v>
      </c>
      <c r="C3243" s="2" t="str">
        <f>VLOOKUP(D3243,Info!$A$24:$B$57,2,FALSE)</f>
        <v>Shallow-water</v>
      </c>
      <c r="D3243" s="3" t="s">
        <v>11</v>
      </c>
      <c r="E3243" s="3">
        <v>1997.0</v>
      </c>
      <c r="F3243" s="3">
        <v>19.0</v>
      </c>
    </row>
    <row r="3244" ht="15.75" customHeight="1">
      <c r="A3244" s="2" t="s">
        <v>298</v>
      </c>
      <c r="B3244" s="2" t="s">
        <v>296</v>
      </c>
      <c r="C3244" s="2" t="str">
        <f>VLOOKUP(D3244,Info!$A$24:$B$57,2,FALSE)</f>
        <v>Shallow-water</v>
      </c>
      <c r="D3244" s="3" t="s">
        <v>11</v>
      </c>
      <c r="E3244" s="3">
        <v>1998.0</v>
      </c>
      <c r="F3244" s="3">
        <v>27.0</v>
      </c>
    </row>
    <row r="3245" ht="15.75" customHeight="1">
      <c r="A3245" s="2" t="s">
        <v>298</v>
      </c>
      <c r="B3245" s="2" t="s">
        <v>296</v>
      </c>
      <c r="C3245" s="2" t="str">
        <f>VLOOKUP(D3245,Info!$A$24:$B$57,2,FALSE)</f>
        <v>Shallow-water</v>
      </c>
      <c r="D3245" s="3" t="s">
        <v>11</v>
      </c>
      <c r="E3245" s="3">
        <v>1999.0</v>
      </c>
      <c r="F3245" s="3">
        <v>13.0</v>
      </c>
    </row>
    <row r="3246" ht="15.75" customHeight="1">
      <c r="A3246" s="2" t="s">
        <v>298</v>
      </c>
      <c r="B3246" s="2" t="s">
        <v>296</v>
      </c>
      <c r="C3246" s="2" t="str">
        <f>VLOOKUP(D3246,Info!$A$24:$B$57,2,FALSE)</f>
        <v>Shallow-water</v>
      </c>
      <c r="D3246" s="3" t="s">
        <v>11</v>
      </c>
      <c r="E3246" s="3">
        <v>2000.0</v>
      </c>
      <c r="F3246" s="3">
        <v>15.0</v>
      </c>
    </row>
    <row r="3247" ht="15.75" customHeight="1">
      <c r="A3247" s="2" t="s">
        <v>298</v>
      </c>
      <c r="B3247" s="2" t="s">
        <v>296</v>
      </c>
      <c r="C3247" s="2" t="str">
        <f>VLOOKUP(D3247,Info!$A$24:$B$57,2,FALSE)</f>
        <v>Shallow-water</v>
      </c>
      <c r="D3247" s="3" t="s">
        <v>11</v>
      </c>
      <c r="E3247" s="3">
        <v>2001.0</v>
      </c>
      <c r="F3247" s="3">
        <v>14.0</v>
      </c>
    </row>
    <row r="3248" ht="15.75" customHeight="1">
      <c r="A3248" s="2" t="s">
        <v>298</v>
      </c>
      <c r="B3248" s="2" t="s">
        <v>296</v>
      </c>
      <c r="C3248" s="2" t="str">
        <f>VLOOKUP(D3248,Info!$A$24:$B$57,2,FALSE)</f>
        <v>Shallow-water</v>
      </c>
      <c r="D3248" s="3" t="s">
        <v>11</v>
      </c>
      <c r="E3248" s="3">
        <v>2002.0</v>
      </c>
      <c r="F3248" s="3">
        <v>6.0</v>
      </c>
    </row>
    <row r="3249" ht="15.75" customHeight="1">
      <c r="A3249" s="2" t="s">
        <v>298</v>
      </c>
      <c r="B3249" s="2" t="s">
        <v>296</v>
      </c>
      <c r="C3249" s="2" t="str">
        <f>VLOOKUP(D3249,Info!$A$24:$B$57,2,FALSE)</f>
        <v>Shallow-water</v>
      </c>
      <c r="D3249" s="3" t="s">
        <v>11</v>
      </c>
      <c r="E3249" s="3">
        <v>2003.0</v>
      </c>
      <c r="F3249" s="3">
        <v>14.0</v>
      </c>
    </row>
    <row r="3250" ht="15.75" customHeight="1">
      <c r="A3250" s="2" t="s">
        <v>298</v>
      </c>
      <c r="B3250" s="2" t="s">
        <v>296</v>
      </c>
      <c r="C3250" s="2" t="str">
        <f>VLOOKUP(D3250,Info!$A$24:$B$57,2,FALSE)</f>
        <v>Shallow-water</v>
      </c>
      <c r="D3250" s="3" t="s">
        <v>11</v>
      </c>
      <c r="E3250" s="3">
        <v>2004.0</v>
      </c>
      <c r="F3250" s="3">
        <v>23.0</v>
      </c>
    </row>
    <row r="3251" ht="15.75" customHeight="1">
      <c r="A3251" s="2" t="s">
        <v>298</v>
      </c>
      <c r="B3251" s="2" t="s">
        <v>296</v>
      </c>
      <c r="C3251" s="2" t="str">
        <f>VLOOKUP(D3251,Info!$A$24:$B$57,2,FALSE)</f>
        <v>Shallow-water</v>
      </c>
      <c r="D3251" s="3" t="s">
        <v>11</v>
      </c>
      <c r="E3251" s="3">
        <v>2005.0</v>
      </c>
      <c r="F3251" s="3">
        <v>34.0</v>
      </c>
    </row>
    <row r="3252" ht="15.75" customHeight="1">
      <c r="A3252" s="2" t="s">
        <v>298</v>
      </c>
      <c r="B3252" s="2" t="s">
        <v>296</v>
      </c>
      <c r="C3252" s="2" t="str">
        <f>VLOOKUP(D3252,Info!$A$24:$B$57,2,FALSE)</f>
        <v>Shallow-water</v>
      </c>
      <c r="D3252" s="3" t="s">
        <v>11</v>
      </c>
      <c r="E3252" s="3">
        <v>2006.0</v>
      </c>
      <c r="F3252" s="3">
        <v>54.0</v>
      </c>
    </row>
    <row r="3253" ht="15.75" customHeight="1">
      <c r="A3253" s="2" t="s">
        <v>298</v>
      </c>
      <c r="B3253" s="2" t="s">
        <v>296</v>
      </c>
      <c r="C3253" s="2" t="str">
        <f>VLOOKUP(D3253,Info!$A$24:$B$57,2,FALSE)</f>
        <v>Shallow-water</v>
      </c>
      <c r="D3253" s="3" t="s">
        <v>11</v>
      </c>
      <c r="E3253" s="3">
        <v>2007.0</v>
      </c>
      <c r="F3253" s="3">
        <v>41.0</v>
      </c>
    </row>
    <row r="3254" ht="15.75" customHeight="1">
      <c r="A3254" s="2" t="s">
        <v>298</v>
      </c>
      <c r="B3254" s="2" t="s">
        <v>296</v>
      </c>
      <c r="C3254" s="2" t="str">
        <f>VLOOKUP(D3254,Info!$A$24:$B$57,2,FALSE)</f>
        <v>Shallow-water</v>
      </c>
      <c r="D3254" s="3" t="s">
        <v>11</v>
      </c>
      <c r="E3254" s="3">
        <v>2008.0</v>
      </c>
      <c r="F3254" s="3">
        <v>26.0</v>
      </c>
    </row>
    <row r="3255" ht="15.75" customHeight="1">
      <c r="A3255" s="2" t="s">
        <v>298</v>
      </c>
      <c r="B3255" s="2" t="s">
        <v>296</v>
      </c>
      <c r="C3255" s="2" t="str">
        <f>VLOOKUP(D3255,Info!$A$24:$B$57,2,FALSE)</f>
        <v>Shallow-water</v>
      </c>
      <c r="D3255" s="3" t="s">
        <v>11</v>
      </c>
      <c r="E3255" s="3">
        <v>2009.0</v>
      </c>
      <c r="F3255" s="3">
        <v>11.0</v>
      </c>
    </row>
    <row r="3256" ht="15.75" customHeight="1">
      <c r="A3256" s="2" t="s">
        <v>298</v>
      </c>
      <c r="B3256" s="2" t="s">
        <v>296</v>
      </c>
      <c r="C3256" s="2" t="str">
        <f>VLOOKUP(D3256,Info!$A$24:$B$57,2,FALSE)</f>
        <v>Shallow-water</v>
      </c>
      <c r="D3256" s="3" t="s">
        <v>11</v>
      </c>
      <c r="E3256" s="3">
        <v>2010.0</v>
      </c>
      <c r="F3256" s="3">
        <v>2.0</v>
      </c>
    </row>
    <row r="3257" ht="15.75" customHeight="1">
      <c r="A3257" s="2" t="s">
        <v>298</v>
      </c>
      <c r="B3257" s="2" t="s">
        <v>296</v>
      </c>
      <c r="C3257" s="2" t="str">
        <f>VLOOKUP(D3257,Info!$A$24:$B$57,2,FALSE)</f>
        <v>Shallow-water</v>
      </c>
      <c r="D3257" s="3" t="s">
        <v>11</v>
      </c>
      <c r="E3257" s="3">
        <v>2011.0</v>
      </c>
      <c r="F3257" s="3">
        <v>2.0</v>
      </c>
    </row>
    <row r="3258" ht="15.75" customHeight="1">
      <c r="A3258" s="2" t="s">
        <v>298</v>
      </c>
      <c r="B3258" s="2" t="s">
        <v>296</v>
      </c>
      <c r="C3258" s="2" t="str">
        <f>VLOOKUP(D3258,Info!$A$24:$B$57,2,FALSE)</f>
        <v>Shallow-water</v>
      </c>
      <c r="D3258" s="3" t="s">
        <v>11</v>
      </c>
      <c r="E3258" s="3">
        <v>2012.0</v>
      </c>
      <c r="F3258" s="3">
        <v>3.0</v>
      </c>
    </row>
    <row r="3259" ht="15.75" customHeight="1">
      <c r="A3259" s="2" t="s">
        <v>298</v>
      </c>
      <c r="B3259" s="2" t="s">
        <v>296</v>
      </c>
      <c r="C3259" s="2" t="str">
        <f>VLOOKUP(D3259,Info!$A$24:$B$57,2,FALSE)</f>
        <v>Shallow-water</v>
      </c>
      <c r="D3259" s="3" t="s">
        <v>11</v>
      </c>
      <c r="E3259" s="3">
        <v>2013.0</v>
      </c>
      <c r="F3259" s="3">
        <v>4.0</v>
      </c>
    </row>
    <row r="3260" ht="15.75" customHeight="1">
      <c r="A3260" s="2" t="s">
        <v>298</v>
      </c>
      <c r="B3260" s="2" t="s">
        <v>296</v>
      </c>
      <c r="C3260" s="2" t="str">
        <f>VLOOKUP(D3260,Info!$A$24:$B$57,2,FALSE)</f>
        <v>Shallow-water</v>
      </c>
      <c r="D3260" s="3" t="s">
        <v>11</v>
      </c>
      <c r="E3260" s="3">
        <v>2014.0</v>
      </c>
      <c r="F3260" s="3">
        <v>8.0</v>
      </c>
    </row>
    <row r="3261" ht="15.75" customHeight="1">
      <c r="A3261" s="2" t="s">
        <v>298</v>
      </c>
      <c r="B3261" s="2" t="s">
        <v>296</v>
      </c>
      <c r="C3261" s="2" t="str">
        <f>VLOOKUP(D3261,Info!$A$24:$B$57,2,FALSE)</f>
        <v>Shallow-water</v>
      </c>
      <c r="D3261" s="3" t="s">
        <v>11</v>
      </c>
      <c r="E3261" s="3">
        <v>2015.0</v>
      </c>
      <c r="F3261" s="3">
        <v>11.0</v>
      </c>
    </row>
    <row r="3262" ht="15.75" customHeight="1">
      <c r="A3262" s="2" t="s">
        <v>298</v>
      </c>
      <c r="B3262" s="2" t="s">
        <v>296</v>
      </c>
      <c r="C3262" s="2" t="str">
        <f>VLOOKUP(D3262,Info!$A$24:$B$57,2,FALSE)</f>
        <v>Shallow-water</v>
      </c>
      <c r="D3262" s="3" t="s">
        <v>11</v>
      </c>
      <c r="E3262" s="3">
        <v>2016.0</v>
      </c>
      <c r="F3262" s="3">
        <v>14.0</v>
      </c>
    </row>
    <row r="3263" ht="15.75" customHeight="1">
      <c r="A3263" s="2" t="s">
        <v>298</v>
      </c>
      <c r="B3263" s="2" t="s">
        <v>296</v>
      </c>
      <c r="C3263" s="2" t="str">
        <f>VLOOKUP(D3263,Info!$A$24:$B$57,2,FALSE)</f>
        <v>Shallow-water</v>
      </c>
      <c r="D3263" s="3" t="s">
        <v>11</v>
      </c>
      <c r="E3263" s="3">
        <v>2017.0</v>
      </c>
      <c r="F3263" s="3">
        <v>3.0</v>
      </c>
    </row>
    <row r="3264" ht="15.75" customHeight="1">
      <c r="A3264" s="2" t="s">
        <v>298</v>
      </c>
      <c r="B3264" s="2" t="s">
        <v>296</v>
      </c>
      <c r="C3264" s="2" t="str">
        <f>VLOOKUP(D3264,Info!$A$24:$B$57,2,FALSE)</f>
        <v>Shallow-water</v>
      </c>
      <c r="D3264" s="3" t="s">
        <v>11</v>
      </c>
      <c r="E3264" s="3">
        <v>2018.0</v>
      </c>
      <c r="F3264" s="3">
        <v>3.0</v>
      </c>
    </row>
    <row r="3265" ht="15.75" customHeight="1">
      <c r="A3265" s="2" t="s">
        <v>298</v>
      </c>
      <c r="B3265" s="2" t="s">
        <v>296</v>
      </c>
      <c r="C3265" s="2" t="str">
        <f>VLOOKUP(D3265,Info!$A$24:$B$57,2,FALSE)</f>
        <v>Snappers</v>
      </c>
      <c r="D3265" s="3" t="s">
        <v>13</v>
      </c>
      <c r="E3265" s="3">
        <v>1984.0</v>
      </c>
      <c r="F3265" s="3">
        <v>1.0</v>
      </c>
    </row>
    <row r="3266" ht="15.75" customHeight="1">
      <c r="A3266" s="2" t="s">
        <v>298</v>
      </c>
      <c r="B3266" s="2" t="s">
        <v>296</v>
      </c>
      <c r="C3266" s="2" t="str">
        <f>VLOOKUP(D3266,Info!$A$24:$B$57,2,FALSE)</f>
        <v>Snappers</v>
      </c>
      <c r="D3266" s="3" t="s">
        <v>13</v>
      </c>
      <c r="E3266" s="3">
        <v>1985.0</v>
      </c>
      <c r="F3266" s="3">
        <v>1.0</v>
      </c>
    </row>
    <row r="3267" ht="15.75" customHeight="1">
      <c r="A3267" s="2" t="s">
        <v>298</v>
      </c>
      <c r="B3267" s="2" t="s">
        <v>296</v>
      </c>
      <c r="C3267" s="2" t="str">
        <f>VLOOKUP(D3267,Info!$A$24:$B$57,2,FALSE)</f>
        <v>Snappers</v>
      </c>
      <c r="D3267" s="3" t="s">
        <v>13</v>
      </c>
      <c r="E3267" s="3">
        <v>1986.0</v>
      </c>
      <c r="F3267" s="3">
        <v>2.0</v>
      </c>
    </row>
    <row r="3268" ht="15.75" customHeight="1">
      <c r="A3268" s="2" t="s">
        <v>298</v>
      </c>
      <c r="B3268" s="2" t="s">
        <v>296</v>
      </c>
      <c r="C3268" s="2" t="str">
        <f>VLOOKUP(D3268,Info!$A$24:$B$57,2,FALSE)</f>
        <v>Snappers</v>
      </c>
      <c r="D3268" s="3" t="s">
        <v>13</v>
      </c>
      <c r="E3268" s="3">
        <v>1987.0</v>
      </c>
      <c r="F3268" s="3">
        <v>1.0</v>
      </c>
    </row>
    <row r="3269" ht="15.75" customHeight="1">
      <c r="A3269" s="2" t="s">
        <v>298</v>
      </c>
      <c r="B3269" s="2" t="s">
        <v>296</v>
      </c>
      <c r="C3269" s="2" t="str">
        <f>VLOOKUP(D3269,Info!$A$24:$B$57,2,FALSE)</f>
        <v>Snappers</v>
      </c>
      <c r="D3269" s="3" t="s">
        <v>13</v>
      </c>
      <c r="E3269" s="3">
        <v>1988.0</v>
      </c>
      <c r="F3269" s="3">
        <v>1.0</v>
      </c>
    </row>
    <row r="3270" ht="15.75" customHeight="1">
      <c r="A3270" s="2" t="s">
        <v>298</v>
      </c>
      <c r="B3270" s="2" t="s">
        <v>296</v>
      </c>
      <c r="C3270" s="2" t="str">
        <f>VLOOKUP(D3270,Info!$A$24:$B$57,2,FALSE)</f>
        <v>Snappers</v>
      </c>
      <c r="D3270" s="3" t="s">
        <v>13</v>
      </c>
      <c r="E3270" s="3">
        <v>1989.0</v>
      </c>
      <c r="F3270" s="3">
        <v>2.0</v>
      </c>
    </row>
    <row r="3271" ht="15.75" customHeight="1">
      <c r="A3271" s="2" t="s">
        <v>298</v>
      </c>
      <c r="B3271" s="2" t="s">
        <v>296</v>
      </c>
      <c r="C3271" s="2" t="str">
        <f>VLOOKUP(D3271,Info!$A$24:$B$57,2,FALSE)</f>
        <v>Snappers</v>
      </c>
      <c r="D3271" s="3" t="s">
        <v>13</v>
      </c>
      <c r="E3271" s="3">
        <v>1990.0</v>
      </c>
      <c r="F3271" s="3">
        <v>39.0</v>
      </c>
    </row>
    <row r="3272" ht="15.75" customHeight="1">
      <c r="A3272" s="2" t="s">
        <v>298</v>
      </c>
      <c r="B3272" s="2" t="s">
        <v>296</v>
      </c>
      <c r="C3272" s="2" t="str">
        <f>VLOOKUP(D3272,Info!$A$24:$B$57,2,FALSE)</f>
        <v>Snappers</v>
      </c>
      <c r="D3272" s="3" t="s">
        <v>13</v>
      </c>
      <c r="E3272" s="3">
        <v>1991.0</v>
      </c>
      <c r="F3272" s="3">
        <v>5.0</v>
      </c>
    </row>
    <row r="3273" ht="15.75" customHeight="1">
      <c r="A3273" s="2" t="s">
        <v>298</v>
      </c>
      <c r="B3273" s="2" t="s">
        <v>296</v>
      </c>
      <c r="C3273" s="2" t="str">
        <f>VLOOKUP(D3273,Info!$A$24:$B$57,2,FALSE)</f>
        <v>Snappers</v>
      </c>
      <c r="D3273" s="3" t="s">
        <v>13</v>
      </c>
      <c r="E3273" s="3">
        <v>1995.0</v>
      </c>
      <c r="F3273" s="3">
        <v>2.0</v>
      </c>
    </row>
    <row r="3274" ht="15.75" customHeight="1">
      <c r="A3274" s="2" t="s">
        <v>298</v>
      </c>
      <c r="B3274" s="2" t="s">
        <v>296</v>
      </c>
      <c r="C3274" s="2" t="str">
        <f>VLOOKUP(D3274,Info!$A$24:$B$57,2,FALSE)</f>
        <v>Snappers</v>
      </c>
      <c r="D3274" s="3" t="s">
        <v>13</v>
      </c>
      <c r="E3274" s="3">
        <v>2001.0</v>
      </c>
      <c r="F3274" s="3">
        <v>1.0</v>
      </c>
    </row>
    <row r="3275" ht="15.75" customHeight="1">
      <c r="A3275" s="2" t="s">
        <v>298</v>
      </c>
      <c r="B3275" s="2" t="s">
        <v>296</v>
      </c>
      <c r="C3275" s="2" t="str">
        <f>VLOOKUP(D3275,Info!$A$24:$B$57,2,FALSE)</f>
        <v>Snappers</v>
      </c>
      <c r="D3275" s="3" t="s">
        <v>13</v>
      </c>
      <c r="E3275" s="3">
        <v>2002.0</v>
      </c>
      <c r="F3275" s="3">
        <v>2.0</v>
      </c>
    </row>
    <row r="3276" ht="15.75" customHeight="1">
      <c r="A3276" s="2" t="s">
        <v>298</v>
      </c>
      <c r="B3276" s="2" t="s">
        <v>296</v>
      </c>
      <c r="C3276" s="2" t="str">
        <f>VLOOKUP(D3276,Info!$A$24:$B$57,2,FALSE)</f>
        <v>Snappers</v>
      </c>
      <c r="D3276" s="3" t="s">
        <v>13</v>
      </c>
      <c r="E3276" s="3">
        <v>2003.0</v>
      </c>
      <c r="F3276" s="3">
        <v>5.0</v>
      </c>
    </row>
    <row r="3277" ht="15.75" customHeight="1">
      <c r="A3277" s="2" t="s">
        <v>298</v>
      </c>
      <c r="B3277" s="2" t="s">
        <v>296</v>
      </c>
      <c r="C3277" s="2" t="str">
        <f>VLOOKUP(D3277,Info!$A$24:$B$57,2,FALSE)</f>
        <v>Snappers</v>
      </c>
      <c r="D3277" s="3" t="s">
        <v>13</v>
      </c>
      <c r="E3277" s="3">
        <v>2005.0</v>
      </c>
      <c r="F3277" s="3">
        <v>1.0</v>
      </c>
    </row>
    <row r="3278" ht="15.75" customHeight="1">
      <c r="A3278" s="2" t="s">
        <v>298</v>
      </c>
      <c r="B3278" s="2" t="s">
        <v>296</v>
      </c>
      <c r="C3278" s="2" t="str">
        <f>VLOOKUP(D3278,Info!$A$24:$B$57,2,FALSE)</f>
        <v>Snappers</v>
      </c>
      <c r="D3278" s="3" t="s">
        <v>13</v>
      </c>
      <c r="E3278" s="3">
        <v>2006.0</v>
      </c>
      <c r="F3278" s="3">
        <v>4.0</v>
      </c>
    </row>
    <row r="3279" ht="15.75" customHeight="1">
      <c r="A3279" s="2" t="s">
        <v>298</v>
      </c>
      <c r="B3279" s="2" t="s">
        <v>296</v>
      </c>
      <c r="C3279" s="2" t="str">
        <f>VLOOKUP(D3279,Info!$A$24:$B$57,2,FALSE)</f>
        <v>Snappers</v>
      </c>
      <c r="D3279" s="3" t="s">
        <v>13</v>
      </c>
      <c r="E3279" s="3">
        <v>2007.0</v>
      </c>
      <c r="F3279" s="3">
        <v>5.0</v>
      </c>
    </row>
    <row r="3280" ht="15.75" customHeight="1">
      <c r="A3280" s="2" t="s">
        <v>298</v>
      </c>
      <c r="B3280" s="2" t="s">
        <v>296</v>
      </c>
      <c r="C3280" s="2" t="str">
        <f>VLOOKUP(D3280,Info!$A$24:$B$57,2,FALSE)</f>
        <v>Snappers</v>
      </c>
      <c r="D3280" s="3" t="s">
        <v>13</v>
      </c>
      <c r="E3280" s="3">
        <v>2008.0</v>
      </c>
      <c r="F3280" s="3">
        <v>1.0</v>
      </c>
    </row>
    <row r="3281" ht="15.75" customHeight="1">
      <c r="A3281" s="2" t="s">
        <v>298</v>
      </c>
      <c r="B3281" s="2" t="s">
        <v>296</v>
      </c>
      <c r="C3281" s="2" t="str">
        <f>VLOOKUP(D3281,Info!$A$24:$B$57,2,FALSE)</f>
        <v>Snappers</v>
      </c>
      <c r="D3281" s="3" t="s">
        <v>13</v>
      </c>
      <c r="E3281" s="3">
        <v>2010.0</v>
      </c>
      <c r="F3281" s="3">
        <v>1.0</v>
      </c>
    </row>
    <row r="3282" ht="15.75" customHeight="1">
      <c r="A3282" s="2" t="s">
        <v>298</v>
      </c>
      <c r="B3282" s="2" t="s">
        <v>296</v>
      </c>
      <c r="C3282" s="2" t="str">
        <f>VLOOKUP(D3282,Info!$A$24:$B$57,2,FALSE)</f>
        <v>Snappers</v>
      </c>
      <c r="D3282" s="3" t="s">
        <v>13</v>
      </c>
      <c r="E3282" s="3">
        <v>2011.0</v>
      </c>
      <c r="F3282" s="3">
        <v>1.0</v>
      </c>
    </row>
    <row r="3283" ht="15.75" customHeight="1">
      <c r="A3283" s="2" t="s">
        <v>298</v>
      </c>
      <c r="B3283" s="2" t="s">
        <v>296</v>
      </c>
      <c r="C3283" s="2" t="str">
        <f>VLOOKUP(D3283,Info!$A$24:$B$57,2,FALSE)</f>
        <v>Snappers</v>
      </c>
      <c r="D3283" s="3" t="s">
        <v>13</v>
      </c>
      <c r="E3283" s="3">
        <v>2012.0</v>
      </c>
      <c r="F3283" s="3">
        <v>1.0</v>
      </c>
    </row>
    <row r="3284" ht="15.75" customHeight="1">
      <c r="A3284" s="2" t="s">
        <v>298</v>
      </c>
      <c r="B3284" s="2" t="s">
        <v>296</v>
      </c>
      <c r="C3284" s="2" t="str">
        <f>VLOOKUP(D3284,Info!$A$24:$B$57,2,FALSE)</f>
        <v>Snappers</v>
      </c>
      <c r="D3284" s="3" t="s">
        <v>13</v>
      </c>
      <c r="E3284" s="3">
        <v>2014.0</v>
      </c>
      <c r="F3284" s="3">
        <v>1.0</v>
      </c>
    </row>
    <row r="3285" ht="15.75" customHeight="1">
      <c r="A3285" s="2" t="s">
        <v>298</v>
      </c>
      <c r="B3285" s="2" t="s">
        <v>296</v>
      </c>
      <c r="C3285" s="2" t="str">
        <f>VLOOKUP(D3285,Info!$A$24:$B$57,2,FALSE)</f>
        <v>Snappers</v>
      </c>
      <c r="D3285" s="3" t="s">
        <v>13</v>
      </c>
      <c r="E3285" s="3">
        <v>2015.0</v>
      </c>
      <c r="F3285" s="3">
        <v>3.0</v>
      </c>
    </row>
    <row r="3286" ht="15.75" customHeight="1">
      <c r="A3286" s="2" t="s">
        <v>298</v>
      </c>
      <c r="B3286" s="2" t="s">
        <v>296</v>
      </c>
      <c r="C3286" s="2" t="str">
        <f>VLOOKUP(D3286,Info!$A$24:$B$57,2,FALSE)</f>
        <v>Snappers</v>
      </c>
      <c r="D3286" s="3" t="s">
        <v>13</v>
      </c>
      <c r="E3286" s="3">
        <v>2016.0</v>
      </c>
      <c r="F3286" s="3">
        <v>2.0</v>
      </c>
    </row>
    <row r="3287" ht="15.75" customHeight="1">
      <c r="A3287" s="2" t="s">
        <v>298</v>
      </c>
      <c r="B3287" s="2" t="s">
        <v>296</v>
      </c>
      <c r="C3287" s="2" t="str">
        <f>VLOOKUP(D3287,Info!$A$24:$B$57,2,FALSE)</f>
        <v>Snappers</v>
      </c>
      <c r="D3287" s="3" t="s">
        <v>13</v>
      </c>
      <c r="E3287" s="3">
        <v>2017.0</v>
      </c>
      <c r="F3287" s="3">
        <v>1.0</v>
      </c>
    </row>
    <row r="3288" ht="15.75" customHeight="1">
      <c r="A3288" s="2" t="s">
        <v>298</v>
      </c>
      <c r="B3288" s="2" t="s">
        <v>296</v>
      </c>
      <c r="C3288" s="2" t="str">
        <f>VLOOKUP(D3288,Info!$A$24:$B$57,2,FALSE)</f>
        <v>Snappers</v>
      </c>
      <c r="D3288" s="3" t="s">
        <v>13</v>
      </c>
      <c r="E3288" s="3">
        <v>2018.0</v>
      </c>
      <c r="F3288" s="3">
        <v>2.0</v>
      </c>
    </row>
    <row r="3289" ht="15.75" customHeight="1">
      <c r="A3289" s="2" t="s">
        <v>298</v>
      </c>
      <c r="B3289" s="2" t="s">
        <v>296</v>
      </c>
      <c r="C3289" s="2" t="str">
        <f>VLOOKUP(D3289,Info!$A$24:$B$57,2,FALSE)</f>
        <v>DW</v>
      </c>
      <c r="D3289" s="3" t="s">
        <v>15</v>
      </c>
      <c r="E3289" s="3">
        <v>1981.0</v>
      </c>
      <c r="F3289" s="3">
        <v>190.0</v>
      </c>
    </row>
    <row r="3290" ht="15.75" customHeight="1">
      <c r="A3290" s="2" t="s">
        <v>298</v>
      </c>
      <c r="B3290" s="2" t="s">
        <v>296</v>
      </c>
      <c r="C3290" s="2" t="str">
        <f>VLOOKUP(D3290,Info!$A$24:$B$57,2,FALSE)</f>
        <v>DW</v>
      </c>
      <c r="D3290" s="3" t="s">
        <v>15</v>
      </c>
      <c r="E3290" s="3">
        <v>1982.0</v>
      </c>
      <c r="F3290" s="3">
        <v>255.0</v>
      </c>
    </row>
    <row r="3291" ht="15.75" customHeight="1">
      <c r="A3291" s="2" t="s">
        <v>298</v>
      </c>
      <c r="B3291" s="2" t="s">
        <v>296</v>
      </c>
      <c r="C3291" s="2" t="str">
        <f>VLOOKUP(D3291,Info!$A$24:$B$57,2,FALSE)</f>
        <v>DW</v>
      </c>
      <c r="D3291" s="3" t="s">
        <v>15</v>
      </c>
      <c r="E3291" s="3">
        <v>1984.0</v>
      </c>
      <c r="F3291" s="3">
        <v>304.0</v>
      </c>
    </row>
    <row r="3292" ht="15.75" customHeight="1">
      <c r="A3292" s="2" t="s">
        <v>298</v>
      </c>
      <c r="B3292" s="2" t="s">
        <v>296</v>
      </c>
      <c r="C3292" s="2" t="str">
        <f>VLOOKUP(D3292,Info!$A$24:$B$57,2,FALSE)</f>
        <v>DW</v>
      </c>
      <c r="D3292" s="3" t="s">
        <v>15</v>
      </c>
      <c r="E3292" s="3">
        <v>1985.0</v>
      </c>
      <c r="F3292" s="3">
        <v>148.0</v>
      </c>
    </row>
    <row r="3293" ht="15.75" customHeight="1">
      <c r="A3293" s="2" t="s">
        <v>298</v>
      </c>
      <c r="B3293" s="2" t="s">
        <v>296</v>
      </c>
      <c r="C3293" s="2" t="str">
        <f>VLOOKUP(D3293,Info!$A$24:$B$57,2,FALSE)</f>
        <v>DW</v>
      </c>
      <c r="D3293" s="3" t="s">
        <v>15</v>
      </c>
      <c r="E3293" s="3">
        <v>1986.0</v>
      </c>
      <c r="F3293" s="3">
        <v>272.0</v>
      </c>
    </row>
    <row r="3294" ht="15.75" customHeight="1">
      <c r="A3294" s="2" t="s">
        <v>298</v>
      </c>
      <c r="B3294" s="2" t="s">
        <v>296</v>
      </c>
      <c r="C3294" s="2" t="str">
        <f>VLOOKUP(D3294,Info!$A$24:$B$57,2,FALSE)</f>
        <v>DW</v>
      </c>
      <c r="D3294" s="3" t="s">
        <v>15</v>
      </c>
      <c r="E3294" s="3">
        <v>1987.0</v>
      </c>
      <c r="F3294" s="3">
        <v>250.0</v>
      </c>
    </row>
    <row r="3295" ht="15.75" customHeight="1">
      <c r="A3295" s="2" t="s">
        <v>298</v>
      </c>
      <c r="B3295" s="2" t="s">
        <v>296</v>
      </c>
      <c r="C3295" s="2" t="str">
        <f>VLOOKUP(D3295,Info!$A$24:$B$57,2,FALSE)</f>
        <v>DW</v>
      </c>
      <c r="D3295" s="3" t="s">
        <v>15</v>
      </c>
      <c r="E3295" s="3">
        <v>1988.0</v>
      </c>
      <c r="F3295" s="3">
        <v>127.0</v>
      </c>
    </row>
    <row r="3296" ht="15.75" customHeight="1">
      <c r="A3296" s="2" t="s">
        <v>298</v>
      </c>
      <c r="B3296" s="2" t="s">
        <v>296</v>
      </c>
      <c r="C3296" s="2" t="str">
        <f>VLOOKUP(D3296,Info!$A$24:$B$57,2,FALSE)</f>
        <v>DW</v>
      </c>
      <c r="D3296" s="3" t="s">
        <v>15</v>
      </c>
      <c r="E3296" s="3">
        <v>1989.0</v>
      </c>
      <c r="F3296" s="3">
        <v>166.0</v>
      </c>
    </row>
    <row r="3297" ht="15.75" customHeight="1">
      <c r="A3297" s="2" t="s">
        <v>298</v>
      </c>
      <c r="B3297" s="2" t="s">
        <v>296</v>
      </c>
      <c r="C3297" s="2" t="str">
        <f>VLOOKUP(D3297,Info!$A$24:$B$57,2,FALSE)</f>
        <v>DW</v>
      </c>
      <c r="D3297" s="3" t="s">
        <v>15</v>
      </c>
      <c r="E3297" s="3">
        <v>1990.0</v>
      </c>
      <c r="F3297" s="3">
        <v>90.0</v>
      </c>
    </row>
    <row r="3298" ht="15.75" customHeight="1">
      <c r="A3298" s="2" t="s">
        <v>298</v>
      </c>
      <c r="B3298" s="2" t="s">
        <v>296</v>
      </c>
      <c r="C3298" s="2" t="str">
        <f>VLOOKUP(D3298,Info!$A$24:$B$57,2,FALSE)</f>
        <v>DW</v>
      </c>
      <c r="D3298" s="3" t="s">
        <v>15</v>
      </c>
      <c r="E3298" s="3">
        <v>1991.0</v>
      </c>
      <c r="F3298" s="3">
        <v>63.0</v>
      </c>
    </row>
    <row r="3299" ht="15.75" customHeight="1">
      <c r="A3299" s="2" t="s">
        <v>298</v>
      </c>
      <c r="B3299" s="2" t="s">
        <v>296</v>
      </c>
      <c r="C3299" s="2" t="str">
        <f>VLOOKUP(D3299,Info!$A$24:$B$57,2,FALSE)</f>
        <v>DW</v>
      </c>
      <c r="D3299" s="3" t="s">
        <v>15</v>
      </c>
      <c r="E3299" s="3">
        <v>1992.0</v>
      </c>
      <c r="F3299" s="3">
        <v>35.0</v>
      </c>
    </row>
    <row r="3300" ht="15.75" customHeight="1">
      <c r="A3300" s="2" t="s">
        <v>298</v>
      </c>
      <c r="B3300" s="2" t="s">
        <v>296</v>
      </c>
      <c r="C3300" s="2" t="str">
        <f>VLOOKUP(D3300,Info!$A$24:$B$57,2,FALSE)</f>
        <v>DW</v>
      </c>
      <c r="D3300" s="3" t="s">
        <v>15</v>
      </c>
      <c r="E3300" s="3">
        <v>1993.0</v>
      </c>
      <c r="F3300" s="3">
        <v>193.0</v>
      </c>
    </row>
    <row r="3301" ht="15.75" customHeight="1">
      <c r="A3301" s="2" t="s">
        <v>298</v>
      </c>
      <c r="B3301" s="2" t="s">
        <v>296</v>
      </c>
      <c r="C3301" s="2" t="str">
        <f>VLOOKUP(D3301,Info!$A$24:$B$57,2,FALSE)</f>
        <v>DW</v>
      </c>
      <c r="D3301" s="3" t="s">
        <v>15</v>
      </c>
      <c r="E3301" s="3">
        <v>1994.0</v>
      </c>
      <c r="F3301" s="3">
        <v>88.0</v>
      </c>
    </row>
    <row r="3302" ht="15.75" customHeight="1">
      <c r="A3302" s="2" t="s">
        <v>298</v>
      </c>
      <c r="B3302" s="2" t="s">
        <v>296</v>
      </c>
      <c r="C3302" s="2" t="str">
        <f>VLOOKUP(D3302,Info!$A$24:$B$57,2,FALSE)</f>
        <v>DW</v>
      </c>
      <c r="D3302" s="3" t="s">
        <v>15</v>
      </c>
      <c r="E3302" s="3">
        <v>1995.0</v>
      </c>
      <c r="F3302" s="3">
        <v>182.0</v>
      </c>
    </row>
    <row r="3303" ht="15.75" customHeight="1">
      <c r="A3303" s="2" t="s">
        <v>298</v>
      </c>
      <c r="B3303" s="2" t="s">
        <v>296</v>
      </c>
      <c r="C3303" s="2" t="str">
        <f>VLOOKUP(D3303,Info!$A$24:$B$57,2,FALSE)</f>
        <v>DW</v>
      </c>
      <c r="D3303" s="3" t="s">
        <v>15</v>
      </c>
      <c r="E3303" s="3">
        <v>1996.0</v>
      </c>
      <c r="F3303" s="3">
        <v>78.0</v>
      </c>
    </row>
    <row r="3304" ht="15.75" customHeight="1">
      <c r="A3304" s="2" t="s">
        <v>298</v>
      </c>
      <c r="B3304" s="2" t="s">
        <v>296</v>
      </c>
      <c r="C3304" s="2" t="str">
        <f>VLOOKUP(D3304,Info!$A$24:$B$57,2,FALSE)</f>
        <v>DW</v>
      </c>
      <c r="D3304" s="3" t="s">
        <v>15</v>
      </c>
      <c r="E3304" s="3">
        <v>1997.0</v>
      </c>
      <c r="F3304" s="3">
        <v>208.0</v>
      </c>
    </row>
    <row r="3305" ht="15.75" customHeight="1">
      <c r="A3305" s="2" t="s">
        <v>298</v>
      </c>
      <c r="B3305" s="2" t="s">
        <v>296</v>
      </c>
      <c r="C3305" s="2" t="str">
        <f>VLOOKUP(D3305,Info!$A$24:$B$57,2,FALSE)</f>
        <v>DW</v>
      </c>
      <c r="D3305" s="3" t="s">
        <v>15</v>
      </c>
      <c r="E3305" s="3">
        <v>1998.0</v>
      </c>
      <c r="F3305" s="3">
        <v>217.0</v>
      </c>
    </row>
    <row r="3306" ht="15.75" customHeight="1">
      <c r="A3306" s="2" t="s">
        <v>298</v>
      </c>
      <c r="B3306" s="2" t="s">
        <v>296</v>
      </c>
      <c r="C3306" s="2" t="str">
        <f>VLOOKUP(D3306,Info!$A$24:$B$57,2,FALSE)</f>
        <v>DW</v>
      </c>
      <c r="D3306" s="3" t="s">
        <v>15</v>
      </c>
      <c r="E3306" s="3">
        <v>1999.0</v>
      </c>
      <c r="F3306" s="3">
        <v>180.0</v>
      </c>
    </row>
    <row r="3307" ht="15.75" customHeight="1">
      <c r="A3307" s="2" t="s">
        <v>298</v>
      </c>
      <c r="B3307" s="2" t="s">
        <v>296</v>
      </c>
      <c r="C3307" s="2" t="str">
        <f>VLOOKUP(D3307,Info!$A$24:$B$57,2,FALSE)</f>
        <v>DW</v>
      </c>
      <c r="D3307" s="3" t="s">
        <v>15</v>
      </c>
      <c r="E3307" s="3">
        <v>2000.0</v>
      </c>
      <c r="F3307" s="3">
        <v>309.0</v>
      </c>
    </row>
    <row r="3308" ht="15.75" customHeight="1">
      <c r="A3308" s="2" t="s">
        <v>298</v>
      </c>
      <c r="B3308" s="2" t="s">
        <v>296</v>
      </c>
      <c r="C3308" s="2" t="str">
        <f>VLOOKUP(D3308,Info!$A$24:$B$57,2,FALSE)</f>
        <v>DW</v>
      </c>
      <c r="D3308" s="3" t="s">
        <v>15</v>
      </c>
      <c r="E3308" s="3">
        <v>2001.0</v>
      </c>
      <c r="F3308" s="3">
        <v>430.0</v>
      </c>
    </row>
    <row r="3309" ht="15.75" customHeight="1">
      <c r="A3309" s="2" t="s">
        <v>298</v>
      </c>
      <c r="B3309" s="2" t="s">
        <v>296</v>
      </c>
      <c r="C3309" s="2" t="str">
        <f>VLOOKUP(D3309,Info!$A$24:$B$57,2,FALSE)</f>
        <v>DW</v>
      </c>
      <c r="D3309" s="3" t="s">
        <v>15</v>
      </c>
      <c r="E3309" s="3">
        <v>2002.0</v>
      </c>
      <c r="F3309" s="3">
        <v>243.0</v>
      </c>
    </row>
    <row r="3310" ht="15.75" customHeight="1">
      <c r="A3310" s="2" t="s">
        <v>298</v>
      </c>
      <c r="B3310" s="2" t="s">
        <v>296</v>
      </c>
      <c r="C3310" s="2" t="str">
        <f>VLOOKUP(D3310,Info!$A$24:$B$57,2,FALSE)</f>
        <v>DW</v>
      </c>
      <c r="D3310" s="3" t="s">
        <v>15</v>
      </c>
      <c r="E3310" s="3">
        <v>2003.0</v>
      </c>
      <c r="F3310" s="3">
        <v>144.0</v>
      </c>
    </row>
    <row r="3311" ht="15.75" customHeight="1">
      <c r="A3311" s="2" t="s">
        <v>298</v>
      </c>
      <c r="B3311" s="2" t="s">
        <v>296</v>
      </c>
      <c r="C3311" s="2" t="str">
        <f>VLOOKUP(D3311,Info!$A$24:$B$57,2,FALSE)</f>
        <v>DW</v>
      </c>
      <c r="D3311" s="3" t="s">
        <v>15</v>
      </c>
      <c r="E3311" s="3">
        <v>2004.0</v>
      </c>
      <c r="F3311" s="3">
        <v>116.0</v>
      </c>
    </row>
    <row r="3312" ht="15.75" customHeight="1">
      <c r="A3312" s="2" t="s">
        <v>298</v>
      </c>
      <c r="B3312" s="2" t="s">
        <v>296</v>
      </c>
      <c r="C3312" s="2" t="str">
        <f>VLOOKUP(D3312,Info!$A$24:$B$57,2,FALSE)</f>
        <v>DW</v>
      </c>
      <c r="D3312" s="3" t="s">
        <v>15</v>
      </c>
      <c r="E3312" s="3">
        <v>2005.0</v>
      </c>
      <c r="F3312" s="3">
        <v>96.0</v>
      </c>
    </row>
    <row r="3313" ht="15.75" customHeight="1">
      <c r="A3313" s="2" t="s">
        <v>298</v>
      </c>
      <c r="B3313" s="2" t="s">
        <v>296</v>
      </c>
      <c r="C3313" s="2" t="str">
        <f>VLOOKUP(D3313,Info!$A$24:$B$57,2,FALSE)</f>
        <v>DW</v>
      </c>
      <c r="D3313" s="3" t="s">
        <v>15</v>
      </c>
      <c r="E3313" s="3">
        <v>2006.0</v>
      </c>
      <c r="F3313" s="3">
        <v>216.0</v>
      </c>
    </row>
    <row r="3314" ht="15.75" customHeight="1">
      <c r="A3314" s="2" t="s">
        <v>298</v>
      </c>
      <c r="B3314" s="2" t="s">
        <v>296</v>
      </c>
      <c r="C3314" s="2" t="str">
        <f>VLOOKUP(D3314,Info!$A$24:$B$57,2,FALSE)</f>
        <v>DW</v>
      </c>
      <c r="D3314" s="3" t="s">
        <v>15</v>
      </c>
      <c r="E3314" s="3">
        <v>2007.0</v>
      </c>
      <c r="F3314" s="3">
        <v>153.0</v>
      </c>
    </row>
    <row r="3315" ht="15.75" customHeight="1">
      <c r="A3315" s="2" t="s">
        <v>298</v>
      </c>
      <c r="B3315" s="2" t="s">
        <v>296</v>
      </c>
      <c r="C3315" s="2" t="str">
        <f>VLOOKUP(D3315,Info!$A$24:$B$57,2,FALSE)</f>
        <v>DW</v>
      </c>
      <c r="D3315" s="3" t="s">
        <v>15</v>
      </c>
      <c r="E3315" s="3">
        <v>2008.0</v>
      </c>
      <c r="F3315" s="3">
        <v>133.0</v>
      </c>
    </row>
    <row r="3316" ht="15.75" customHeight="1">
      <c r="A3316" s="2" t="s">
        <v>298</v>
      </c>
      <c r="B3316" s="2" t="s">
        <v>296</v>
      </c>
      <c r="C3316" s="2" t="str">
        <f>VLOOKUP(D3316,Info!$A$24:$B$57,2,FALSE)</f>
        <v>DW</v>
      </c>
      <c r="D3316" s="3" t="s">
        <v>15</v>
      </c>
      <c r="E3316" s="3">
        <v>2009.0</v>
      </c>
      <c r="F3316" s="3">
        <v>141.0</v>
      </c>
    </row>
    <row r="3317" ht="15.75" customHeight="1">
      <c r="A3317" s="2" t="s">
        <v>298</v>
      </c>
      <c r="B3317" s="2" t="s">
        <v>296</v>
      </c>
      <c r="C3317" s="2" t="str">
        <f>VLOOKUP(D3317,Info!$A$24:$B$57,2,FALSE)</f>
        <v>DW</v>
      </c>
      <c r="D3317" s="3" t="s">
        <v>15</v>
      </c>
      <c r="E3317" s="3">
        <v>2010.0</v>
      </c>
      <c r="F3317" s="3">
        <v>109.0</v>
      </c>
    </row>
    <row r="3318" ht="15.75" customHeight="1">
      <c r="A3318" s="2" t="s">
        <v>298</v>
      </c>
      <c r="B3318" s="2" t="s">
        <v>296</v>
      </c>
      <c r="C3318" s="2" t="str">
        <f>VLOOKUP(D3318,Info!$A$24:$B$57,2,FALSE)</f>
        <v>DW</v>
      </c>
      <c r="D3318" s="3" t="s">
        <v>15</v>
      </c>
      <c r="E3318" s="3">
        <v>2011.0</v>
      </c>
      <c r="F3318" s="3">
        <v>127.0</v>
      </c>
    </row>
    <row r="3319" ht="15.75" customHeight="1">
      <c r="A3319" s="2" t="s">
        <v>298</v>
      </c>
      <c r="B3319" s="2" t="s">
        <v>296</v>
      </c>
      <c r="C3319" s="2" t="str">
        <f>VLOOKUP(D3319,Info!$A$24:$B$57,2,FALSE)</f>
        <v>DW</v>
      </c>
      <c r="D3319" s="3" t="s">
        <v>15</v>
      </c>
      <c r="E3319" s="3">
        <v>2012.0</v>
      </c>
      <c r="F3319" s="3">
        <v>100.0</v>
      </c>
    </row>
    <row r="3320" ht="15.75" customHeight="1">
      <c r="A3320" s="2" t="s">
        <v>298</v>
      </c>
      <c r="B3320" s="2" t="s">
        <v>296</v>
      </c>
      <c r="C3320" s="2" t="str">
        <f>VLOOKUP(D3320,Info!$A$24:$B$57,2,FALSE)</f>
        <v>DW</v>
      </c>
      <c r="D3320" s="3" t="s">
        <v>15</v>
      </c>
      <c r="E3320" s="3">
        <v>2013.0</v>
      </c>
      <c r="F3320" s="3">
        <v>121.0</v>
      </c>
    </row>
    <row r="3321" ht="15.75" customHeight="1">
      <c r="A3321" s="2" t="s">
        <v>298</v>
      </c>
      <c r="B3321" s="2" t="s">
        <v>296</v>
      </c>
      <c r="C3321" s="2" t="str">
        <f>VLOOKUP(D3321,Info!$A$24:$B$57,2,FALSE)</f>
        <v>DW</v>
      </c>
      <c r="D3321" s="3" t="s">
        <v>15</v>
      </c>
      <c r="E3321" s="3">
        <v>2014.0</v>
      </c>
      <c r="F3321" s="3">
        <v>129.0</v>
      </c>
    </row>
    <row r="3322" ht="15.75" customHeight="1">
      <c r="A3322" s="2" t="s">
        <v>298</v>
      </c>
      <c r="B3322" s="2" t="s">
        <v>296</v>
      </c>
      <c r="C3322" s="2" t="str">
        <f>VLOOKUP(D3322,Info!$A$24:$B$57,2,FALSE)</f>
        <v>DW</v>
      </c>
      <c r="D3322" s="3" t="s">
        <v>15</v>
      </c>
      <c r="E3322" s="3">
        <v>2015.0</v>
      </c>
      <c r="F3322" s="3">
        <v>161.0</v>
      </c>
    </row>
    <row r="3323" ht="15.75" customHeight="1">
      <c r="A3323" s="2" t="s">
        <v>298</v>
      </c>
      <c r="B3323" s="2" t="s">
        <v>296</v>
      </c>
      <c r="C3323" s="2" t="str">
        <f>VLOOKUP(D3323,Info!$A$24:$B$57,2,FALSE)</f>
        <v>DW</v>
      </c>
      <c r="D3323" s="3" t="s">
        <v>15</v>
      </c>
      <c r="E3323" s="3">
        <v>2016.0</v>
      </c>
      <c r="F3323" s="3">
        <v>151.0</v>
      </c>
    </row>
    <row r="3324" ht="15.75" customHeight="1">
      <c r="A3324" s="2" t="s">
        <v>298</v>
      </c>
      <c r="B3324" s="2" t="s">
        <v>296</v>
      </c>
      <c r="C3324" s="2" t="str">
        <f>VLOOKUP(D3324,Info!$A$24:$B$57,2,FALSE)</f>
        <v>DW</v>
      </c>
      <c r="D3324" s="3" t="s">
        <v>15</v>
      </c>
      <c r="E3324" s="3">
        <v>2017.0</v>
      </c>
      <c r="F3324" s="3">
        <v>83.0</v>
      </c>
    </row>
    <row r="3325" ht="15.75" customHeight="1">
      <c r="A3325" s="2" t="s">
        <v>298</v>
      </c>
      <c r="B3325" s="2" t="s">
        <v>296</v>
      </c>
      <c r="C3325" s="2" t="str">
        <f>VLOOKUP(D3325,Info!$A$24:$B$57,2,FALSE)</f>
        <v>DW</v>
      </c>
      <c r="D3325" s="3" t="s">
        <v>15</v>
      </c>
      <c r="E3325" s="3">
        <v>2018.0</v>
      </c>
      <c r="F3325" s="3">
        <v>47.0</v>
      </c>
    </row>
    <row r="3326" ht="15.75" customHeight="1">
      <c r="A3326" s="2" t="s">
        <v>298</v>
      </c>
      <c r="B3326" s="2" t="s">
        <v>296</v>
      </c>
      <c r="C3326" s="2" t="str">
        <f>VLOOKUP(D3326,Info!$A$24:$B$57,2,FALSE)</f>
        <v>Snappers</v>
      </c>
      <c r="D3326" s="3" t="s">
        <v>17</v>
      </c>
      <c r="E3326" s="3">
        <v>1981.0</v>
      </c>
      <c r="F3326" s="3">
        <v>447.0</v>
      </c>
    </row>
    <row r="3327" ht="15.75" customHeight="1">
      <c r="A3327" s="2" t="s">
        <v>298</v>
      </c>
      <c r="B3327" s="2" t="s">
        <v>296</v>
      </c>
      <c r="C3327" s="2" t="str">
        <f>VLOOKUP(D3327,Info!$A$24:$B$57,2,FALSE)</f>
        <v>Snappers</v>
      </c>
      <c r="D3327" s="3" t="s">
        <v>17</v>
      </c>
      <c r="E3327" s="3">
        <v>1982.0</v>
      </c>
      <c r="F3327" s="3">
        <v>510.0</v>
      </c>
    </row>
    <row r="3328" ht="15.75" customHeight="1">
      <c r="A3328" s="2" t="s">
        <v>298</v>
      </c>
      <c r="B3328" s="2" t="s">
        <v>296</v>
      </c>
      <c r="C3328" s="2" t="str">
        <f>VLOOKUP(D3328,Info!$A$24:$B$57,2,FALSE)</f>
        <v>Snappers</v>
      </c>
      <c r="D3328" s="3" t="s">
        <v>17</v>
      </c>
      <c r="E3328" s="3">
        <v>1983.0</v>
      </c>
      <c r="F3328" s="3">
        <v>1049.0</v>
      </c>
    </row>
    <row r="3329" ht="15.75" customHeight="1">
      <c r="A3329" s="2" t="s">
        <v>298</v>
      </c>
      <c r="B3329" s="2" t="s">
        <v>296</v>
      </c>
      <c r="C3329" s="2" t="str">
        <f>VLOOKUP(D3329,Info!$A$24:$B$57,2,FALSE)</f>
        <v>Snappers</v>
      </c>
      <c r="D3329" s="3" t="s">
        <v>17</v>
      </c>
      <c r="E3329" s="3">
        <v>1984.0</v>
      </c>
      <c r="F3329" s="3">
        <v>1230.0</v>
      </c>
    </row>
    <row r="3330" ht="15.75" customHeight="1">
      <c r="A3330" s="2" t="s">
        <v>298</v>
      </c>
      <c r="B3330" s="2" t="s">
        <v>296</v>
      </c>
      <c r="C3330" s="2" t="str">
        <f>VLOOKUP(D3330,Info!$A$24:$B$57,2,FALSE)</f>
        <v>Snappers</v>
      </c>
      <c r="D3330" s="3" t="s">
        <v>17</v>
      </c>
      <c r="E3330" s="3">
        <v>1985.0</v>
      </c>
      <c r="F3330" s="3">
        <v>1212.0</v>
      </c>
    </row>
    <row r="3331" ht="15.75" customHeight="1">
      <c r="A3331" s="2" t="s">
        <v>298</v>
      </c>
      <c r="B3331" s="2" t="s">
        <v>296</v>
      </c>
      <c r="C3331" s="2" t="str">
        <f>VLOOKUP(D3331,Info!$A$24:$B$57,2,FALSE)</f>
        <v>Snappers</v>
      </c>
      <c r="D3331" s="3" t="s">
        <v>17</v>
      </c>
      <c r="E3331" s="3">
        <v>1986.0</v>
      </c>
      <c r="F3331" s="3">
        <v>1190.0</v>
      </c>
    </row>
    <row r="3332" ht="15.75" customHeight="1">
      <c r="A3332" s="2" t="s">
        <v>298</v>
      </c>
      <c r="B3332" s="2" t="s">
        <v>296</v>
      </c>
      <c r="C3332" s="2" t="str">
        <f>VLOOKUP(D3332,Info!$A$24:$B$57,2,FALSE)</f>
        <v>Snappers</v>
      </c>
      <c r="D3332" s="3" t="s">
        <v>17</v>
      </c>
      <c r="E3332" s="3">
        <v>1987.0</v>
      </c>
      <c r="F3332" s="3">
        <v>769.0</v>
      </c>
    </row>
    <row r="3333" ht="15.75" customHeight="1">
      <c r="A3333" s="2" t="s">
        <v>298</v>
      </c>
      <c r="B3333" s="2" t="s">
        <v>296</v>
      </c>
      <c r="C3333" s="2" t="str">
        <f>VLOOKUP(D3333,Info!$A$24:$B$57,2,FALSE)</f>
        <v>Snappers</v>
      </c>
      <c r="D3333" s="3" t="s">
        <v>17</v>
      </c>
      <c r="E3333" s="3">
        <v>1988.0</v>
      </c>
      <c r="F3333" s="3">
        <v>567.0</v>
      </c>
    </row>
    <row r="3334" ht="15.75" customHeight="1">
      <c r="A3334" s="2" t="s">
        <v>298</v>
      </c>
      <c r="B3334" s="2" t="s">
        <v>296</v>
      </c>
      <c r="C3334" s="2" t="str">
        <f>VLOOKUP(D3334,Info!$A$24:$B$57,2,FALSE)</f>
        <v>Snappers</v>
      </c>
      <c r="D3334" s="3" t="s">
        <v>17</v>
      </c>
      <c r="E3334" s="3">
        <v>1989.0</v>
      </c>
      <c r="F3334" s="3">
        <v>396.0</v>
      </c>
    </row>
    <row r="3335" ht="15.75" customHeight="1">
      <c r="A3335" s="2" t="s">
        <v>298</v>
      </c>
      <c r="B3335" s="2" t="s">
        <v>296</v>
      </c>
      <c r="C3335" s="2" t="str">
        <f>VLOOKUP(D3335,Info!$A$24:$B$57,2,FALSE)</f>
        <v>Snappers</v>
      </c>
      <c r="D3335" s="3" t="s">
        <v>17</v>
      </c>
      <c r="E3335" s="3">
        <v>1990.0</v>
      </c>
      <c r="F3335" s="3">
        <v>375.0</v>
      </c>
    </row>
    <row r="3336" ht="15.75" customHeight="1">
      <c r="A3336" s="2" t="s">
        <v>298</v>
      </c>
      <c r="B3336" s="2" t="s">
        <v>296</v>
      </c>
      <c r="C3336" s="2" t="str">
        <f>VLOOKUP(D3336,Info!$A$24:$B$57,2,FALSE)</f>
        <v>Snappers</v>
      </c>
      <c r="D3336" s="3" t="s">
        <v>17</v>
      </c>
      <c r="E3336" s="3">
        <v>1991.0</v>
      </c>
      <c r="F3336" s="3">
        <v>348.0</v>
      </c>
    </row>
    <row r="3337" ht="15.75" customHeight="1">
      <c r="A3337" s="2" t="s">
        <v>298</v>
      </c>
      <c r="B3337" s="2" t="s">
        <v>296</v>
      </c>
      <c r="C3337" s="2" t="str">
        <f>VLOOKUP(D3337,Info!$A$24:$B$57,2,FALSE)</f>
        <v>Snappers</v>
      </c>
      <c r="D3337" s="3" t="s">
        <v>17</v>
      </c>
      <c r="E3337" s="3">
        <v>1992.0</v>
      </c>
      <c r="F3337" s="3">
        <v>462.0</v>
      </c>
    </row>
    <row r="3338" ht="15.75" customHeight="1">
      <c r="A3338" s="2" t="s">
        <v>298</v>
      </c>
      <c r="B3338" s="2" t="s">
        <v>296</v>
      </c>
      <c r="C3338" s="2" t="str">
        <f>VLOOKUP(D3338,Info!$A$24:$B$57,2,FALSE)</f>
        <v>Snappers</v>
      </c>
      <c r="D3338" s="3" t="s">
        <v>17</v>
      </c>
      <c r="E3338" s="3">
        <v>1993.0</v>
      </c>
      <c r="F3338" s="3">
        <v>794.0</v>
      </c>
    </row>
    <row r="3339" ht="15.75" customHeight="1">
      <c r="A3339" s="2" t="s">
        <v>298</v>
      </c>
      <c r="B3339" s="2" t="s">
        <v>296</v>
      </c>
      <c r="C3339" s="2" t="str">
        <f>VLOOKUP(D3339,Info!$A$24:$B$57,2,FALSE)</f>
        <v>Snappers</v>
      </c>
      <c r="D3339" s="3" t="s">
        <v>17</v>
      </c>
      <c r="E3339" s="3">
        <v>1994.0</v>
      </c>
      <c r="F3339" s="3">
        <v>689.0</v>
      </c>
    </row>
    <row r="3340" ht="15.75" customHeight="1">
      <c r="A3340" s="2" t="s">
        <v>298</v>
      </c>
      <c r="B3340" s="2" t="s">
        <v>296</v>
      </c>
      <c r="C3340" s="2" t="str">
        <f>VLOOKUP(D3340,Info!$A$24:$B$57,2,FALSE)</f>
        <v>Snappers</v>
      </c>
      <c r="D3340" s="3" t="s">
        <v>17</v>
      </c>
      <c r="E3340" s="3">
        <v>1995.0</v>
      </c>
      <c r="F3340" s="3">
        <v>664.0</v>
      </c>
    </row>
    <row r="3341" ht="15.75" customHeight="1">
      <c r="A3341" s="2" t="s">
        <v>298</v>
      </c>
      <c r="B3341" s="2" t="s">
        <v>296</v>
      </c>
      <c r="C3341" s="2" t="str">
        <f>VLOOKUP(D3341,Info!$A$24:$B$57,2,FALSE)</f>
        <v>Snappers</v>
      </c>
      <c r="D3341" s="3" t="s">
        <v>17</v>
      </c>
      <c r="E3341" s="3">
        <v>1996.0</v>
      </c>
      <c r="F3341" s="3">
        <v>310.0</v>
      </c>
    </row>
    <row r="3342" ht="15.75" customHeight="1">
      <c r="A3342" s="2" t="s">
        <v>298</v>
      </c>
      <c r="B3342" s="2" t="s">
        <v>296</v>
      </c>
      <c r="C3342" s="2" t="str">
        <f>VLOOKUP(D3342,Info!$A$24:$B$57,2,FALSE)</f>
        <v>Snappers</v>
      </c>
      <c r="D3342" s="3" t="s">
        <v>17</v>
      </c>
      <c r="E3342" s="3">
        <v>1997.0</v>
      </c>
      <c r="F3342" s="3">
        <v>849.0</v>
      </c>
    </row>
    <row r="3343" ht="15.75" customHeight="1">
      <c r="A3343" s="2" t="s">
        <v>298</v>
      </c>
      <c r="B3343" s="2" t="s">
        <v>296</v>
      </c>
      <c r="C3343" s="2" t="str">
        <f>VLOOKUP(D3343,Info!$A$24:$B$57,2,FALSE)</f>
        <v>Snappers</v>
      </c>
      <c r="D3343" s="3" t="s">
        <v>17</v>
      </c>
      <c r="E3343" s="3">
        <v>1998.0</v>
      </c>
      <c r="F3343" s="3">
        <v>1199.0</v>
      </c>
    </row>
    <row r="3344" ht="15.75" customHeight="1">
      <c r="A3344" s="2" t="s">
        <v>298</v>
      </c>
      <c r="B3344" s="2" t="s">
        <v>296</v>
      </c>
      <c r="C3344" s="2" t="str">
        <f>VLOOKUP(D3344,Info!$A$24:$B$57,2,FALSE)</f>
        <v>Snappers</v>
      </c>
      <c r="D3344" s="3" t="s">
        <v>17</v>
      </c>
      <c r="E3344" s="3">
        <v>1999.0</v>
      </c>
      <c r="F3344" s="3">
        <v>965.0</v>
      </c>
    </row>
    <row r="3345" ht="15.75" customHeight="1">
      <c r="A3345" s="2" t="s">
        <v>298</v>
      </c>
      <c r="B3345" s="2" t="s">
        <v>296</v>
      </c>
      <c r="C3345" s="2" t="str">
        <f>VLOOKUP(D3345,Info!$A$24:$B$57,2,FALSE)</f>
        <v>Snappers</v>
      </c>
      <c r="D3345" s="3" t="s">
        <v>17</v>
      </c>
      <c r="E3345" s="3">
        <v>2000.0</v>
      </c>
      <c r="F3345" s="3">
        <v>841.0</v>
      </c>
    </row>
    <row r="3346" ht="15.75" customHeight="1">
      <c r="A3346" s="2" t="s">
        <v>298</v>
      </c>
      <c r="B3346" s="2" t="s">
        <v>296</v>
      </c>
      <c r="C3346" s="2" t="str">
        <f>VLOOKUP(D3346,Info!$A$24:$B$57,2,FALSE)</f>
        <v>Snappers</v>
      </c>
      <c r="D3346" s="3" t="s">
        <v>17</v>
      </c>
      <c r="E3346" s="3">
        <v>2001.0</v>
      </c>
      <c r="F3346" s="3">
        <v>1071.0</v>
      </c>
    </row>
    <row r="3347" ht="15.75" customHeight="1">
      <c r="A3347" s="2" t="s">
        <v>298</v>
      </c>
      <c r="B3347" s="2" t="s">
        <v>296</v>
      </c>
      <c r="C3347" s="2" t="str">
        <f>VLOOKUP(D3347,Info!$A$24:$B$57,2,FALSE)</f>
        <v>Snappers</v>
      </c>
      <c r="D3347" s="3" t="s">
        <v>17</v>
      </c>
      <c r="E3347" s="3">
        <v>2002.0</v>
      </c>
      <c r="F3347" s="3">
        <v>1366.0</v>
      </c>
    </row>
    <row r="3348" ht="15.75" customHeight="1">
      <c r="A3348" s="2" t="s">
        <v>298</v>
      </c>
      <c r="B3348" s="2" t="s">
        <v>296</v>
      </c>
      <c r="C3348" s="2" t="str">
        <f>VLOOKUP(D3348,Info!$A$24:$B$57,2,FALSE)</f>
        <v>Snappers</v>
      </c>
      <c r="D3348" s="3" t="s">
        <v>17</v>
      </c>
      <c r="E3348" s="3">
        <v>2003.0</v>
      </c>
      <c r="F3348" s="3">
        <v>1063.0</v>
      </c>
    </row>
    <row r="3349" ht="15.75" customHeight="1">
      <c r="A3349" s="2" t="s">
        <v>298</v>
      </c>
      <c r="B3349" s="2" t="s">
        <v>296</v>
      </c>
      <c r="C3349" s="2" t="str">
        <f>VLOOKUP(D3349,Info!$A$24:$B$57,2,FALSE)</f>
        <v>Snappers</v>
      </c>
      <c r="D3349" s="3" t="s">
        <v>17</v>
      </c>
      <c r="E3349" s="3">
        <v>2004.0</v>
      </c>
      <c r="F3349" s="3">
        <v>877.0</v>
      </c>
    </row>
    <row r="3350" ht="15.75" customHeight="1">
      <c r="A3350" s="2" t="s">
        <v>298</v>
      </c>
      <c r="B3350" s="2" t="s">
        <v>296</v>
      </c>
      <c r="C3350" s="2" t="str">
        <f>VLOOKUP(D3350,Info!$A$24:$B$57,2,FALSE)</f>
        <v>Snappers</v>
      </c>
      <c r="D3350" s="3" t="s">
        <v>17</v>
      </c>
      <c r="E3350" s="3">
        <v>2005.0</v>
      </c>
      <c r="F3350" s="3">
        <v>963.0</v>
      </c>
    </row>
    <row r="3351" ht="15.75" customHeight="1">
      <c r="A3351" s="2" t="s">
        <v>298</v>
      </c>
      <c r="B3351" s="2" t="s">
        <v>296</v>
      </c>
      <c r="C3351" s="2" t="str">
        <f>VLOOKUP(D3351,Info!$A$24:$B$57,2,FALSE)</f>
        <v>Snappers</v>
      </c>
      <c r="D3351" s="3" t="s">
        <v>17</v>
      </c>
      <c r="E3351" s="3">
        <v>2006.0</v>
      </c>
      <c r="F3351" s="3">
        <v>886.0</v>
      </c>
    </row>
    <row r="3352" ht="15.75" customHeight="1">
      <c r="A3352" s="2" t="s">
        <v>298</v>
      </c>
      <c r="B3352" s="2" t="s">
        <v>296</v>
      </c>
      <c r="C3352" s="2" t="str">
        <f>VLOOKUP(D3352,Info!$A$24:$B$57,2,FALSE)</f>
        <v>Snappers</v>
      </c>
      <c r="D3352" s="3" t="s">
        <v>17</v>
      </c>
      <c r="E3352" s="3">
        <v>2007.0</v>
      </c>
      <c r="F3352" s="3">
        <v>1246.0</v>
      </c>
    </row>
    <row r="3353" ht="15.75" customHeight="1">
      <c r="A3353" s="2" t="s">
        <v>298</v>
      </c>
      <c r="B3353" s="2" t="s">
        <v>296</v>
      </c>
      <c r="C3353" s="2" t="str">
        <f>VLOOKUP(D3353,Info!$A$24:$B$57,2,FALSE)</f>
        <v>Snappers</v>
      </c>
      <c r="D3353" s="3" t="s">
        <v>17</v>
      </c>
      <c r="E3353" s="3">
        <v>2008.0</v>
      </c>
      <c r="F3353" s="3">
        <v>757.0</v>
      </c>
    </row>
    <row r="3354" ht="15.75" customHeight="1">
      <c r="A3354" s="2" t="s">
        <v>298</v>
      </c>
      <c r="B3354" s="2" t="s">
        <v>296</v>
      </c>
      <c r="C3354" s="2" t="str">
        <f>VLOOKUP(D3354,Info!$A$24:$B$57,2,FALSE)</f>
        <v>Snappers</v>
      </c>
      <c r="D3354" s="3" t="s">
        <v>17</v>
      </c>
      <c r="E3354" s="3">
        <v>2009.0</v>
      </c>
      <c r="F3354" s="3">
        <v>859.0</v>
      </c>
    </row>
    <row r="3355" ht="15.75" customHeight="1">
      <c r="A3355" s="2" t="s">
        <v>298</v>
      </c>
      <c r="B3355" s="2" t="s">
        <v>296</v>
      </c>
      <c r="C3355" s="2" t="str">
        <f>VLOOKUP(D3355,Info!$A$24:$B$57,2,FALSE)</f>
        <v>Snappers</v>
      </c>
      <c r="D3355" s="3" t="s">
        <v>17</v>
      </c>
      <c r="E3355" s="3">
        <v>2010.0</v>
      </c>
      <c r="F3355" s="3">
        <v>749.0</v>
      </c>
    </row>
    <row r="3356" ht="15.75" customHeight="1">
      <c r="A3356" s="2" t="s">
        <v>298</v>
      </c>
      <c r="B3356" s="2" t="s">
        <v>296</v>
      </c>
      <c r="C3356" s="2" t="str">
        <f>VLOOKUP(D3356,Info!$A$24:$B$57,2,FALSE)</f>
        <v>Snappers</v>
      </c>
      <c r="D3356" s="3" t="s">
        <v>17</v>
      </c>
      <c r="E3356" s="3">
        <v>2011.0</v>
      </c>
      <c r="F3356" s="3">
        <v>823.0</v>
      </c>
    </row>
    <row r="3357" ht="15.75" customHeight="1">
      <c r="A3357" s="2" t="s">
        <v>298</v>
      </c>
      <c r="B3357" s="2" t="s">
        <v>296</v>
      </c>
      <c r="C3357" s="2" t="str">
        <f>VLOOKUP(D3357,Info!$A$24:$B$57,2,FALSE)</f>
        <v>Snappers</v>
      </c>
      <c r="D3357" s="3" t="s">
        <v>17</v>
      </c>
      <c r="E3357" s="3">
        <v>2012.0</v>
      </c>
      <c r="F3357" s="3">
        <v>1656.0</v>
      </c>
    </row>
    <row r="3358" ht="15.75" customHeight="1">
      <c r="A3358" s="2" t="s">
        <v>298</v>
      </c>
      <c r="B3358" s="2" t="s">
        <v>296</v>
      </c>
      <c r="C3358" s="2" t="str">
        <f>VLOOKUP(D3358,Info!$A$24:$B$57,2,FALSE)</f>
        <v>Snappers</v>
      </c>
      <c r="D3358" s="3" t="s">
        <v>17</v>
      </c>
      <c r="E3358" s="3">
        <v>2013.0</v>
      </c>
      <c r="F3358" s="3">
        <v>1416.0</v>
      </c>
    </row>
    <row r="3359" ht="15.75" customHeight="1">
      <c r="A3359" s="2" t="s">
        <v>298</v>
      </c>
      <c r="B3359" s="2" t="s">
        <v>296</v>
      </c>
      <c r="C3359" s="2" t="str">
        <f>VLOOKUP(D3359,Info!$A$24:$B$57,2,FALSE)</f>
        <v>Snappers</v>
      </c>
      <c r="D3359" s="3" t="s">
        <v>17</v>
      </c>
      <c r="E3359" s="3">
        <v>2014.0</v>
      </c>
      <c r="F3359" s="3">
        <v>2060.0</v>
      </c>
    </row>
    <row r="3360" ht="15.75" customHeight="1">
      <c r="A3360" s="2" t="s">
        <v>298</v>
      </c>
      <c r="B3360" s="2" t="s">
        <v>296</v>
      </c>
      <c r="C3360" s="2" t="str">
        <f>VLOOKUP(D3360,Info!$A$24:$B$57,2,FALSE)</f>
        <v>Snappers</v>
      </c>
      <c r="D3360" s="3" t="s">
        <v>17</v>
      </c>
      <c r="E3360" s="3">
        <v>2015.0</v>
      </c>
      <c r="F3360" s="3">
        <v>1614.0</v>
      </c>
    </row>
    <row r="3361" ht="15.75" customHeight="1">
      <c r="A3361" s="2" t="s">
        <v>298</v>
      </c>
      <c r="B3361" s="2" t="s">
        <v>296</v>
      </c>
      <c r="C3361" s="2" t="str">
        <f>VLOOKUP(D3361,Info!$A$24:$B$57,2,FALSE)</f>
        <v>Snappers</v>
      </c>
      <c r="D3361" s="3" t="s">
        <v>17</v>
      </c>
      <c r="E3361" s="3">
        <v>2016.0</v>
      </c>
      <c r="F3361" s="3">
        <v>1873.0</v>
      </c>
    </row>
    <row r="3362" ht="15.75" customHeight="1">
      <c r="A3362" s="2" t="s">
        <v>298</v>
      </c>
      <c r="B3362" s="2" t="s">
        <v>296</v>
      </c>
      <c r="C3362" s="2" t="str">
        <f>VLOOKUP(D3362,Info!$A$24:$B$57,2,FALSE)</f>
        <v>Snappers</v>
      </c>
      <c r="D3362" s="3" t="s">
        <v>17</v>
      </c>
      <c r="E3362" s="3">
        <v>2017.0</v>
      </c>
      <c r="F3362" s="3">
        <v>1219.0</v>
      </c>
    </row>
    <row r="3363" ht="15.75" customHeight="1">
      <c r="A3363" s="2" t="s">
        <v>298</v>
      </c>
      <c r="B3363" s="2" t="s">
        <v>296</v>
      </c>
      <c r="C3363" s="2" t="str">
        <f>VLOOKUP(D3363,Info!$A$24:$B$57,2,FALSE)</f>
        <v>Snappers</v>
      </c>
      <c r="D3363" s="3" t="s">
        <v>17</v>
      </c>
      <c r="E3363" s="3">
        <v>2018.0</v>
      </c>
      <c r="F3363" s="3">
        <v>1112.0</v>
      </c>
    </row>
    <row r="3364" ht="15.75" customHeight="1">
      <c r="A3364" s="2" t="s">
        <v>298</v>
      </c>
      <c r="B3364" s="2" t="s">
        <v>296</v>
      </c>
      <c r="C3364" s="2" t="str">
        <f>VLOOKUP(D3364,Info!$A$24:$B$57,2,FALSE)</f>
        <v>SG</v>
      </c>
      <c r="D3364" s="3" t="s">
        <v>18</v>
      </c>
      <c r="E3364" s="3">
        <v>1981.0</v>
      </c>
      <c r="F3364" s="3">
        <v>476.0</v>
      </c>
    </row>
    <row r="3365" ht="15.75" customHeight="1">
      <c r="A3365" s="2" t="s">
        <v>298</v>
      </c>
      <c r="B3365" s="2" t="s">
        <v>296</v>
      </c>
      <c r="C3365" s="2" t="str">
        <f>VLOOKUP(D3365,Info!$A$24:$B$57,2,FALSE)</f>
        <v>SG</v>
      </c>
      <c r="D3365" s="3" t="s">
        <v>18</v>
      </c>
      <c r="E3365" s="3">
        <v>1982.0</v>
      </c>
      <c r="F3365" s="3">
        <v>550.0</v>
      </c>
    </row>
    <row r="3366" ht="15.75" customHeight="1">
      <c r="A3366" s="2" t="s">
        <v>298</v>
      </c>
      <c r="B3366" s="2" t="s">
        <v>296</v>
      </c>
      <c r="C3366" s="2" t="str">
        <f>VLOOKUP(D3366,Info!$A$24:$B$57,2,FALSE)</f>
        <v>SG</v>
      </c>
      <c r="D3366" s="3" t="s">
        <v>18</v>
      </c>
      <c r="E3366" s="3">
        <v>1983.0</v>
      </c>
      <c r="F3366" s="3">
        <v>982.0</v>
      </c>
    </row>
    <row r="3367" ht="15.75" customHeight="1">
      <c r="A3367" s="2" t="s">
        <v>298</v>
      </c>
      <c r="B3367" s="2" t="s">
        <v>296</v>
      </c>
      <c r="C3367" s="2" t="str">
        <f>VLOOKUP(D3367,Info!$A$24:$B$57,2,FALSE)</f>
        <v>SG</v>
      </c>
      <c r="D3367" s="3" t="s">
        <v>18</v>
      </c>
      <c r="E3367" s="3">
        <v>1984.0</v>
      </c>
      <c r="F3367" s="3">
        <v>853.0</v>
      </c>
    </row>
    <row r="3368" ht="15.75" customHeight="1">
      <c r="A3368" s="2" t="s">
        <v>298</v>
      </c>
      <c r="B3368" s="2" t="s">
        <v>296</v>
      </c>
      <c r="C3368" s="2" t="str">
        <f>VLOOKUP(D3368,Info!$A$24:$B$57,2,FALSE)</f>
        <v>SG</v>
      </c>
      <c r="D3368" s="3" t="s">
        <v>18</v>
      </c>
      <c r="E3368" s="3">
        <v>1985.0</v>
      </c>
      <c r="F3368" s="3">
        <v>963.0</v>
      </c>
    </row>
    <row r="3369" ht="15.75" customHeight="1">
      <c r="A3369" s="2" t="s">
        <v>298</v>
      </c>
      <c r="B3369" s="2" t="s">
        <v>296</v>
      </c>
      <c r="C3369" s="2" t="str">
        <f>VLOOKUP(D3369,Info!$A$24:$B$57,2,FALSE)</f>
        <v>SG</v>
      </c>
      <c r="D3369" s="3" t="s">
        <v>18</v>
      </c>
      <c r="E3369" s="3">
        <v>1986.0</v>
      </c>
      <c r="F3369" s="3">
        <v>719.0</v>
      </c>
    </row>
    <row r="3370" ht="15.75" customHeight="1">
      <c r="A3370" s="2" t="s">
        <v>298</v>
      </c>
      <c r="B3370" s="2" t="s">
        <v>296</v>
      </c>
      <c r="C3370" s="2" t="str">
        <f>VLOOKUP(D3370,Info!$A$24:$B$57,2,FALSE)</f>
        <v>SG</v>
      </c>
      <c r="D3370" s="3" t="s">
        <v>18</v>
      </c>
      <c r="E3370" s="3">
        <v>1987.0</v>
      </c>
      <c r="F3370" s="3">
        <v>552.0</v>
      </c>
    </row>
    <row r="3371" ht="15.75" customHeight="1">
      <c r="A3371" s="2" t="s">
        <v>298</v>
      </c>
      <c r="B3371" s="2" t="s">
        <v>296</v>
      </c>
      <c r="C3371" s="2" t="str">
        <f>VLOOKUP(D3371,Info!$A$24:$B$57,2,FALSE)</f>
        <v>SG</v>
      </c>
      <c r="D3371" s="3" t="s">
        <v>18</v>
      </c>
      <c r="E3371" s="3">
        <v>1988.0</v>
      </c>
      <c r="F3371" s="3">
        <v>431.0</v>
      </c>
    </row>
    <row r="3372" ht="15.75" customHeight="1">
      <c r="A3372" s="2" t="s">
        <v>298</v>
      </c>
      <c r="B3372" s="2" t="s">
        <v>296</v>
      </c>
      <c r="C3372" s="2" t="str">
        <f>VLOOKUP(D3372,Info!$A$24:$B$57,2,FALSE)</f>
        <v>SG</v>
      </c>
      <c r="D3372" s="3" t="s">
        <v>18</v>
      </c>
      <c r="E3372" s="3">
        <v>1989.0</v>
      </c>
      <c r="F3372" s="3">
        <v>708.0</v>
      </c>
    </row>
    <row r="3373" ht="15.75" customHeight="1">
      <c r="A3373" s="2" t="s">
        <v>298</v>
      </c>
      <c r="B3373" s="2" t="s">
        <v>296</v>
      </c>
      <c r="C3373" s="2" t="str">
        <f>VLOOKUP(D3373,Info!$A$24:$B$57,2,FALSE)</f>
        <v>SG</v>
      </c>
      <c r="D3373" s="3" t="s">
        <v>18</v>
      </c>
      <c r="E3373" s="3">
        <v>1990.0</v>
      </c>
      <c r="F3373" s="3">
        <v>794.0</v>
      </c>
    </row>
    <row r="3374" ht="15.75" customHeight="1">
      <c r="A3374" s="2" t="s">
        <v>298</v>
      </c>
      <c r="B3374" s="2" t="s">
        <v>296</v>
      </c>
      <c r="C3374" s="2" t="str">
        <f>VLOOKUP(D3374,Info!$A$24:$B$57,2,FALSE)</f>
        <v>SG</v>
      </c>
      <c r="D3374" s="3" t="s">
        <v>18</v>
      </c>
      <c r="E3374" s="3">
        <v>1991.0</v>
      </c>
      <c r="F3374" s="3">
        <v>680.0</v>
      </c>
    </row>
    <row r="3375" ht="15.75" customHeight="1">
      <c r="A3375" s="2" t="s">
        <v>298</v>
      </c>
      <c r="B3375" s="2" t="s">
        <v>296</v>
      </c>
      <c r="C3375" s="2" t="str">
        <f>VLOOKUP(D3375,Info!$A$24:$B$57,2,FALSE)</f>
        <v>SG</v>
      </c>
      <c r="D3375" s="3" t="s">
        <v>18</v>
      </c>
      <c r="E3375" s="3">
        <v>1992.0</v>
      </c>
      <c r="F3375" s="3">
        <v>738.0</v>
      </c>
    </row>
    <row r="3376" ht="15.75" customHeight="1">
      <c r="A3376" s="2" t="s">
        <v>298</v>
      </c>
      <c r="B3376" s="2" t="s">
        <v>296</v>
      </c>
      <c r="C3376" s="2" t="str">
        <f>VLOOKUP(D3376,Info!$A$24:$B$57,2,FALSE)</f>
        <v>SG</v>
      </c>
      <c r="D3376" s="3" t="s">
        <v>18</v>
      </c>
      <c r="E3376" s="3">
        <v>1993.0</v>
      </c>
      <c r="F3376" s="3">
        <v>807.0</v>
      </c>
    </row>
    <row r="3377" ht="15.75" customHeight="1">
      <c r="A3377" s="2" t="s">
        <v>298</v>
      </c>
      <c r="B3377" s="2" t="s">
        <v>296</v>
      </c>
      <c r="C3377" s="2" t="str">
        <f>VLOOKUP(D3377,Info!$A$24:$B$57,2,FALSE)</f>
        <v>SG</v>
      </c>
      <c r="D3377" s="3" t="s">
        <v>18</v>
      </c>
      <c r="E3377" s="3">
        <v>1994.0</v>
      </c>
      <c r="F3377" s="3">
        <v>1055.0</v>
      </c>
    </row>
    <row r="3378" ht="15.75" customHeight="1">
      <c r="A3378" s="2" t="s">
        <v>298</v>
      </c>
      <c r="B3378" s="2" t="s">
        <v>296</v>
      </c>
      <c r="C3378" s="2" t="str">
        <f>VLOOKUP(D3378,Info!$A$24:$B$57,2,FALSE)</f>
        <v>SG</v>
      </c>
      <c r="D3378" s="3" t="s">
        <v>18</v>
      </c>
      <c r="E3378" s="3">
        <v>1995.0</v>
      </c>
      <c r="F3378" s="3">
        <v>868.0</v>
      </c>
    </row>
    <row r="3379" ht="15.75" customHeight="1">
      <c r="A3379" s="2" t="s">
        <v>298</v>
      </c>
      <c r="B3379" s="2" t="s">
        <v>296</v>
      </c>
      <c r="C3379" s="2" t="str">
        <f>VLOOKUP(D3379,Info!$A$24:$B$57,2,FALSE)</f>
        <v>SG</v>
      </c>
      <c r="D3379" s="3" t="s">
        <v>18</v>
      </c>
      <c r="E3379" s="3">
        <v>1996.0</v>
      </c>
      <c r="F3379" s="3">
        <v>1048.0</v>
      </c>
    </row>
    <row r="3380" ht="15.75" customHeight="1">
      <c r="A3380" s="2" t="s">
        <v>298</v>
      </c>
      <c r="B3380" s="2" t="s">
        <v>296</v>
      </c>
      <c r="C3380" s="2" t="str">
        <f>VLOOKUP(D3380,Info!$A$24:$B$57,2,FALSE)</f>
        <v>SG</v>
      </c>
      <c r="D3380" s="3" t="s">
        <v>18</v>
      </c>
      <c r="E3380" s="3">
        <v>1997.0</v>
      </c>
      <c r="F3380" s="3">
        <v>1554.0</v>
      </c>
    </row>
    <row r="3381" ht="15.75" customHeight="1">
      <c r="A3381" s="2" t="s">
        <v>298</v>
      </c>
      <c r="B3381" s="2" t="s">
        <v>296</v>
      </c>
      <c r="C3381" s="2" t="str">
        <f>VLOOKUP(D3381,Info!$A$24:$B$57,2,FALSE)</f>
        <v>SG</v>
      </c>
      <c r="D3381" s="3" t="s">
        <v>18</v>
      </c>
      <c r="E3381" s="3">
        <v>1998.0</v>
      </c>
      <c r="F3381" s="3">
        <v>954.0</v>
      </c>
    </row>
    <row r="3382" ht="15.75" customHeight="1">
      <c r="A3382" s="2" t="s">
        <v>298</v>
      </c>
      <c r="B3382" s="2" t="s">
        <v>296</v>
      </c>
      <c r="C3382" s="2" t="str">
        <f>VLOOKUP(D3382,Info!$A$24:$B$57,2,FALSE)</f>
        <v>SG</v>
      </c>
      <c r="D3382" s="3" t="s">
        <v>18</v>
      </c>
      <c r="E3382" s="3">
        <v>1999.0</v>
      </c>
      <c r="F3382" s="3">
        <v>707.0</v>
      </c>
    </row>
    <row r="3383" ht="15.75" customHeight="1">
      <c r="A3383" s="2" t="s">
        <v>298</v>
      </c>
      <c r="B3383" s="2" t="s">
        <v>296</v>
      </c>
      <c r="C3383" s="2" t="str">
        <f>VLOOKUP(D3383,Info!$A$24:$B$57,2,FALSE)</f>
        <v>SG</v>
      </c>
      <c r="D3383" s="3" t="s">
        <v>18</v>
      </c>
      <c r="E3383" s="3">
        <v>2000.0</v>
      </c>
      <c r="F3383" s="3">
        <v>416.0</v>
      </c>
    </row>
    <row r="3384" ht="15.75" customHeight="1">
      <c r="A3384" s="2" t="s">
        <v>298</v>
      </c>
      <c r="B3384" s="2" t="s">
        <v>296</v>
      </c>
      <c r="C3384" s="2" t="str">
        <f>VLOOKUP(D3384,Info!$A$24:$B$57,2,FALSE)</f>
        <v>SG</v>
      </c>
      <c r="D3384" s="3" t="s">
        <v>18</v>
      </c>
      <c r="E3384" s="3">
        <v>2001.0</v>
      </c>
      <c r="F3384" s="3">
        <v>489.0</v>
      </c>
    </row>
    <row r="3385" ht="15.75" customHeight="1">
      <c r="A3385" s="2" t="s">
        <v>298</v>
      </c>
      <c r="B3385" s="2" t="s">
        <v>296</v>
      </c>
      <c r="C3385" s="2" t="str">
        <f>VLOOKUP(D3385,Info!$A$24:$B$57,2,FALSE)</f>
        <v>SG</v>
      </c>
      <c r="D3385" s="3" t="s">
        <v>18</v>
      </c>
      <c r="E3385" s="3">
        <v>2002.0</v>
      </c>
      <c r="F3385" s="3">
        <v>579.0</v>
      </c>
    </row>
    <row r="3386" ht="15.75" customHeight="1">
      <c r="A3386" s="2" t="s">
        <v>298</v>
      </c>
      <c r="B3386" s="2" t="s">
        <v>296</v>
      </c>
      <c r="C3386" s="2" t="str">
        <f>VLOOKUP(D3386,Info!$A$24:$B$57,2,FALSE)</f>
        <v>SG</v>
      </c>
      <c r="D3386" s="3" t="s">
        <v>18</v>
      </c>
      <c r="E3386" s="3">
        <v>2003.0</v>
      </c>
      <c r="F3386" s="3">
        <v>961.0</v>
      </c>
    </row>
    <row r="3387" ht="15.75" customHeight="1">
      <c r="A3387" s="2" t="s">
        <v>298</v>
      </c>
      <c r="B3387" s="2" t="s">
        <v>296</v>
      </c>
      <c r="C3387" s="2" t="str">
        <f>VLOOKUP(D3387,Info!$A$24:$B$57,2,FALSE)</f>
        <v>SG</v>
      </c>
      <c r="D3387" s="3" t="s">
        <v>18</v>
      </c>
      <c r="E3387" s="3">
        <v>2004.0</v>
      </c>
      <c r="F3387" s="3">
        <v>1293.0</v>
      </c>
    </row>
    <row r="3388" ht="15.75" customHeight="1">
      <c r="A3388" s="2" t="s">
        <v>298</v>
      </c>
      <c r="B3388" s="2" t="s">
        <v>296</v>
      </c>
      <c r="C3388" s="2" t="str">
        <f>VLOOKUP(D3388,Info!$A$24:$B$57,2,FALSE)</f>
        <v>SG</v>
      </c>
      <c r="D3388" s="3" t="s">
        <v>18</v>
      </c>
      <c r="E3388" s="3">
        <v>2005.0</v>
      </c>
      <c r="F3388" s="3">
        <v>951.0</v>
      </c>
    </row>
    <row r="3389" ht="15.75" customHeight="1">
      <c r="A3389" s="2" t="s">
        <v>298</v>
      </c>
      <c r="B3389" s="2" t="s">
        <v>296</v>
      </c>
      <c r="C3389" s="2" t="str">
        <f>VLOOKUP(D3389,Info!$A$24:$B$57,2,FALSE)</f>
        <v>SG</v>
      </c>
      <c r="D3389" s="3" t="s">
        <v>18</v>
      </c>
      <c r="E3389" s="3">
        <v>2006.0</v>
      </c>
      <c r="F3389" s="3">
        <v>760.0</v>
      </c>
    </row>
    <row r="3390" ht="15.75" customHeight="1">
      <c r="A3390" s="2" t="s">
        <v>298</v>
      </c>
      <c r="B3390" s="2" t="s">
        <v>296</v>
      </c>
      <c r="C3390" s="2" t="str">
        <f>VLOOKUP(D3390,Info!$A$24:$B$57,2,FALSE)</f>
        <v>SG</v>
      </c>
      <c r="D3390" s="3" t="s">
        <v>18</v>
      </c>
      <c r="E3390" s="3">
        <v>2007.0</v>
      </c>
      <c r="F3390" s="3">
        <v>917.0</v>
      </c>
    </row>
    <row r="3391" ht="15.75" customHeight="1">
      <c r="A3391" s="2" t="s">
        <v>298</v>
      </c>
      <c r="B3391" s="2" t="s">
        <v>296</v>
      </c>
      <c r="C3391" s="2" t="str">
        <f>VLOOKUP(D3391,Info!$A$24:$B$57,2,FALSE)</f>
        <v>SG</v>
      </c>
      <c r="D3391" s="3" t="s">
        <v>18</v>
      </c>
      <c r="E3391" s="3">
        <v>2008.0</v>
      </c>
      <c r="F3391" s="3">
        <v>659.0</v>
      </c>
    </row>
    <row r="3392" ht="15.75" customHeight="1">
      <c r="A3392" s="2" t="s">
        <v>298</v>
      </c>
      <c r="B3392" s="2" t="s">
        <v>296</v>
      </c>
      <c r="C3392" s="2" t="str">
        <f>VLOOKUP(D3392,Info!$A$24:$B$57,2,FALSE)</f>
        <v>SG</v>
      </c>
      <c r="D3392" s="3" t="s">
        <v>18</v>
      </c>
      <c r="E3392" s="3">
        <v>2009.0</v>
      </c>
      <c r="F3392" s="3">
        <v>837.0</v>
      </c>
    </row>
    <row r="3393" ht="15.75" customHeight="1">
      <c r="A3393" s="2" t="s">
        <v>298</v>
      </c>
      <c r="B3393" s="2" t="s">
        <v>296</v>
      </c>
      <c r="C3393" s="2" t="str">
        <f>VLOOKUP(D3393,Info!$A$24:$B$57,2,FALSE)</f>
        <v>SG</v>
      </c>
      <c r="D3393" s="3" t="s">
        <v>18</v>
      </c>
      <c r="E3393" s="3">
        <v>2010.0</v>
      </c>
      <c r="F3393" s="3">
        <v>1313.0</v>
      </c>
    </row>
    <row r="3394" ht="15.75" customHeight="1">
      <c r="A3394" s="2" t="s">
        <v>298</v>
      </c>
      <c r="B3394" s="2" t="s">
        <v>296</v>
      </c>
      <c r="C3394" s="2" t="str">
        <f>VLOOKUP(D3394,Info!$A$24:$B$57,2,FALSE)</f>
        <v>SG</v>
      </c>
      <c r="D3394" s="3" t="s">
        <v>18</v>
      </c>
      <c r="E3394" s="3">
        <v>2011.0</v>
      </c>
      <c r="F3394" s="3">
        <v>1068.0</v>
      </c>
    </row>
    <row r="3395" ht="15.75" customHeight="1">
      <c r="A3395" s="2" t="s">
        <v>298</v>
      </c>
      <c r="B3395" s="2" t="s">
        <v>296</v>
      </c>
      <c r="C3395" s="2" t="str">
        <f>VLOOKUP(D3395,Info!$A$24:$B$57,2,FALSE)</f>
        <v>SG</v>
      </c>
      <c r="D3395" s="3" t="s">
        <v>18</v>
      </c>
      <c r="E3395" s="3">
        <v>2012.0</v>
      </c>
      <c r="F3395" s="3">
        <v>1213.0</v>
      </c>
    </row>
    <row r="3396" ht="15.75" customHeight="1">
      <c r="A3396" s="2" t="s">
        <v>298</v>
      </c>
      <c r="B3396" s="2" t="s">
        <v>296</v>
      </c>
      <c r="C3396" s="2" t="str">
        <f>VLOOKUP(D3396,Info!$A$24:$B$57,2,FALSE)</f>
        <v>SG</v>
      </c>
      <c r="D3396" s="3" t="s">
        <v>18</v>
      </c>
      <c r="E3396" s="3">
        <v>2013.0</v>
      </c>
      <c r="F3396" s="3">
        <v>2515.0</v>
      </c>
    </row>
    <row r="3397" ht="15.75" customHeight="1">
      <c r="A3397" s="2" t="s">
        <v>298</v>
      </c>
      <c r="B3397" s="2" t="s">
        <v>296</v>
      </c>
      <c r="C3397" s="2" t="str">
        <f>VLOOKUP(D3397,Info!$A$24:$B$57,2,FALSE)</f>
        <v>SG</v>
      </c>
      <c r="D3397" s="3" t="s">
        <v>18</v>
      </c>
      <c r="E3397" s="3">
        <v>2014.0</v>
      </c>
      <c r="F3397" s="3">
        <v>1660.0</v>
      </c>
    </row>
    <row r="3398" ht="15.75" customHeight="1">
      <c r="A3398" s="2" t="s">
        <v>298</v>
      </c>
      <c r="B3398" s="2" t="s">
        <v>296</v>
      </c>
      <c r="C3398" s="2" t="str">
        <f>VLOOKUP(D3398,Info!$A$24:$B$57,2,FALSE)</f>
        <v>SG</v>
      </c>
      <c r="D3398" s="3" t="s">
        <v>18</v>
      </c>
      <c r="E3398" s="3">
        <v>2015.0</v>
      </c>
      <c r="F3398" s="3">
        <v>823.0</v>
      </c>
    </row>
    <row r="3399" ht="15.75" customHeight="1">
      <c r="A3399" s="2" t="s">
        <v>298</v>
      </c>
      <c r="B3399" s="2" t="s">
        <v>296</v>
      </c>
      <c r="C3399" s="2" t="str">
        <f>VLOOKUP(D3399,Info!$A$24:$B$57,2,FALSE)</f>
        <v>SG</v>
      </c>
      <c r="D3399" s="3" t="s">
        <v>18</v>
      </c>
      <c r="E3399" s="3">
        <v>2016.0</v>
      </c>
      <c r="F3399" s="3">
        <v>1386.0</v>
      </c>
    </row>
    <row r="3400" ht="15.75" customHeight="1">
      <c r="A3400" s="2" t="s">
        <v>298</v>
      </c>
      <c r="B3400" s="2" t="s">
        <v>296</v>
      </c>
      <c r="C3400" s="2" t="str">
        <f>VLOOKUP(D3400,Info!$A$24:$B$57,2,FALSE)</f>
        <v>SG</v>
      </c>
      <c r="D3400" s="3" t="s">
        <v>18</v>
      </c>
      <c r="E3400" s="3">
        <v>2017.0</v>
      </c>
      <c r="F3400" s="3">
        <v>878.0</v>
      </c>
    </row>
    <row r="3401" ht="15.75" customHeight="1">
      <c r="A3401" s="2" t="s">
        <v>298</v>
      </c>
      <c r="B3401" s="2" t="s">
        <v>296</v>
      </c>
      <c r="C3401" s="2" t="str">
        <f>VLOOKUP(D3401,Info!$A$24:$B$57,2,FALSE)</f>
        <v>SG</v>
      </c>
      <c r="D3401" s="3" t="s">
        <v>18</v>
      </c>
      <c r="E3401" s="3">
        <v>2018.0</v>
      </c>
      <c r="F3401" s="3">
        <v>480.0</v>
      </c>
    </row>
    <row r="3402" ht="15.75" customHeight="1">
      <c r="A3402" s="2" t="s">
        <v>298</v>
      </c>
      <c r="B3402" s="2" t="s">
        <v>296</v>
      </c>
      <c r="C3402" s="2" t="str">
        <f>VLOOKUP(D3402,Info!$A$24:$B$57,2,FALSE)</f>
        <v>Shallow-water</v>
      </c>
      <c r="D3402" s="3" t="s">
        <v>19</v>
      </c>
      <c r="E3402" s="3">
        <v>1981.0</v>
      </c>
      <c r="F3402" s="3">
        <v>6.0</v>
      </c>
    </row>
    <row r="3403" ht="15.75" customHeight="1">
      <c r="A3403" s="2" t="s">
        <v>298</v>
      </c>
      <c r="B3403" s="2" t="s">
        <v>296</v>
      </c>
      <c r="C3403" s="2" t="str">
        <f>VLOOKUP(D3403,Info!$A$24:$B$57,2,FALSE)</f>
        <v>Shallow-water</v>
      </c>
      <c r="D3403" s="3" t="s">
        <v>19</v>
      </c>
      <c r="E3403" s="3">
        <v>1982.0</v>
      </c>
      <c r="F3403" s="3">
        <v>2.0</v>
      </c>
    </row>
    <row r="3404" ht="15.75" customHeight="1">
      <c r="A3404" s="2" t="s">
        <v>298</v>
      </c>
      <c r="B3404" s="2" t="s">
        <v>296</v>
      </c>
      <c r="C3404" s="2" t="str">
        <f>VLOOKUP(D3404,Info!$A$24:$B$57,2,FALSE)</f>
        <v>Shallow-water</v>
      </c>
      <c r="D3404" s="3" t="s">
        <v>19</v>
      </c>
      <c r="E3404" s="3">
        <v>1983.0</v>
      </c>
      <c r="F3404" s="3">
        <v>18.0</v>
      </c>
    </row>
    <row r="3405" ht="15.75" customHeight="1">
      <c r="A3405" s="2" t="s">
        <v>298</v>
      </c>
      <c r="B3405" s="2" t="s">
        <v>296</v>
      </c>
      <c r="C3405" s="2" t="str">
        <f>VLOOKUP(D3405,Info!$A$24:$B$57,2,FALSE)</f>
        <v>Shallow-water</v>
      </c>
      <c r="D3405" s="3" t="s">
        <v>19</v>
      </c>
      <c r="E3405" s="3">
        <v>1984.0</v>
      </c>
      <c r="F3405" s="3">
        <v>27.0</v>
      </c>
    </row>
    <row r="3406" ht="15.75" customHeight="1">
      <c r="A3406" s="2" t="s">
        <v>298</v>
      </c>
      <c r="B3406" s="2" t="s">
        <v>296</v>
      </c>
      <c r="C3406" s="2" t="str">
        <f>VLOOKUP(D3406,Info!$A$24:$B$57,2,FALSE)</f>
        <v>Shallow-water</v>
      </c>
      <c r="D3406" s="3" t="s">
        <v>19</v>
      </c>
      <c r="E3406" s="3">
        <v>1985.0</v>
      </c>
      <c r="F3406" s="3">
        <v>20.0</v>
      </c>
    </row>
    <row r="3407" ht="15.75" customHeight="1">
      <c r="A3407" s="2" t="s">
        <v>298</v>
      </c>
      <c r="B3407" s="2" t="s">
        <v>296</v>
      </c>
      <c r="C3407" s="2" t="str">
        <f>VLOOKUP(D3407,Info!$A$24:$B$57,2,FALSE)</f>
        <v>Shallow-water</v>
      </c>
      <c r="D3407" s="3" t="s">
        <v>19</v>
      </c>
      <c r="E3407" s="3">
        <v>1986.0</v>
      </c>
      <c r="F3407" s="3">
        <v>41.0</v>
      </c>
    </row>
    <row r="3408" ht="15.75" customHeight="1">
      <c r="A3408" s="2" t="s">
        <v>298</v>
      </c>
      <c r="B3408" s="2" t="s">
        <v>296</v>
      </c>
      <c r="C3408" s="2" t="str">
        <f>VLOOKUP(D3408,Info!$A$24:$B$57,2,FALSE)</f>
        <v>Shallow-water</v>
      </c>
      <c r="D3408" s="3" t="s">
        <v>19</v>
      </c>
      <c r="E3408" s="3">
        <v>1987.0</v>
      </c>
      <c r="F3408" s="3">
        <v>29.0</v>
      </c>
    </row>
    <row r="3409" ht="15.75" customHeight="1">
      <c r="A3409" s="2" t="s">
        <v>298</v>
      </c>
      <c r="B3409" s="2" t="s">
        <v>296</v>
      </c>
      <c r="C3409" s="2" t="str">
        <f>VLOOKUP(D3409,Info!$A$24:$B$57,2,FALSE)</f>
        <v>Shallow-water</v>
      </c>
      <c r="D3409" s="3" t="s">
        <v>19</v>
      </c>
      <c r="E3409" s="3">
        <v>1988.0</v>
      </c>
      <c r="F3409" s="3">
        <v>16.0</v>
      </c>
    </row>
    <row r="3410" ht="15.75" customHeight="1">
      <c r="A3410" s="2" t="s">
        <v>298</v>
      </c>
      <c r="B3410" s="2" t="s">
        <v>296</v>
      </c>
      <c r="C3410" s="2" t="str">
        <f>VLOOKUP(D3410,Info!$A$24:$B$57,2,FALSE)</f>
        <v>Shallow-water</v>
      </c>
      <c r="D3410" s="3" t="s">
        <v>19</v>
      </c>
      <c r="E3410" s="3">
        <v>1989.0</v>
      </c>
      <c r="F3410" s="3">
        <v>16.0</v>
      </c>
    </row>
    <row r="3411" ht="15.75" customHeight="1">
      <c r="A3411" s="2" t="s">
        <v>298</v>
      </c>
      <c r="B3411" s="2" t="s">
        <v>296</v>
      </c>
      <c r="C3411" s="2" t="str">
        <f>VLOOKUP(D3411,Info!$A$24:$B$57,2,FALSE)</f>
        <v>Shallow-water</v>
      </c>
      <c r="D3411" s="3" t="s">
        <v>19</v>
      </c>
      <c r="E3411" s="3">
        <v>1990.0</v>
      </c>
      <c r="F3411" s="3">
        <v>4.0</v>
      </c>
    </row>
    <row r="3412" ht="15.75" customHeight="1">
      <c r="A3412" s="2" t="s">
        <v>298</v>
      </c>
      <c r="B3412" s="2" t="s">
        <v>296</v>
      </c>
      <c r="C3412" s="2" t="str">
        <f>VLOOKUP(D3412,Info!$A$24:$B$57,2,FALSE)</f>
        <v>Shallow-water</v>
      </c>
      <c r="D3412" s="3" t="s">
        <v>19</v>
      </c>
      <c r="E3412" s="3">
        <v>1991.0</v>
      </c>
      <c r="F3412" s="3">
        <v>5.0</v>
      </c>
    </row>
    <row r="3413" ht="15.75" customHeight="1">
      <c r="A3413" s="2" t="s">
        <v>298</v>
      </c>
      <c r="B3413" s="2" t="s">
        <v>296</v>
      </c>
      <c r="C3413" s="2" t="str">
        <f>VLOOKUP(D3413,Info!$A$24:$B$57,2,FALSE)</f>
        <v>Shallow-water</v>
      </c>
      <c r="D3413" s="3" t="s">
        <v>19</v>
      </c>
      <c r="E3413" s="3">
        <v>1992.0</v>
      </c>
      <c r="F3413" s="3">
        <v>20.0</v>
      </c>
    </row>
    <row r="3414" ht="15.75" customHeight="1">
      <c r="A3414" s="2" t="s">
        <v>298</v>
      </c>
      <c r="B3414" s="2" t="s">
        <v>296</v>
      </c>
      <c r="C3414" s="2" t="str">
        <f>VLOOKUP(D3414,Info!$A$24:$B$57,2,FALSE)</f>
        <v>Shallow-water</v>
      </c>
      <c r="D3414" s="3" t="s">
        <v>19</v>
      </c>
      <c r="E3414" s="3">
        <v>1993.0</v>
      </c>
      <c r="F3414" s="3">
        <v>75.0</v>
      </c>
    </row>
    <row r="3415" ht="15.75" customHeight="1">
      <c r="A3415" s="2" t="s">
        <v>298</v>
      </c>
      <c r="B3415" s="2" t="s">
        <v>296</v>
      </c>
      <c r="C3415" s="2" t="str">
        <f>VLOOKUP(D3415,Info!$A$24:$B$57,2,FALSE)</f>
        <v>Shallow-water</v>
      </c>
      <c r="D3415" s="3" t="s">
        <v>19</v>
      </c>
      <c r="E3415" s="3">
        <v>1994.0</v>
      </c>
      <c r="F3415" s="3">
        <v>67.0</v>
      </c>
    </row>
    <row r="3416" ht="15.75" customHeight="1">
      <c r="A3416" s="2" t="s">
        <v>298</v>
      </c>
      <c r="B3416" s="2" t="s">
        <v>296</v>
      </c>
      <c r="C3416" s="2" t="str">
        <f>VLOOKUP(D3416,Info!$A$24:$B$57,2,FALSE)</f>
        <v>Shallow-water</v>
      </c>
      <c r="D3416" s="3" t="s">
        <v>19</v>
      </c>
      <c r="E3416" s="3">
        <v>1995.0</v>
      </c>
      <c r="F3416" s="3">
        <v>91.0</v>
      </c>
    </row>
    <row r="3417" ht="15.75" customHeight="1">
      <c r="A3417" s="2" t="s">
        <v>298</v>
      </c>
      <c r="B3417" s="2" t="s">
        <v>296</v>
      </c>
      <c r="C3417" s="2" t="str">
        <f>VLOOKUP(D3417,Info!$A$24:$B$57,2,FALSE)</f>
        <v>Shallow-water</v>
      </c>
      <c r="D3417" s="3" t="s">
        <v>19</v>
      </c>
      <c r="E3417" s="3">
        <v>1996.0</v>
      </c>
      <c r="F3417" s="3">
        <v>61.0</v>
      </c>
    </row>
    <row r="3418" ht="15.75" customHeight="1">
      <c r="A3418" s="2" t="s">
        <v>298</v>
      </c>
      <c r="B3418" s="2" t="s">
        <v>296</v>
      </c>
      <c r="C3418" s="2" t="str">
        <f>VLOOKUP(D3418,Info!$A$24:$B$57,2,FALSE)</f>
        <v>Shallow-water</v>
      </c>
      <c r="D3418" s="3" t="s">
        <v>19</v>
      </c>
      <c r="E3418" s="3">
        <v>1997.0</v>
      </c>
      <c r="F3418" s="3">
        <v>177.0</v>
      </c>
    </row>
    <row r="3419" ht="15.75" customHeight="1">
      <c r="A3419" s="2" t="s">
        <v>298</v>
      </c>
      <c r="B3419" s="2" t="s">
        <v>296</v>
      </c>
      <c r="C3419" s="2" t="str">
        <f>VLOOKUP(D3419,Info!$A$24:$B$57,2,FALSE)</f>
        <v>Shallow-water</v>
      </c>
      <c r="D3419" s="3" t="s">
        <v>19</v>
      </c>
      <c r="E3419" s="3">
        <v>1998.0</v>
      </c>
      <c r="F3419" s="3">
        <v>143.0</v>
      </c>
    </row>
    <row r="3420" ht="15.75" customHeight="1">
      <c r="A3420" s="2" t="s">
        <v>298</v>
      </c>
      <c r="B3420" s="2" t="s">
        <v>296</v>
      </c>
      <c r="C3420" s="2" t="str">
        <f>VLOOKUP(D3420,Info!$A$24:$B$57,2,FALSE)</f>
        <v>Shallow-water</v>
      </c>
      <c r="D3420" s="3" t="s">
        <v>19</v>
      </c>
      <c r="E3420" s="3">
        <v>1999.0</v>
      </c>
      <c r="F3420" s="3">
        <v>164.0</v>
      </c>
    </row>
    <row r="3421" ht="15.75" customHeight="1">
      <c r="A3421" s="2" t="s">
        <v>298</v>
      </c>
      <c r="B3421" s="2" t="s">
        <v>296</v>
      </c>
      <c r="C3421" s="2" t="str">
        <f>VLOOKUP(D3421,Info!$A$24:$B$57,2,FALSE)</f>
        <v>Shallow-water</v>
      </c>
      <c r="D3421" s="3" t="s">
        <v>19</v>
      </c>
      <c r="E3421" s="3">
        <v>2000.0</v>
      </c>
      <c r="F3421" s="3">
        <v>132.0</v>
      </c>
    </row>
    <row r="3422" ht="15.75" customHeight="1">
      <c r="A3422" s="2" t="s">
        <v>298</v>
      </c>
      <c r="B3422" s="2" t="s">
        <v>296</v>
      </c>
      <c r="C3422" s="2" t="str">
        <f>VLOOKUP(D3422,Info!$A$24:$B$57,2,FALSE)</f>
        <v>Shallow-water</v>
      </c>
      <c r="D3422" s="3" t="s">
        <v>19</v>
      </c>
      <c r="E3422" s="3">
        <v>2001.0</v>
      </c>
      <c r="F3422" s="3">
        <v>68.0</v>
      </c>
    </row>
    <row r="3423" ht="15.75" customHeight="1">
      <c r="A3423" s="2" t="s">
        <v>298</v>
      </c>
      <c r="B3423" s="2" t="s">
        <v>296</v>
      </c>
      <c r="C3423" s="2" t="str">
        <f>VLOOKUP(D3423,Info!$A$24:$B$57,2,FALSE)</f>
        <v>Shallow-water</v>
      </c>
      <c r="D3423" s="3" t="s">
        <v>19</v>
      </c>
      <c r="E3423" s="3">
        <v>2002.0</v>
      </c>
      <c r="F3423" s="3">
        <v>114.0</v>
      </c>
    </row>
    <row r="3424" ht="15.75" customHeight="1">
      <c r="A3424" s="2" t="s">
        <v>298</v>
      </c>
      <c r="B3424" s="2" t="s">
        <v>296</v>
      </c>
      <c r="C3424" s="2" t="str">
        <f>VLOOKUP(D3424,Info!$A$24:$B$57,2,FALSE)</f>
        <v>Shallow-water</v>
      </c>
      <c r="D3424" s="3" t="s">
        <v>19</v>
      </c>
      <c r="E3424" s="3">
        <v>2003.0</v>
      </c>
      <c r="F3424" s="3">
        <v>134.0</v>
      </c>
    </row>
    <row r="3425" ht="15.75" customHeight="1">
      <c r="A3425" s="2" t="s">
        <v>298</v>
      </c>
      <c r="B3425" s="2" t="s">
        <v>296</v>
      </c>
      <c r="C3425" s="2" t="str">
        <f>VLOOKUP(D3425,Info!$A$24:$B$57,2,FALSE)</f>
        <v>Shallow-water</v>
      </c>
      <c r="D3425" s="3" t="s">
        <v>19</v>
      </c>
      <c r="E3425" s="3">
        <v>2004.0</v>
      </c>
      <c r="F3425" s="3">
        <v>65.0</v>
      </c>
    </row>
    <row r="3426" ht="15.75" customHeight="1">
      <c r="A3426" s="2" t="s">
        <v>298</v>
      </c>
      <c r="B3426" s="2" t="s">
        <v>296</v>
      </c>
      <c r="C3426" s="2" t="str">
        <f>VLOOKUP(D3426,Info!$A$24:$B$57,2,FALSE)</f>
        <v>Shallow-water</v>
      </c>
      <c r="D3426" s="3" t="s">
        <v>19</v>
      </c>
      <c r="E3426" s="3">
        <v>2005.0</v>
      </c>
      <c r="F3426" s="3">
        <v>55.0</v>
      </c>
    </row>
    <row r="3427" ht="15.75" customHeight="1">
      <c r="A3427" s="2" t="s">
        <v>298</v>
      </c>
      <c r="B3427" s="2" t="s">
        <v>296</v>
      </c>
      <c r="C3427" s="2" t="str">
        <f>VLOOKUP(D3427,Info!$A$24:$B$57,2,FALSE)</f>
        <v>Shallow-water</v>
      </c>
      <c r="D3427" s="3" t="s">
        <v>19</v>
      </c>
      <c r="E3427" s="3">
        <v>2006.0</v>
      </c>
      <c r="F3427" s="3">
        <v>97.0</v>
      </c>
    </row>
    <row r="3428" ht="15.75" customHeight="1">
      <c r="A3428" s="2" t="s">
        <v>298</v>
      </c>
      <c r="B3428" s="2" t="s">
        <v>296</v>
      </c>
      <c r="C3428" s="2" t="str">
        <f>VLOOKUP(D3428,Info!$A$24:$B$57,2,FALSE)</f>
        <v>Shallow-water</v>
      </c>
      <c r="D3428" s="3" t="s">
        <v>19</v>
      </c>
      <c r="E3428" s="3">
        <v>2007.0</v>
      </c>
      <c r="F3428" s="3">
        <v>119.0</v>
      </c>
    </row>
    <row r="3429" ht="15.75" customHeight="1">
      <c r="A3429" s="2" t="s">
        <v>298</v>
      </c>
      <c r="B3429" s="2" t="s">
        <v>296</v>
      </c>
      <c r="C3429" s="2" t="str">
        <f>VLOOKUP(D3429,Info!$A$24:$B$57,2,FALSE)</f>
        <v>Shallow-water</v>
      </c>
      <c r="D3429" s="3" t="s">
        <v>19</v>
      </c>
      <c r="E3429" s="3">
        <v>2008.0</v>
      </c>
      <c r="F3429" s="3">
        <v>65.0</v>
      </c>
    </row>
    <row r="3430" ht="15.75" customHeight="1">
      <c r="A3430" s="2" t="s">
        <v>298</v>
      </c>
      <c r="B3430" s="2" t="s">
        <v>296</v>
      </c>
      <c r="C3430" s="2" t="str">
        <f>VLOOKUP(D3430,Info!$A$24:$B$57,2,FALSE)</f>
        <v>Shallow-water</v>
      </c>
      <c r="D3430" s="3" t="s">
        <v>19</v>
      </c>
      <c r="E3430" s="3">
        <v>2009.0</v>
      </c>
      <c r="F3430" s="3">
        <v>66.0</v>
      </c>
    </row>
    <row r="3431" ht="15.75" customHeight="1">
      <c r="A3431" s="2" t="s">
        <v>298</v>
      </c>
      <c r="B3431" s="2" t="s">
        <v>296</v>
      </c>
      <c r="C3431" s="2" t="str">
        <f>VLOOKUP(D3431,Info!$A$24:$B$57,2,FALSE)</f>
        <v>Shallow-water</v>
      </c>
      <c r="D3431" s="3" t="s">
        <v>19</v>
      </c>
      <c r="E3431" s="3">
        <v>2010.0</v>
      </c>
      <c r="F3431" s="3">
        <v>47.0</v>
      </c>
    </row>
    <row r="3432" ht="15.75" customHeight="1">
      <c r="A3432" s="2" t="s">
        <v>298</v>
      </c>
      <c r="B3432" s="2" t="s">
        <v>296</v>
      </c>
      <c r="C3432" s="2" t="str">
        <f>VLOOKUP(D3432,Info!$A$24:$B$57,2,FALSE)</f>
        <v>Shallow-water</v>
      </c>
      <c r="D3432" s="3" t="s">
        <v>19</v>
      </c>
      <c r="E3432" s="3">
        <v>2011.0</v>
      </c>
      <c r="F3432" s="3">
        <v>37.0</v>
      </c>
    </row>
    <row r="3433" ht="15.75" customHeight="1">
      <c r="A3433" s="2" t="s">
        <v>298</v>
      </c>
      <c r="B3433" s="2" t="s">
        <v>296</v>
      </c>
      <c r="C3433" s="2" t="str">
        <f>VLOOKUP(D3433,Info!$A$24:$B$57,2,FALSE)</f>
        <v>Shallow-water</v>
      </c>
      <c r="D3433" s="3" t="s">
        <v>19</v>
      </c>
      <c r="E3433" s="3">
        <v>2012.0</v>
      </c>
      <c r="F3433" s="3">
        <v>89.0</v>
      </c>
    </row>
    <row r="3434" ht="15.75" customHeight="1">
      <c r="A3434" s="2" t="s">
        <v>298</v>
      </c>
      <c r="B3434" s="2" t="s">
        <v>296</v>
      </c>
      <c r="C3434" s="2" t="str">
        <f>VLOOKUP(D3434,Info!$A$24:$B$57,2,FALSE)</f>
        <v>Shallow-water</v>
      </c>
      <c r="D3434" s="3" t="s">
        <v>19</v>
      </c>
      <c r="E3434" s="3">
        <v>2013.0</v>
      </c>
      <c r="F3434" s="3">
        <v>102.0</v>
      </c>
    </row>
    <row r="3435" ht="15.75" customHeight="1">
      <c r="A3435" s="2" t="s">
        <v>298</v>
      </c>
      <c r="B3435" s="2" t="s">
        <v>296</v>
      </c>
      <c r="C3435" s="2" t="str">
        <f>VLOOKUP(D3435,Info!$A$24:$B$57,2,FALSE)</f>
        <v>Shallow-water</v>
      </c>
      <c r="D3435" s="3" t="s">
        <v>19</v>
      </c>
      <c r="E3435" s="3">
        <v>2014.0</v>
      </c>
      <c r="F3435" s="3">
        <v>171.0</v>
      </c>
    </row>
    <row r="3436" ht="15.75" customHeight="1">
      <c r="A3436" s="2" t="s">
        <v>298</v>
      </c>
      <c r="B3436" s="2" t="s">
        <v>296</v>
      </c>
      <c r="C3436" s="2" t="str">
        <f>VLOOKUP(D3436,Info!$A$24:$B$57,2,FALSE)</f>
        <v>Shallow-water</v>
      </c>
      <c r="D3436" s="3" t="s">
        <v>19</v>
      </c>
      <c r="E3436" s="3">
        <v>2015.0</v>
      </c>
      <c r="F3436" s="3">
        <v>124.0</v>
      </c>
    </row>
    <row r="3437" ht="15.75" customHeight="1">
      <c r="A3437" s="2" t="s">
        <v>298</v>
      </c>
      <c r="B3437" s="2" t="s">
        <v>296</v>
      </c>
      <c r="C3437" s="2" t="str">
        <f>VLOOKUP(D3437,Info!$A$24:$B$57,2,FALSE)</f>
        <v>Shallow-water</v>
      </c>
      <c r="D3437" s="3" t="s">
        <v>19</v>
      </c>
      <c r="E3437" s="3">
        <v>2016.0</v>
      </c>
      <c r="F3437" s="3">
        <v>161.0</v>
      </c>
    </row>
    <row r="3438" ht="15.75" customHeight="1">
      <c r="A3438" s="2" t="s">
        <v>298</v>
      </c>
      <c r="B3438" s="2" t="s">
        <v>296</v>
      </c>
      <c r="C3438" s="2" t="str">
        <f>VLOOKUP(D3438,Info!$A$24:$B$57,2,FALSE)</f>
        <v>Shallow-water</v>
      </c>
      <c r="D3438" s="3" t="s">
        <v>19</v>
      </c>
      <c r="E3438" s="3">
        <v>2017.0</v>
      </c>
      <c r="F3438" s="3">
        <v>110.0</v>
      </c>
    </row>
    <row r="3439" ht="15.75" customHeight="1">
      <c r="A3439" s="2" t="s">
        <v>298</v>
      </c>
      <c r="B3439" s="2" t="s">
        <v>296</v>
      </c>
      <c r="C3439" s="2" t="str">
        <f>VLOOKUP(D3439,Info!$A$24:$B$57,2,FALSE)</f>
        <v>Shallow-water</v>
      </c>
      <c r="D3439" s="3" t="s">
        <v>19</v>
      </c>
      <c r="E3439" s="3">
        <v>2018.0</v>
      </c>
      <c r="F3439" s="3">
        <v>131.0</v>
      </c>
    </row>
    <row r="3440" ht="15.75" customHeight="1">
      <c r="A3440" s="2" t="s">
        <v>298</v>
      </c>
      <c r="B3440" s="2" t="s">
        <v>296</v>
      </c>
      <c r="C3440" s="2" t="str">
        <f>VLOOKUP(D3440,Info!$A$24:$B$57,2,FALSE)</f>
        <v>SG</v>
      </c>
      <c r="D3440" s="3" t="s">
        <v>20</v>
      </c>
      <c r="E3440" s="3">
        <v>1981.0</v>
      </c>
      <c r="F3440" s="3">
        <v>5.0</v>
      </c>
    </row>
    <row r="3441" ht="15.75" customHeight="1">
      <c r="A3441" s="2" t="s">
        <v>298</v>
      </c>
      <c r="B3441" s="2" t="s">
        <v>296</v>
      </c>
      <c r="C3441" s="2" t="str">
        <f>VLOOKUP(D3441,Info!$A$24:$B$57,2,FALSE)</f>
        <v>SG</v>
      </c>
      <c r="D3441" s="3" t="s">
        <v>20</v>
      </c>
      <c r="E3441" s="3">
        <v>1982.0</v>
      </c>
      <c r="F3441" s="3">
        <v>2.0</v>
      </c>
    </row>
    <row r="3442" ht="15.75" customHeight="1">
      <c r="A3442" s="2" t="s">
        <v>298</v>
      </c>
      <c r="B3442" s="2" t="s">
        <v>296</v>
      </c>
      <c r="C3442" s="2" t="str">
        <f>VLOOKUP(D3442,Info!$A$24:$B$57,2,FALSE)</f>
        <v>SG</v>
      </c>
      <c r="D3442" s="3" t="s">
        <v>20</v>
      </c>
      <c r="E3442" s="3">
        <v>1983.0</v>
      </c>
      <c r="F3442" s="3">
        <v>1.0</v>
      </c>
    </row>
    <row r="3443" ht="15.75" customHeight="1">
      <c r="A3443" s="2" t="s">
        <v>298</v>
      </c>
      <c r="B3443" s="2" t="s">
        <v>296</v>
      </c>
      <c r="C3443" s="2" t="str">
        <f>VLOOKUP(D3443,Info!$A$24:$B$57,2,FALSE)</f>
        <v>SG</v>
      </c>
      <c r="D3443" s="3" t="s">
        <v>20</v>
      </c>
      <c r="E3443" s="3">
        <v>1984.0</v>
      </c>
      <c r="F3443" s="3">
        <v>2.0</v>
      </c>
    </row>
    <row r="3444" ht="15.75" customHeight="1">
      <c r="A3444" s="2" t="s">
        <v>298</v>
      </c>
      <c r="B3444" s="2" t="s">
        <v>296</v>
      </c>
      <c r="C3444" s="2" t="str">
        <f>VLOOKUP(D3444,Info!$A$24:$B$57,2,FALSE)</f>
        <v>SG</v>
      </c>
      <c r="D3444" s="3" t="s">
        <v>20</v>
      </c>
      <c r="E3444" s="3">
        <v>1985.0</v>
      </c>
      <c r="F3444" s="3">
        <v>6.0</v>
      </c>
    </row>
    <row r="3445" ht="15.75" customHeight="1">
      <c r="A3445" s="2" t="s">
        <v>298</v>
      </c>
      <c r="B3445" s="2" t="s">
        <v>296</v>
      </c>
      <c r="C3445" s="2" t="str">
        <f>VLOOKUP(D3445,Info!$A$24:$B$57,2,FALSE)</f>
        <v>SG</v>
      </c>
      <c r="D3445" s="3" t="s">
        <v>20</v>
      </c>
      <c r="E3445" s="3">
        <v>1986.0</v>
      </c>
      <c r="F3445" s="3">
        <v>4.0</v>
      </c>
    </row>
    <row r="3446" ht="15.75" customHeight="1">
      <c r="A3446" s="2" t="s">
        <v>298</v>
      </c>
      <c r="B3446" s="2" t="s">
        <v>296</v>
      </c>
      <c r="C3446" s="2" t="str">
        <f>VLOOKUP(D3446,Info!$A$24:$B$57,2,FALSE)</f>
        <v>SG</v>
      </c>
      <c r="D3446" s="3" t="s">
        <v>20</v>
      </c>
      <c r="E3446" s="3">
        <v>1987.0</v>
      </c>
      <c r="F3446" s="3">
        <v>4.0</v>
      </c>
    </row>
    <row r="3447" ht="15.75" customHeight="1">
      <c r="A3447" s="2" t="s">
        <v>298</v>
      </c>
      <c r="B3447" s="2" t="s">
        <v>296</v>
      </c>
      <c r="C3447" s="2" t="str">
        <f>VLOOKUP(D3447,Info!$A$24:$B$57,2,FALSE)</f>
        <v>SG</v>
      </c>
      <c r="D3447" s="3" t="s">
        <v>20</v>
      </c>
      <c r="E3447" s="3">
        <v>1988.0</v>
      </c>
      <c r="F3447" s="3">
        <v>2.0</v>
      </c>
    </row>
    <row r="3448" ht="15.75" customHeight="1">
      <c r="A3448" s="2" t="s">
        <v>298</v>
      </c>
      <c r="B3448" s="2" t="s">
        <v>296</v>
      </c>
      <c r="C3448" s="2" t="str">
        <f>VLOOKUP(D3448,Info!$A$24:$B$57,2,FALSE)</f>
        <v>SG</v>
      </c>
      <c r="D3448" s="3" t="s">
        <v>20</v>
      </c>
      <c r="E3448" s="3">
        <v>1989.0</v>
      </c>
      <c r="F3448" s="3">
        <v>3.0</v>
      </c>
    </row>
    <row r="3449" ht="15.75" customHeight="1">
      <c r="A3449" s="2" t="s">
        <v>298</v>
      </c>
      <c r="B3449" s="2" t="s">
        <v>296</v>
      </c>
      <c r="C3449" s="2" t="str">
        <f>VLOOKUP(D3449,Info!$A$24:$B$57,2,FALSE)</f>
        <v>SG</v>
      </c>
      <c r="D3449" s="3" t="s">
        <v>20</v>
      </c>
      <c r="E3449" s="3">
        <v>1990.0</v>
      </c>
      <c r="F3449" s="3">
        <v>4.0</v>
      </c>
    </row>
    <row r="3450" ht="15.75" customHeight="1">
      <c r="A3450" s="2" t="s">
        <v>298</v>
      </c>
      <c r="B3450" s="2" t="s">
        <v>296</v>
      </c>
      <c r="C3450" s="2" t="str">
        <f>VLOOKUP(D3450,Info!$A$24:$B$57,2,FALSE)</f>
        <v>SG</v>
      </c>
      <c r="D3450" s="3" t="s">
        <v>20</v>
      </c>
      <c r="E3450" s="3">
        <v>1991.0</v>
      </c>
      <c r="F3450" s="3">
        <v>17.0</v>
      </c>
    </row>
    <row r="3451" ht="15.75" customHeight="1">
      <c r="A3451" s="2" t="s">
        <v>298</v>
      </c>
      <c r="B3451" s="2" t="s">
        <v>296</v>
      </c>
      <c r="C3451" s="2" t="str">
        <f>VLOOKUP(D3451,Info!$A$24:$B$57,2,FALSE)</f>
        <v>SG</v>
      </c>
      <c r="D3451" s="3" t="s">
        <v>20</v>
      </c>
      <c r="E3451" s="3">
        <v>1992.0</v>
      </c>
      <c r="F3451" s="3">
        <v>10.0</v>
      </c>
    </row>
    <row r="3452" ht="15.75" customHeight="1">
      <c r="A3452" s="2" t="s">
        <v>298</v>
      </c>
      <c r="B3452" s="2" t="s">
        <v>296</v>
      </c>
      <c r="C3452" s="2" t="str">
        <f>VLOOKUP(D3452,Info!$A$24:$B$57,2,FALSE)</f>
        <v>SG</v>
      </c>
      <c r="D3452" s="3" t="s">
        <v>20</v>
      </c>
      <c r="E3452" s="3">
        <v>1993.0</v>
      </c>
      <c r="F3452" s="3">
        <v>7.0</v>
      </c>
    </row>
    <row r="3453" ht="15.75" customHeight="1">
      <c r="A3453" s="2" t="s">
        <v>298</v>
      </c>
      <c r="B3453" s="2" t="s">
        <v>296</v>
      </c>
      <c r="C3453" s="2" t="str">
        <f>VLOOKUP(D3453,Info!$A$24:$B$57,2,FALSE)</f>
        <v>SG</v>
      </c>
      <c r="D3453" s="3" t="s">
        <v>20</v>
      </c>
      <c r="E3453" s="3">
        <v>1994.0</v>
      </c>
      <c r="F3453" s="3">
        <v>6.0</v>
      </c>
    </row>
    <row r="3454" ht="15.75" customHeight="1">
      <c r="A3454" s="2" t="s">
        <v>298</v>
      </c>
      <c r="B3454" s="2" t="s">
        <v>296</v>
      </c>
      <c r="C3454" s="2" t="str">
        <f>VLOOKUP(D3454,Info!$A$24:$B$57,2,FALSE)</f>
        <v>SG</v>
      </c>
      <c r="D3454" s="3" t="s">
        <v>20</v>
      </c>
      <c r="E3454" s="3">
        <v>1995.0</v>
      </c>
      <c r="F3454" s="3">
        <v>22.0</v>
      </c>
    </row>
    <row r="3455" ht="15.75" customHeight="1">
      <c r="A3455" s="2" t="s">
        <v>298</v>
      </c>
      <c r="B3455" s="2" t="s">
        <v>296</v>
      </c>
      <c r="C3455" s="2" t="str">
        <f>VLOOKUP(D3455,Info!$A$24:$B$57,2,FALSE)</f>
        <v>SG</v>
      </c>
      <c r="D3455" s="3" t="s">
        <v>20</v>
      </c>
      <c r="E3455" s="3">
        <v>1996.0</v>
      </c>
      <c r="F3455" s="3">
        <v>6.0</v>
      </c>
    </row>
    <row r="3456" ht="15.75" customHeight="1">
      <c r="A3456" s="2" t="s">
        <v>298</v>
      </c>
      <c r="B3456" s="2" t="s">
        <v>296</v>
      </c>
      <c r="C3456" s="2" t="str">
        <f>VLOOKUP(D3456,Info!$A$24:$B$57,2,FALSE)</f>
        <v>SG</v>
      </c>
      <c r="D3456" s="3" t="s">
        <v>20</v>
      </c>
      <c r="E3456" s="3">
        <v>1997.0</v>
      </c>
      <c r="F3456" s="3">
        <v>18.0</v>
      </c>
    </row>
    <row r="3457" ht="15.75" customHeight="1">
      <c r="A3457" s="2" t="s">
        <v>298</v>
      </c>
      <c r="B3457" s="2" t="s">
        <v>296</v>
      </c>
      <c r="C3457" s="2" t="str">
        <f>VLOOKUP(D3457,Info!$A$24:$B$57,2,FALSE)</f>
        <v>SG</v>
      </c>
      <c r="D3457" s="3" t="s">
        <v>20</v>
      </c>
      <c r="E3457" s="3">
        <v>1998.0</v>
      </c>
      <c r="F3457" s="3">
        <v>7.0</v>
      </c>
    </row>
    <row r="3458" ht="15.75" customHeight="1">
      <c r="A3458" s="2" t="s">
        <v>298</v>
      </c>
      <c r="B3458" s="2" t="s">
        <v>296</v>
      </c>
      <c r="C3458" s="2" t="str">
        <f>VLOOKUP(D3458,Info!$A$24:$B$57,2,FALSE)</f>
        <v>SG</v>
      </c>
      <c r="D3458" s="3" t="s">
        <v>20</v>
      </c>
      <c r="E3458" s="3">
        <v>1999.0</v>
      </c>
      <c r="F3458" s="3">
        <v>18.0</v>
      </c>
    </row>
    <row r="3459" ht="15.75" customHeight="1">
      <c r="A3459" s="2" t="s">
        <v>298</v>
      </c>
      <c r="B3459" s="2" t="s">
        <v>296</v>
      </c>
      <c r="C3459" s="2" t="str">
        <f>VLOOKUP(D3459,Info!$A$24:$B$57,2,FALSE)</f>
        <v>SG</v>
      </c>
      <c r="D3459" s="3" t="s">
        <v>20</v>
      </c>
      <c r="E3459" s="3">
        <v>2000.0</v>
      </c>
      <c r="F3459" s="3">
        <v>19.0</v>
      </c>
    </row>
    <row r="3460" ht="15.75" customHeight="1">
      <c r="A3460" s="2" t="s">
        <v>298</v>
      </c>
      <c r="B3460" s="2" t="s">
        <v>296</v>
      </c>
      <c r="C3460" s="2" t="str">
        <f>VLOOKUP(D3460,Info!$A$24:$B$57,2,FALSE)</f>
        <v>SG</v>
      </c>
      <c r="D3460" s="3" t="s">
        <v>20</v>
      </c>
      <c r="E3460" s="3">
        <v>2001.0</v>
      </c>
      <c r="F3460" s="3">
        <v>7.0</v>
      </c>
    </row>
    <row r="3461" ht="15.75" customHeight="1">
      <c r="A3461" s="2" t="s">
        <v>298</v>
      </c>
      <c r="B3461" s="2" t="s">
        <v>296</v>
      </c>
      <c r="C3461" s="2" t="str">
        <f>VLOOKUP(D3461,Info!$A$24:$B$57,2,FALSE)</f>
        <v>SG</v>
      </c>
      <c r="D3461" s="3" t="s">
        <v>20</v>
      </c>
      <c r="E3461" s="3">
        <v>2002.0</v>
      </c>
      <c r="F3461" s="3">
        <v>7.0</v>
      </c>
    </row>
    <row r="3462" ht="15.75" customHeight="1">
      <c r="A3462" s="2" t="s">
        <v>298</v>
      </c>
      <c r="B3462" s="2" t="s">
        <v>296</v>
      </c>
      <c r="C3462" s="2" t="str">
        <f>VLOOKUP(D3462,Info!$A$24:$B$57,2,FALSE)</f>
        <v>SG</v>
      </c>
      <c r="D3462" s="3" t="s">
        <v>20</v>
      </c>
      <c r="E3462" s="3">
        <v>2003.0</v>
      </c>
      <c r="F3462" s="3">
        <v>1.0</v>
      </c>
    </row>
    <row r="3463" ht="15.75" customHeight="1">
      <c r="A3463" s="2" t="s">
        <v>298</v>
      </c>
      <c r="B3463" s="2" t="s">
        <v>296</v>
      </c>
      <c r="C3463" s="2" t="str">
        <f>VLOOKUP(D3463,Info!$A$24:$B$57,2,FALSE)</f>
        <v>SG</v>
      </c>
      <c r="D3463" s="3" t="s">
        <v>20</v>
      </c>
      <c r="E3463" s="3">
        <v>2004.0</v>
      </c>
      <c r="F3463" s="3">
        <v>1.0</v>
      </c>
    </row>
    <row r="3464" ht="15.75" customHeight="1">
      <c r="A3464" s="2" t="s">
        <v>298</v>
      </c>
      <c r="B3464" s="2" t="s">
        <v>296</v>
      </c>
      <c r="C3464" s="2" t="str">
        <f>VLOOKUP(D3464,Info!$A$24:$B$57,2,FALSE)</f>
        <v>SG</v>
      </c>
      <c r="D3464" s="3" t="s">
        <v>20</v>
      </c>
      <c r="E3464" s="3">
        <v>2006.0</v>
      </c>
      <c r="F3464" s="3">
        <v>4.0</v>
      </c>
    </row>
    <row r="3465" ht="15.75" customHeight="1">
      <c r="A3465" s="2" t="s">
        <v>298</v>
      </c>
      <c r="B3465" s="2" t="s">
        <v>296</v>
      </c>
      <c r="C3465" s="2" t="str">
        <f>VLOOKUP(D3465,Info!$A$24:$B$57,2,FALSE)</f>
        <v>SG</v>
      </c>
      <c r="D3465" s="3" t="s">
        <v>20</v>
      </c>
      <c r="E3465" s="3">
        <v>2007.0</v>
      </c>
      <c r="F3465" s="3">
        <v>10.0</v>
      </c>
    </row>
    <row r="3466" ht="15.75" customHeight="1">
      <c r="A3466" s="2" t="s">
        <v>298</v>
      </c>
      <c r="B3466" s="2" t="s">
        <v>296</v>
      </c>
      <c r="C3466" s="2" t="str">
        <f>VLOOKUP(D3466,Info!$A$24:$B$57,2,FALSE)</f>
        <v>SG</v>
      </c>
      <c r="D3466" s="3" t="s">
        <v>20</v>
      </c>
      <c r="E3466" s="3">
        <v>2008.0</v>
      </c>
      <c r="F3466" s="3">
        <v>5.0</v>
      </c>
    </row>
    <row r="3467" ht="15.75" customHeight="1">
      <c r="A3467" s="2" t="s">
        <v>298</v>
      </c>
      <c r="B3467" s="2" t="s">
        <v>296</v>
      </c>
      <c r="C3467" s="2" t="str">
        <f>VLOOKUP(D3467,Info!$A$24:$B$57,2,FALSE)</f>
        <v>SG</v>
      </c>
      <c r="D3467" s="3" t="s">
        <v>20</v>
      </c>
      <c r="E3467" s="3">
        <v>2010.0</v>
      </c>
      <c r="F3467" s="3">
        <v>1.0</v>
      </c>
    </row>
    <row r="3468" ht="15.75" customHeight="1">
      <c r="A3468" s="2" t="s">
        <v>298</v>
      </c>
      <c r="B3468" s="2" t="s">
        <v>296</v>
      </c>
      <c r="C3468" s="2" t="str">
        <f>VLOOKUP(D3468,Info!$A$24:$B$57,2,FALSE)</f>
        <v>SG</v>
      </c>
      <c r="D3468" s="3" t="s">
        <v>20</v>
      </c>
      <c r="E3468" s="3">
        <v>2011.0</v>
      </c>
      <c r="F3468" s="3">
        <v>1.0</v>
      </c>
    </row>
    <row r="3469" ht="15.75" customHeight="1">
      <c r="A3469" s="2" t="s">
        <v>298</v>
      </c>
      <c r="B3469" s="2" t="s">
        <v>296</v>
      </c>
      <c r="C3469" s="2" t="str">
        <f>VLOOKUP(D3469,Info!$A$24:$B$57,2,FALSE)</f>
        <v>SG</v>
      </c>
      <c r="D3469" s="3" t="s">
        <v>20</v>
      </c>
      <c r="E3469" s="3">
        <v>2013.0</v>
      </c>
      <c r="F3469" s="3">
        <v>1.0</v>
      </c>
    </row>
    <row r="3470" ht="15.75" customHeight="1">
      <c r="A3470" s="2" t="s">
        <v>298</v>
      </c>
      <c r="B3470" s="2" t="s">
        <v>296</v>
      </c>
      <c r="C3470" s="2" t="str">
        <f>VLOOKUP(D3470,Info!$A$24:$B$57,2,FALSE)</f>
        <v>SG</v>
      </c>
      <c r="D3470" s="3" t="s">
        <v>20</v>
      </c>
      <c r="E3470" s="3">
        <v>2017.0</v>
      </c>
      <c r="F3470" s="3">
        <v>3.0</v>
      </c>
    </row>
    <row r="3471" ht="15.75" customHeight="1">
      <c r="A3471" s="2" t="s">
        <v>298</v>
      </c>
      <c r="B3471" s="2" t="s">
        <v>296</v>
      </c>
      <c r="C3471" s="2" t="str">
        <f>VLOOKUP(D3471,Info!$A$24:$B$57,2,FALSE)</f>
        <v>SG</v>
      </c>
      <c r="D3471" s="3" t="s">
        <v>20</v>
      </c>
      <c r="E3471" s="3">
        <v>2018.0</v>
      </c>
      <c r="F3471" s="3">
        <v>1.0</v>
      </c>
    </row>
    <row r="3472" ht="15.75" customHeight="1">
      <c r="A3472" s="2" t="s">
        <v>298</v>
      </c>
      <c r="B3472" s="2" t="s">
        <v>296</v>
      </c>
      <c r="C3472" s="2" t="str">
        <f>VLOOKUP(D3472,Info!$A$24:$B$57,2,FALSE)</f>
        <v>Porgies</v>
      </c>
      <c r="D3472" s="3" t="s">
        <v>21</v>
      </c>
      <c r="E3472" s="3">
        <v>1981.0</v>
      </c>
      <c r="F3472" s="3">
        <v>201.0</v>
      </c>
    </row>
    <row r="3473" ht="15.75" customHeight="1">
      <c r="A3473" s="2" t="s">
        <v>298</v>
      </c>
      <c r="B3473" s="2" t="s">
        <v>296</v>
      </c>
      <c r="C3473" s="2" t="str">
        <f>VLOOKUP(D3473,Info!$A$24:$B$57,2,FALSE)</f>
        <v>Porgies</v>
      </c>
      <c r="D3473" s="3" t="s">
        <v>21</v>
      </c>
      <c r="E3473" s="3">
        <v>1982.0</v>
      </c>
      <c r="F3473" s="3">
        <v>200.0</v>
      </c>
    </row>
    <row r="3474" ht="15.75" customHeight="1">
      <c r="A3474" s="2" t="s">
        <v>298</v>
      </c>
      <c r="B3474" s="2" t="s">
        <v>296</v>
      </c>
      <c r="C3474" s="2" t="str">
        <f>VLOOKUP(D3474,Info!$A$24:$B$57,2,FALSE)</f>
        <v>Porgies</v>
      </c>
      <c r="D3474" s="3" t="s">
        <v>21</v>
      </c>
      <c r="E3474" s="3">
        <v>1983.0</v>
      </c>
      <c r="F3474" s="3">
        <v>423.0</v>
      </c>
    </row>
    <row r="3475" ht="15.75" customHeight="1">
      <c r="A3475" s="2" t="s">
        <v>298</v>
      </c>
      <c r="B3475" s="2" t="s">
        <v>296</v>
      </c>
      <c r="C3475" s="2" t="str">
        <f>VLOOKUP(D3475,Info!$A$24:$B$57,2,FALSE)</f>
        <v>Porgies</v>
      </c>
      <c r="D3475" s="3" t="s">
        <v>21</v>
      </c>
      <c r="E3475" s="3">
        <v>1984.0</v>
      </c>
      <c r="F3475" s="3">
        <v>342.0</v>
      </c>
    </row>
    <row r="3476" ht="15.75" customHeight="1">
      <c r="A3476" s="2" t="s">
        <v>298</v>
      </c>
      <c r="B3476" s="2" t="s">
        <v>296</v>
      </c>
      <c r="C3476" s="2" t="str">
        <f>VLOOKUP(D3476,Info!$A$24:$B$57,2,FALSE)</f>
        <v>Porgies</v>
      </c>
      <c r="D3476" s="3" t="s">
        <v>21</v>
      </c>
      <c r="E3476" s="3">
        <v>1985.0</v>
      </c>
      <c r="F3476" s="3">
        <v>330.0</v>
      </c>
    </row>
    <row r="3477" ht="15.75" customHeight="1">
      <c r="A3477" s="2" t="s">
        <v>298</v>
      </c>
      <c r="B3477" s="2" t="s">
        <v>296</v>
      </c>
      <c r="C3477" s="2" t="str">
        <f>VLOOKUP(D3477,Info!$A$24:$B$57,2,FALSE)</f>
        <v>Porgies</v>
      </c>
      <c r="D3477" s="3" t="s">
        <v>21</v>
      </c>
      <c r="E3477" s="3">
        <v>1986.0</v>
      </c>
      <c r="F3477" s="3">
        <v>288.0</v>
      </c>
    </row>
    <row r="3478" ht="15.75" customHeight="1">
      <c r="A3478" s="2" t="s">
        <v>298</v>
      </c>
      <c r="B3478" s="2" t="s">
        <v>296</v>
      </c>
      <c r="C3478" s="2" t="str">
        <f>VLOOKUP(D3478,Info!$A$24:$B$57,2,FALSE)</f>
        <v>Porgies</v>
      </c>
      <c r="D3478" s="3" t="s">
        <v>21</v>
      </c>
      <c r="E3478" s="3">
        <v>1987.0</v>
      </c>
      <c r="F3478" s="3">
        <v>213.0</v>
      </c>
    </row>
    <row r="3479" ht="15.75" customHeight="1">
      <c r="A3479" s="2" t="s">
        <v>298</v>
      </c>
      <c r="B3479" s="2" t="s">
        <v>296</v>
      </c>
      <c r="C3479" s="2" t="str">
        <f>VLOOKUP(D3479,Info!$A$24:$B$57,2,FALSE)</f>
        <v>Porgies</v>
      </c>
      <c r="D3479" s="3" t="s">
        <v>21</v>
      </c>
      <c r="E3479" s="3">
        <v>1988.0</v>
      </c>
      <c r="F3479" s="3">
        <v>130.0</v>
      </c>
    </row>
    <row r="3480" ht="15.75" customHeight="1">
      <c r="A3480" s="2" t="s">
        <v>298</v>
      </c>
      <c r="B3480" s="2" t="s">
        <v>296</v>
      </c>
      <c r="C3480" s="2" t="str">
        <f>VLOOKUP(D3480,Info!$A$24:$B$57,2,FALSE)</f>
        <v>Porgies</v>
      </c>
      <c r="D3480" s="3" t="s">
        <v>21</v>
      </c>
      <c r="E3480" s="3">
        <v>1989.0</v>
      </c>
      <c r="F3480" s="3">
        <v>187.0</v>
      </c>
    </row>
    <row r="3481" ht="15.75" customHeight="1">
      <c r="A3481" s="2" t="s">
        <v>298</v>
      </c>
      <c r="B3481" s="2" t="s">
        <v>296</v>
      </c>
      <c r="C3481" s="2" t="str">
        <f>VLOOKUP(D3481,Info!$A$24:$B$57,2,FALSE)</f>
        <v>Porgies</v>
      </c>
      <c r="D3481" s="3" t="s">
        <v>21</v>
      </c>
      <c r="E3481" s="3">
        <v>1990.0</v>
      </c>
      <c r="F3481" s="3">
        <v>221.0</v>
      </c>
    </row>
    <row r="3482" ht="15.75" customHeight="1">
      <c r="A3482" s="2" t="s">
        <v>298</v>
      </c>
      <c r="B3482" s="2" t="s">
        <v>296</v>
      </c>
      <c r="C3482" s="2" t="str">
        <f>VLOOKUP(D3482,Info!$A$24:$B$57,2,FALSE)</f>
        <v>Porgies</v>
      </c>
      <c r="D3482" s="3" t="s">
        <v>21</v>
      </c>
      <c r="E3482" s="3">
        <v>1991.0</v>
      </c>
      <c r="F3482" s="3">
        <v>78.0</v>
      </c>
    </row>
    <row r="3483" ht="15.75" customHeight="1">
      <c r="A3483" s="2" t="s">
        <v>298</v>
      </c>
      <c r="B3483" s="2" t="s">
        <v>296</v>
      </c>
      <c r="C3483" s="2" t="str">
        <f>VLOOKUP(D3483,Info!$A$24:$B$57,2,FALSE)</f>
        <v>Porgies</v>
      </c>
      <c r="D3483" s="3" t="s">
        <v>21</v>
      </c>
      <c r="E3483" s="3">
        <v>1992.0</v>
      </c>
      <c r="F3483" s="3">
        <v>51.0</v>
      </c>
    </row>
    <row r="3484" ht="15.75" customHeight="1">
      <c r="A3484" s="2" t="s">
        <v>298</v>
      </c>
      <c r="B3484" s="2" t="s">
        <v>296</v>
      </c>
      <c r="C3484" s="2" t="str">
        <f>VLOOKUP(D3484,Info!$A$24:$B$57,2,FALSE)</f>
        <v>Porgies</v>
      </c>
      <c r="D3484" s="3" t="s">
        <v>21</v>
      </c>
      <c r="E3484" s="3">
        <v>1993.0</v>
      </c>
      <c r="F3484" s="3">
        <v>55.0</v>
      </c>
    </row>
    <row r="3485" ht="15.75" customHeight="1">
      <c r="A3485" s="2" t="s">
        <v>298</v>
      </c>
      <c r="B3485" s="2" t="s">
        <v>296</v>
      </c>
      <c r="C3485" s="2" t="str">
        <f>VLOOKUP(D3485,Info!$A$24:$B$57,2,FALSE)</f>
        <v>Porgies</v>
      </c>
      <c r="D3485" s="3" t="s">
        <v>21</v>
      </c>
      <c r="E3485" s="3">
        <v>1994.0</v>
      </c>
      <c r="F3485" s="3">
        <v>83.0</v>
      </c>
    </row>
    <row r="3486" ht="15.75" customHeight="1">
      <c r="A3486" s="2" t="s">
        <v>298</v>
      </c>
      <c r="B3486" s="2" t="s">
        <v>296</v>
      </c>
      <c r="C3486" s="2" t="str">
        <f>VLOOKUP(D3486,Info!$A$24:$B$57,2,FALSE)</f>
        <v>Porgies</v>
      </c>
      <c r="D3486" s="3" t="s">
        <v>21</v>
      </c>
      <c r="E3486" s="3">
        <v>1995.0</v>
      </c>
      <c r="F3486" s="3">
        <v>64.0</v>
      </c>
    </row>
    <row r="3487" ht="15.75" customHeight="1">
      <c r="A3487" s="2" t="s">
        <v>298</v>
      </c>
      <c r="B3487" s="2" t="s">
        <v>296</v>
      </c>
      <c r="C3487" s="2" t="str">
        <f>VLOOKUP(D3487,Info!$A$24:$B$57,2,FALSE)</f>
        <v>Porgies</v>
      </c>
      <c r="D3487" s="3" t="s">
        <v>21</v>
      </c>
      <c r="E3487" s="3">
        <v>1996.0</v>
      </c>
      <c r="F3487" s="3">
        <v>118.0</v>
      </c>
    </row>
    <row r="3488" ht="15.75" customHeight="1">
      <c r="A3488" s="2" t="s">
        <v>298</v>
      </c>
      <c r="B3488" s="2" t="s">
        <v>296</v>
      </c>
      <c r="C3488" s="2" t="str">
        <f>VLOOKUP(D3488,Info!$A$24:$B$57,2,FALSE)</f>
        <v>Porgies</v>
      </c>
      <c r="D3488" s="3" t="s">
        <v>21</v>
      </c>
      <c r="E3488" s="3">
        <v>1997.0</v>
      </c>
      <c r="F3488" s="3">
        <v>148.0</v>
      </c>
    </row>
    <row r="3489" ht="15.75" customHeight="1">
      <c r="A3489" s="2" t="s">
        <v>298</v>
      </c>
      <c r="B3489" s="2" t="s">
        <v>296</v>
      </c>
      <c r="C3489" s="2" t="str">
        <f>VLOOKUP(D3489,Info!$A$24:$B$57,2,FALSE)</f>
        <v>Porgies</v>
      </c>
      <c r="D3489" s="3" t="s">
        <v>21</v>
      </c>
      <c r="E3489" s="3">
        <v>1998.0</v>
      </c>
      <c r="F3489" s="3">
        <v>184.0</v>
      </c>
    </row>
    <row r="3490" ht="15.75" customHeight="1">
      <c r="A3490" s="2" t="s">
        <v>298</v>
      </c>
      <c r="B3490" s="2" t="s">
        <v>296</v>
      </c>
      <c r="C3490" s="2" t="str">
        <f>VLOOKUP(D3490,Info!$A$24:$B$57,2,FALSE)</f>
        <v>Porgies</v>
      </c>
      <c r="D3490" s="3" t="s">
        <v>21</v>
      </c>
      <c r="E3490" s="3">
        <v>1999.0</v>
      </c>
      <c r="F3490" s="3">
        <v>101.0</v>
      </c>
    </row>
    <row r="3491" ht="15.75" customHeight="1">
      <c r="A3491" s="2" t="s">
        <v>298</v>
      </c>
      <c r="B3491" s="2" t="s">
        <v>296</v>
      </c>
      <c r="C3491" s="2" t="str">
        <f>VLOOKUP(D3491,Info!$A$24:$B$57,2,FALSE)</f>
        <v>Porgies</v>
      </c>
      <c r="D3491" s="3" t="s">
        <v>21</v>
      </c>
      <c r="E3491" s="3">
        <v>2000.0</v>
      </c>
      <c r="F3491" s="3">
        <v>91.0</v>
      </c>
    </row>
    <row r="3492" ht="15.75" customHeight="1">
      <c r="A3492" s="2" t="s">
        <v>298</v>
      </c>
      <c r="B3492" s="2" t="s">
        <v>296</v>
      </c>
      <c r="C3492" s="2" t="str">
        <f>VLOOKUP(D3492,Info!$A$24:$B$57,2,FALSE)</f>
        <v>Porgies</v>
      </c>
      <c r="D3492" s="3" t="s">
        <v>21</v>
      </c>
      <c r="E3492" s="3">
        <v>2001.0</v>
      </c>
      <c r="F3492" s="3">
        <v>62.0</v>
      </c>
    </row>
    <row r="3493" ht="15.75" customHeight="1">
      <c r="A3493" s="2" t="s">
        <v>298</v>
      </c>
      <c r="B3493" s="2" t="s">
        <v>296</v>
      </c>
      <c r="C3493" s="2" t="str">
        <f>VLOOKUP(D3493,Info!$A$24:$B$57,2,FALSE)</f>
        <v>Porgies</v>
      </c>
      <c r="D3493" s="3" t="s">
        <v>21</v>
      </c>
      <c r="E3493" s="3">
        <v>2002.0</v>
      </c>
      <c r="F3493" s="3">
        <v>56.0</v>
      </c>
    </row>
    <row r="3494" ht="15.75" customHeight="1">
      <c r="A3494" s="2" t="s">
        <v>298</v>
      </c>
      <c r="B3494" s="2" t="s">
        <v>296</v>
      </c>
      <c r="C3494" s="2" t="str">
        <f>VLOOKUP(D3494,Info!$A$24:$B$57,2,FALSE)</f>
        <v>Porgies</v>
      </c>
      <c r="D3494" s="3" t="s">
        <v>21</v>
      </c>
      <c r="E3494" s="3">
        <v>2003.0</v>
      </c>
      <c r="F3494" s="3">
        <v>155.0</v>
      </c>
    </row>
    <row r="3495" ht="15.75" customHeight="1">
      <c r="A3495" s="2" t="s">
        <v>298</v>
      </c>
      <c r="B3495" s="2" t="s">
        <v>296</v>
      </c>
      <c r="C3495" s="2" t="str">
        <f>VLOOKUP(D3495,Info!$A$24:$B$57,2,FALSE)</f>
        <v>Porgies</v>
      </c>
      <c r="D3495" s="3" t="s">
        <v>21</v>
      </c>
      <c r="E3495" s="3">
        <v>2004.0</v>
      </c>
      <c r="F3495" s="3">
        <v>190.0</v>
      </c>
    </row>
    <row r="3496" ht="15.75" customHeight="1">
      <c r="A3496" s="2" t="s">
        <v>298</v>
      </c>
      <c r="B3496" s="2" t="s">
        <v>296</v>
      </c>
      <c r="C3496" s="2" t="str">
        <f>VLOOKUP(D3496,Info!$A$24:$B$57,2,FALSE)</f>
        <v>Porgies</v>
      </c>
      <c r="D3496" s="3" t="s">
        <v>21</v>
      </c>
      <c r="E3496" s="3">
        <v>2005.0</v>
      </c>
      <c r="F3496" s="3">
        <v>72.0</v>
      </c>
    </row>
    <row r="3497" ht="15.75" customHeight="1">
      <c r="A3497" s="2" t="s">
        <v>298</v>
      </c>
      <c r="B3497" s="2" t="s">
        <v>296</v>
      </c>
      <c r="C3497" s="2" t="str">
        <f>VLOOKUP(D3497,Info!$A$24:$B$57,2,FALSE)</f>
        <v>Porgies</v>
      </c>
      <c r="D3497" s="3" t="s">
        <v>21</v>
      </c>
      <c r="E3497" s="3">
        <v>2006.0</v>
      </c>
      <c r="F3497" s="3">
        <v>83.0</v>
      </c>
    </row>
    <row r="3498" ht="15.75" customHeight="1">
      <c r="A3498" s="2" t="s">
        <v>298</v>
      </c>
      <c r="B3498" s="2" t="s">
        <v>296</v>
      </c>
      <c r="C3498" s="2" t="str">
        <f>VLOOKUP(D3498,Info!$A$24:$B$57,2,FALSE)</f>
        <v>Porgies</v>
      </c>
      <c r="D3498" s="3" t="s">
        <v>21</v>
      </c>
      <c r="E3498" s="3">
        <v>2007.0</v>
      </c>
      <c r="F3498" s="3">
        <v>104.0</v>
      </c>
    </row>
    <row r="3499" ht="15.75" customHeight="1">
      <c r="A3499" s="2" t="s">
        <v>298</v>
      </c>
      <c r="B3499" s="2" t="s">
        <v>296</v>
      </c>
      <c r="C3499" s="2" t="str">
        <f>VLOOKUP(D3499,Info!$A$24:$B$57,2,FALSE)</f>
        <v>Porgies</v>
      </c>
      <c r="D3499" s="3" t="s">
        <v>21</v>
      </c>
      <c r="E3499" s="3">
        <v>2008.0</v>
      </c>
      <c r="F3499" s="3">
        <v>95.0</v>
      </c>
    </row>
    <row r="3500" ht="15.75" customHeight="1">
      <c r="A3500" s="2" t="s">
        <v>298</v>
      </c>
      <c r="B3500" s="2" t="s">
        <v>296</v>
      </c>
      <c r="C3500" s="2" t="str">
        <f>VLOOKUP(D3500,Info!$A$24:$B$57,2,FALSE)</f>
        <v>Porgies</v>
      </c>
      <c r="D3500" s="3" t="s">
        <v>21</v>
      </c>
      <c r="E3500" s="3">
        <v>2009.0</v>
      </c>
      <c r="F3500" s="3">
        <v>87.0</v>
      </c>
    </row>
    <row r="3501" ht="15.75" customHeight="1">
      <c r="A3501" s="2" t="s">
        <v>298</v>
      </c>
      <c r="B3501" s="2" t="s">
        <v>296</v>
      </c>
      <c r="C3501" s="2" t="str">
        <f>VLOOKUP(D3501,Info!$A$24:$B$57,2,FALSE)</f>
        <v>Porgies</v>
      </c>
      <c r="D3501" s="3" t="s">
        <v>21</v>
      </c>
      <c r="E3501" s="3">
        <v>2010.0</v>
      </c>
      <c r="F3501" s="3">
        <v>150.0</v>
      </c>
    </row>
    <row r="3502" ht="15.75" customHeight="1">
      <c r="A3502" s="2" t="s">
        <v>298</v>
      </c>
      <c r="B3502" s="2" t="s">
        <v>296</v>
      </c>
      <c r="C3502" s="2" t="str">
        <f>VLOOKUP(D3502,Info!$A$24:$B$57,2,FALSE)</f>
        <v>Porgies</v>
      </c>
      <c r="D3502" s="3" t="s">
        <v>21</v>
      </c>
      <c r="E3502" s="3">
        <v>2011.0</v>
      </c>
      <c r="F3502" s="3">
        <v>108.0</v>
      </c>
    </row>
    <row r="3503" ht="15.75" customHeight="1">
      <c r="A3503" s="2" t="s">
        <v>298</v>
      </c>
      <c r="B3503" s="2" t="s">
        <v>296</v>
      </c>
      <c r="C3503" s="2" t="str">
        <f>VLOOKUP(D3503,Info!$A$24:$B$57,2,FALSE)</f>
        <v>Porgies</v>
      </c>
      <c r="D3503" s="3" t="s">
        <v>21</v>
      </c>
      <c r="E3503" s="3">
        <v>2012.0</v>
      </c>
      <c r="F3503" s="3">
        <v>266.0</v>
      </c>
    </row>
    <row r="3504" ht="15.75" customHeight="1">
      <c r="A3504" s="2" t="s">
        <v>298</v>
      </c>
      <c r="B3504" s="2" t="s">
        <v>296</v>
      </c>
      <c r="C3504" s="2" t="str">
        <f>VLOOKUP(D3504,Info!$A$24:$B$57,2,FALSE)</f>
        <v>Porgies</v>
      </c>
      <c r="D3504" s="3" t="s">
        <v>21</v>
      </c>
      <c r="E3504" s="3">
        <v>2013.0</v>
      </c>
      <c r="F3504" s="3">
        <v>202.0</v>
      </c>
    </row>
    <row r="3505" ht="15.75" customHeight="1">
      <c r="A3505" s="2" t="s">
        <v>298</v>
      </c>
      <c r="B3505" s="2" t="s">
        <v>296</v>
      </c>
      <c r="C3505" s="2" t="str">
        <f>VLOOKUP(D3505,Info!$A$24:$B$57,2,FALSE)</f>
        <v>Porgies</v>
      </c>
      <c r="D3505" s="3" t="s">
        <v>21</v>
      </c>
      <c r="E3505" s="3">
        <v>2014.0</v>
      </c>
      <c r="F3505" s="3">
        <v>166.0</v>
      </c>
    </row>
    <row r="3506" ht="15.75" customHeight="1">
      <c r="A3506" s="2" t="s">
        <v>298</v>
      </c>
      <c r="B3506" s="2" t="s">
        <v>296</v>
      </c>
      <c r="C3506" s="2" t="str">
        <f>VLOOKUP(D3506,Info!$A$24:$B$57,2,FALSE)</f>
        <v>Porgies</v>
      </c>
      <c r="D3506" s="3" t="s">
        <v>21</v>
      </c>
      <c r="E3506" s="3">
        <v>2015.0</v>
      </c>
      <c r="F3506" s="3">
        <v>363.0</v>
      </c>
    </row>
    <row r="3507" ht="15.75" customHeight="1">
      <c r="A3507" s="2" t="s">
        <v>298</v>
      </c>
      <c r="B3507" s="2" t="s">
        <v>296</v>
      </c>
      <c r="C3507" s="2" t="str">
        <f>VLOOKUP(D3507,Info!$A$24:$B$57,2,FALSE)</f>
        <v>Porgies</v>
      </c>
      <c r="D3507" s="3" t="s">
        <v>21</v>
      </c>
      <c r="E3507" s="3">
        <v>2016.0</v>
      </c>
      <c r="F3507" s="3">
        <v>373.0</v>
      </c>
    </row>
    <row r="3508" ht="15.75" customHeight="1">
      <c r="A3508" s="2" t="s">
        <v>298</v>
      </c>
      <c r="B3508" s="2" t="s">
        <v>296</v>
      </c>
      <c r="C3508" s="2" t="str">
        <f>VLOOKUP(D3508,Info!$A$24:$B$57,2,FALSE)</f>
        <v>Porgies</v>
      </c>
      <c r="D3508" s="3" t="s">
        <v>21</v>
      </c>
      <c r="E3508" s="3">
        <v>2017.0</v>
      </c>
      <c r="F3508" s="3">
        <v>255.0</v>
      </c>
    </row>
    <row r="3509" ht="15.75" customHeight="1">
      <c r="A3509" s="2" t="s">
        <v>298</v>
      </c>
      <c r="B3509" s="2" t="s">
        <v>296</v>
      </c>
      <c r="C3509" s="2" t="str">
        <f>VLOOKUP(D3509,Info!$A$24:$B$57,2,FALSE)</f>
        <v>Porgies</v>
      </c>
      <c r="D3509" s="3" t="s">
        <v>21</v>
      </c>
      <c r="E3509" s="3">
        <v>2018.0</v>
      </c>
      <c r="F3509" s="3">
        <v>195.0</v>
      </c>
    </row>
    <row r="3510" ht="15.75" customHeight="1">
      <c r="A3510" s="2" t="s">
        <v>298</v>
      </c>
      <c r="B3510" s="2" t="s">
        <v>296</v>
      </c>
      <c r="C3510" s="2" t="str">
        <f>VLOOKUP(D3510,Info!$A$24:$B$57,2,FALSE)</f>
        <v>Porgies</v>
      </c>
      <c r="D3510" s="3" t="s">
        <v>23</v>
      </c>
      <c r="E3510" s="3">
        <v>1981.0</v>
      </c>
      <c r="F3510" s="3">
        <v>117.0</v>
      </c>
    </row>
    <row r="3511" ht="15.75" customHeight="1">
      <c r="A3511" s="2" t="s">
        <v>298</v>
      </c>
      <c r="B3511" s="2" t="s">
        <v>296</v>
      </c>
      <c r="C3511" s="2" t="str">
        <f>VLOOKUP(D3511,Info!$A$24:$B$57,2,FALSE)</f>
        <v>Porgies</v>
      </c>
      <c r="D3511" s="3" t="s">
        <v>23</v>
      </c>
      <c r="E3511" s="3">
        <v>1982.0</v>
      </c>
      <c r="F3511" s="3">
        <v>248.0</v>
      </c>
    </row>
    <row r="3512" ht="15.75" customHeight="1">
      <c r="A3512" s="2" t="s">
        <v>298</v>
      </c>
      <c r="B3512" s="2" t="s">
        <v>296</v>
      </c>
      <c r="C3512" s="2" t="str">
        <f>VLOOKUP(D3512,Info!$A$24:$B$57,2,FALSE)</f>
        <v>Porgies</v>
      </c>
      <c r="D3512" s="3" t="s">
        <v>23</v>
      </c>
      <c r="E3512" s="3">
        <v>1983.0</v>
      </c>
      <c r="F3512" s="3">
        <v>393.0</v>
      </c>
    </row>
    <row r="3513" ht="15.75" customHeight="1">
      <c r="A3513" s="2" t="s">
        <v>298</v>
      </c>
      <c r="B3513" s="2" t="s">
        <v>296</v>
      </c>
      <c r="C3513" s="2" t="str">
        <f>VLOOKUP(D3513,Info!$A$24:$B$57,2,FALSE)</f>
        <v>Porgies</v>
      </c>
      <c r="D3513" s="3" t="s">
        <v>23</v>
      </c>
      <c r="E3513" s="3">
        <v>1984.0</v>
      </c>
      <c r="F3513" s="3">
        <v>384.0</v>
      </c>
    </row>
    <row r="3514" ht="15.75" customHeight="1">
      <c r="A3514" s="2" t="s">
        <v>298</v>
      </c>
      <c r="B3514" s="2" t="s">
        <v>296</v>
      </c>
      <c r="C3514" s="2" t="str">
        <f>VLOOKUP(D3514,Info!$A$24:$B$57,2,FALSE)</f>
        <v>Porgies</v>
      </c>
      <c r="D3514" s="3" t="s">
        <v>23</v>
      </c>
      <c r="E3514" s="3">
        <v>1985.0</v>
      </c>
      <c r="F3514" s="3">
        <v>291.0</v>
      </c>
    </row>
    <row r="3515" ht="15.75" customHeight="1">
      <c r="A3515" s="2" t="s">
        <v>298</v>
      </c>
      <c r="B3515" s="2" t="s">
        <v>296</v>
      </c>
      <c r="C3515" s="2" t="str">
        <f>VLOOKUP(D3515,Info!$A$24:$B$57,2,FALSE)</f>
        <v>Porgies</v>
      </c>
      <c r="D3515" s="3" t="s">
        <v>23</v>
      </c>
      <c r="E3515" s="3">
        <v>1986.0</v>
      </c>
      <c r="F3515" s="3">
        <v>528.0</v>
      </c>
    </row>
    <row r="3516" ht="15.75" customHeight="1">
      <c r="A3516" s="2" t="s">
        <v>298</v>
      </c>
      <c r="B3516" s="2" t="s">
        <v>296</v>
      </c>
      <c r="C3516" s="2" t="str">
        <f>VLOOKUP(D3516,Info!$A$24:$B$57,2,FALSE)</f>
        <v>Porgies</v>
      </c>
      <c r="D3516" s="3" t="s">
        <v>23</v>
      </c>
      <c r="E3516" s="3">
        <v>1987.0</v>
      </c>
      <c r="F3516" s="3">
        <v>461.0</v>
      </c>
    </row>
    <row r="3517" ht="15.75" customHeight="1">
      <c r="A3517" s="2" t="s">
        <v>298</v>
      </c>
      <c r="B3517" s="2" t="s">
        <v>296</v>
      </c>
      <c r="C3517" s="2" t="str">
        <f>VLOOKUP(D3517,Info!$A$24:$B$57,2,FALSE)</f>
        <v>Porgies</v>
      </c>
      <c r="D3517" s="3" t="s">
        <v>23</v>
      </c>
      <c r="E3517" s="3">
        <v>1988.0</v>
      </c>
      <c r="F3517" s="3">
        <v>375.0</v>
      </c>
    </row>
    <row r="3518" ht="15.75" customHeight="1">
      <c r="A3518" s="2" t="s">
        <v>298</v>
      </c>
      <c r="B3518" s="2" t="s">
        <v>296</v>
      </c>
      <c r="C3518" s="2" t="str">
        <f>VLOOKUP(D3518,Info!$A$24:$B$57,2,FALSE)</f>
        <v>Porgies</v>
      </c>
      <c r="D3518" s="3" t="s">
        <v>23</v>
      </c>
      <c r="E3518" s="3">
        <v>1989.0</v>
      </c>
      <c r="F3518" s="3">
        <v>437.0</v>
      </c>
    </row>
    <row r="3519" ht="15.75" customHeight="1">
      <c r="A3519" s="2" t="s">
        <v>298</v>
      </c>
      <c r="B3519" s="2" t="s">
        <v>296</v>
      </c>
      <c r="C3519" s="2" t="str">
        <f>VLOOKUP(D3519,Info!$A$24:$B$57,2,FALSE)</f>
        <v>Porgies</v>
      </c>
      <c r="D3519" s="3" t="s">
        <v>23</v>
      </c>
      <c r="E3519" s="3">
        <v>1990.0</v>
      </c>
      <c r="F3519" s="3">
        <v>376.0</v>
      </c>
    </row>
    <row r="3520" ht="15.75" customHeight="1">
      <c r="A3520" s="2" t="s">
        <v>298</v>
      </c>
      <c r="B3520" s="2" t="s">
        <v>296</v>
      </c>
      <c r="C3520" s="2" t="str">
        <f>VLOOKUP(D3520,Info!$A$24:$B$57,2,FALSE)</f>
        <v>Porgies</v>
      </c>
      <c r="D3520" s="3" t="s">
        <v>23</v>
      </c>
      <c r="E3520" s="3">
        <v>1991.0</v>
      </c>
      <c r="F3520" s="3">
        <v>210.0</v>
      </c>
    </row>
    <row r="3521" ht="15.75" customHeight="1">
      <c r="A3521" s="2" t="s">
        <v>298</v>
      </c>
      <c r="B3521" s="2" t="s">
        <v>296</v>
      </c>
      <c r="C3521" s="2" t="str">
        <f>VLOOKUP(D3521,Info!$A$24:$B$57,2,FALSE)</f>
        <v>Porgies</v>
      </c>
      <c r="D3521" s="3" t="s">
        <v>23</v>
      </c>
      <c r="E3521" s="3">
        <v>1992.0</v>
      </c>
      <c r="F3521" s="3">
        <v>294.0</v>
      </c>
    </row>
    <row r="3522" ht="15.75" customHeight="1">
      <c r="A3522" s="2" t="s">
        <v>298</v>
      </c>
      <c r="B3522" s="2" t="s">
        <v>296</v>
      </c>
      <c r="C3522" s="2" t="str">
        <f>VLOOKUP(D3522,Info!$A$24:$B$57,2,FALSE)</f>
        <v>Porgies</v>
      </c>
      <c r="D3522" s="3" t="s">
        <v>23</v>
      </c>
      <c r="E3522" s="3">
        <v>1993.0</v>
      </c>
      <c r="F3522" s="3">
        <v>401.0</v>
      </c>
    </row>
    <row r="3523" ht="15.75" customHeight="1">
      <c r="A3523" s="2" t="s">
        <v>298</v>
      </c>
      <c r="B3523" s="2" t="s">
        <v>296</v>
      </c>
      <c r="C3523" s="2" t="str">
        <f>VLOOKUP(D3523,Info!$A$24:$B$57,2,FALSE)</f>
        <v>Porgies</v>
      </c>
      <c r="D3523" s="3" t="s">
        <v>23</v>
      </c>
      <c r="E3523" s="3">
        <v>1994.0</v>
      </c>
      <c r="F3523" s="3">
        <v>437.0</v>
      </c>
    </row>
    <row r="3524" ht="15.75" customHeight="1">
      <c r="A3524" s="2" t="s">
        <v>298</v>
      </c>
      <c r="B3524" s="2" t="s">
        <v>296</v>
      </c>
      <c r="C3524" s="2" t="str">
        <f>VLOOKUP(D3524,Info!$A$24:$B$57,2,FALSE)</f>
        <v>Porgies</v>
      </c>
      <c r="D3524" s="3" t="s">
        <v>23</v>
      </c>
      <c r="E3524" s="3">
        <v>1995.0</v>
      </c>
      <c r="F3524" s="3">
        <v>545.0</v>
      </c>
    </row>
    <row r="3525" ht="15.75" customHeight="1">
      <c r="A3525" s="2" t="s">
        <v>298</v>
      </c>
      <c r="B3525" s="2" t="s">
        <v>296</v>
      </c>
      <c r="C3525" s="2" t="str">
        <f>VLOOKUP(D3525,Info!$A$24:$B$57,2,FALSE)</f>
        <v>Porgies</v>
      </c>
      <c r="D3525" s="3" t="s">
        <v>23</v>
      </c>
      <c r="E3525" s="3">
        <v>1996.0</v>
      </c>
      <c r="F3525" s="3">
        <v>485.0</v>
      </c>
    </row>
    <row r="3526" ht="15.75" customHeight="1">
      <c r="A3526" s="2" t="s">
        <v>298</v>
      </c>
      <c r="B3526" s="2" t="s">
        <v>296</v>
      </c>
      <c r="C3526" s="2" t="str">
        <f>VLOOKUP(D3526,Info!$A$24:$B$57,2,FALSE)</f>
        <v>Porgies</v>
      </c>
      <c r="D3526" s="3" t="s">
        <v>23</v>
      </c>
      <c r="E3526" s="3">
        <v>1997.0</v>
      </c>
      <c r="F3526" s="3">
        <v>575.0</v>
      </c>
    </row>
    <row r="3527" ht="15.75" customHeight="1">
      <c r="A3527" s="2" t="s">
        <v>298</v>
      </c>
      <c r="B3527" s="2" t="s">
        <v>296</v>
      </c>
      <c r="C3527" s="2" t="str">
        <f>VLOOKUP(D3527,Info!$A$24:$B$57,2,FALSE)</f>
        <v>Porgies</v>
      </c>
      <c r="D3527" s="3" t="s">
        <v>23</v>
      </c>
      <c r="E3527" s="3">
        <v>1998.0</v>
      </c>
      <c r="F3527" s="3">
        <v>476.0</v>
      </c>
    </row>
    <row r="3528" ht="15.75" customHeight="1">
      <c r="A3528" s="2" t="s">
        <v>298</v>
      </c>
      <c r="B3528" s="2" t="s">
        <v>296</v>
      </c>
      <c r="C3528" s="2" t="str">
        <f>VLOOKUP(D3528,Info!$A$24:$B$57,2,FALSE)</f>
        <v>Porgies</v>
      </c>
      <c r="D3528" s="3" t="s">
        <v>23</v>
      </c>
      <c r="E3528" s="3">
        <v>1999.0</v>
      </c>
      <c r="F3528" s="3">
        <v>411.0</v>
      </c>
    </row>
    <row r="3529" ht="15.75" customHeight="1">
      <c r="A3529" s="2" t="s">
        <v>298</v>
      </c>
      <c r="B3529" s="2" t="s">
        <v>296</v>
      </c>
      <c r="C3529" s="2" t="str">
        <f>VLOOKUP(D3529,Info!$A$24:$B$57,2,FALSE)</f>
        <v>Porgies</v>
      </c>
      <c r="D3529" s="3" t="s">
        <v>23</v>
      </c>
      <c r="E3529" s="3">
        <v>2000.0</v>
      </c>
      <c r="F3529" s="3">
        <v>409.0</v>
      </c>
    </row>
    <row r="3530" ht="15.75" customHeight="1">
      <c r="A3530" s="2" t="s">
        <v>298</v>
      </c>
      <c r="B3530" s="2" t="s">
        <v>296</v>
      </c>
      <c r="C3530" s="2" t="str">
        <f>VLOOKUP(D3530,Info!$A$24:$B$57,2,FALSE)</f>
        <v>Porgies</v>
      </c>
      <c r="D3530" s="3" t="s">
        <v>23</v>
      </c>
      <c r="E3530" s="3">
        <v>2001.0</v>
      </c>
      <c r="F3530" s="3">
        <v>262.0</v>
      </c>
    </row>
    <row r="3531" ht="15.75" customHeight="1">
      <c r="A3531" s="2" t="s">
        <v>298</v>
      </c>
      <c r="B3531" s="2" t="s">
        <v>296</v>
      </c>
      <c r="C3531" s="2" t="str">
        <f>VLOOKUP(D3531,Info!$A$24:$B$57,2,FALSE)</f>
        <v>Porgies</v>
      </c>
      <c r="D3531" s="3" t="s">
        <v>23</v>
      </c>
      <c r="E3531" s="3">
        <v>2002.0</v>
      </c>
      <c r="F3531" s="3">
        <v>371.0</v>
      </c>
    </row>
    <row r="3532" ht="15.75" customHeight="1">
      <c r="A3532" s="2" t="s">
        <v>298</v>
      </c>
      <c r="B3532" s="2" t="s">
        <v>296</v>
      </c>
      <c r="C3532" s="2" t="str">
        <f>VLOOKUP(D3532,Info!$A$24:$B$57,2,FALSE)</f>
        <v>Porgies</v>
      </c>
      <c r="D3532" s="3" t="s">
        <v>23</v>
      </c>
      <c r="E3532" s="3">
        <v>2003.0</v>
      </c>
      <c r="F3532" s="3">
        <v>347.0</v>
      </c>
    </row>
    <row r="3533" ht="15.75" customHeight="1">
      <c r="A3533" s="2" t="s">
        <v>298</v>
      </c>
      <c r="B3533" s="2" t="s">
        <v>296</v>
      </c>
      <c r="C3533" s="2" t="str">
        <f>VLOOKUP(D3533,Info!$A$24:$B$57,2,FALSE)</f>
        <v>Porgies</v>
      </c>
      <c r="D3533" s="3" t="s">
        <v>23</v>
      </c>
      <c r="E3533" s="3">
        <v>2004.0</v>
      </c>
      <c r="F3533" s="3">
        <v>186.0</v>
      </c>
    </row>
    <row r="3534" ht="15.75" customHeight="1">
      <c r="A3534" s="2" t="s">
        <v>298</v>
      </c>
      <c r="B3534" s="2" t="s">
        <v>296</v>
      </c>
      <c r="C3534" s="2" t="str">
        <f>VLOOKUP(D3534,Info!$A$24:$B$57,2,FALSE)</f>
        <v>Porgies</v>
      </c>
      <c r="D3534" s="3" t="s">
        <v>23</v>
      </c>
      <c r="E3534" s="3">
        <v>2005.0</v>
      </c>
      <c r="F3534" s="3">
        <v>159.0</v>
      </c>
    </row>
    <row r="3535" ht="15.75" customHeight="1">
      <c r="A3535" s="2" t="s">
        <v>298</v>
      </c>
      <c r="B3535" s="2" t="s">
        <v>296</v>
      </c>
      <c r="C3535" s="2" t="str">
        <f>VLOOKUP(D3535,Info!$A$24:$B$57,2,FALSE)</f>
        <v>Porgies</v>
      </c>
      <c r="D3535" s="3" t="s">
        <v>23</v>
      </c>
      <c r="E3535" s="3">
        <v>2006.0</v>
      </c>
      <c r="F3535" s="3">
        <v>259.0</v>
      </c>
    </row>
    <row r="3536" ht="15.75" customHeight="1">
      <c r="A3536" s="2" t="s">
        <v>298</v>
      </c>
      <c r="B3536" s="2" t="s">
        <v>296</v>
      </c>
      <c r="C3536" s="2" t="str">
        <f>VLOOKUP(D3536,Info!$A$24:$B$57,2,FALSE)</f>
        <v>Porgies</v>
      </c>
      <c r="D3536" s="3" t="s">
        <v>23</v>
      </c>
      <c r="E3536" s="3">
        <v>2007.0</v>
      </c>
      <c r="F3536" s="3">
        <v>268.0</v>
      </c>
    </row>
    <row r="3537" ht="15.75" customHeight="1">
      <c r="A3537" s="2" t="s">
        <v>298</v>
      </c>
      <c r="B3537" s="2" t="s">
        <v>296</v>
      </c>
      <c r="C3537" s="2" t="str">
        <f>VLOOKUP(D3537,Info!$A$24:$B$57,2,FALSE)</f>
        <v>Porgies</v>
      </c>
      <c r="D3537" s="3" t="s">
        <v>23</v>
      </c>
      <c r="E3537" s="3">
        <v>2008.0</v>
      </c>
      <c r="F3537" s="3">
        <v>202.0</v>
      </c>
    </row>
    <row r="3538" ht="15.75" customHeight="1">
      <c r="A3538" s="2" t="s">
        <v>298</v>
      </c>
      <c r="B3538" s="2" t="s">
        <v>296</v>
      </c>
      <c r="C3538" s="2" t="str">
        <f>VLOOKUP(D3538,Info!$A$24:$B$57,2,FALSE)</f>
        <v>Porgies</v>
      </c>
      <c r="D3538" s="3" t="s">
        <v>23</v>
      </c>
      <c r="E3538" s="3">
        <v>2009.0</v>
      </c>
      <c r="F3538" s="3">
        <v>286.0</v>
      </c>
    </row>
    <row r="3539" ht="15.75" customHeight="1">
      <c r="A3539" s="2" t="s">
        <v>298</v>
      </c>
      <c r="B3539" s="2" t="s">
        <v>296</v>
      </c>
      <c r="C3539" s="2" t="str">
        <f>VLOOKUP(D3539,Info!$A$24:$B$57,2,FALSE)</f>
        <v>Porgies</v>
      </c>
      <c r="D3539" s="3" t="s">
        <v>23</v>
      </c>
      <c r="E3539" s="3">
        <v>2010.0</v>
      </c>
      <c r="F3539" s="3">
        <v>220.0</v>
      </c>
    </row>
    <row r="3540" ht="15.75" customHeight="1">
      <c r="A3540" s="2" t="s">
        <v>298</v>
      </c>
      <c r="B3540" s="2" t="s">
        <v>296</v>
      </c>
      <c r="C3540" s="2" t="str">
        <f>VLOOKUP(D3540,Info!$A$24:$B$57,2,FALSE)</f>
        <v>Porgies</v>
      </c>
      <c r="D3540" s="3" t="s">
        <v>23</v>
      </c>
      <c r="E3540" s="3">
        <v>2011.0</v>
      </c>
      <c r="F3540" s="3">
        <v>238.0</v>
      </c>
    </row>
    <row r="3541" ht="15.75" customHeight="1">
      <c r="A3541" s="2" t="s">
        <v>298</v>
      </c>
      <c r="B3541" s="2" t="s">
        <v>296</v>
      </c>
      <c r="C3541" s="2" t="str">
        <f>VLOOKUP(D3541,Info!$A$24:$B$57,2,FALSE)</f>
        <v>Porgies</v>
      </c>
      <c r="D3541" s="3" t="s">
        <v>23</v>
      </c>
      <c r="E3541" s="3">
        <v>2012.0</v>
      </c>
      <c r="F3541" s="3">
        <v>393.0</v>
      </c>
    </row>
    <row r="3542" ht="15.75" customHeight="1">
      <c r="A3542" s="2" t="s">
        <v>298</v>
      </c>
      <c r="B3542" s="2" t="s">
        <v>296</v>
      </c>
      <c r="C3542" s="2" t="str">
        <f>VLOOKUP(D3542,Info!$A$24:$B$57,2,FALSE)</f>
        <v>Porgies</v>
      </c>
      <c r="D3542" s="3" t="s">
        <v>23</v>
      </c>
      <c r="E3542" s="3">
        <v>2013.0</v>
      </c>
      <c r="F3542" s="3">
        <v>224.0</v>
      </c>
    </row>
    <row r="3543" ht="15.75" customHeight="1">
      <c r="A3543" s="2" t="s">
        <v>298</v>
      </c>
      <c r="B3543" s="2" t="s">
        <v>296</v>
      </c>
      <c r="C3543" s="2" t="str">
        <f>VLOOKUP(D3543,Info!$A$24:$B$57,2,FALSE)</f>
        <v>Porgies</v>
      </c>
      <c r="D3543" s="3" t="s">
        <v>23</v>
      </c>
      <c r="E3543" s="3">
        <v>2014.0</v>
      </c>
      <c r="F3543" s="3">
        <v>191.0</v>
      </c>
    </row>
    <row r="3544" ht="15.75" customHeight="1">
      <c r="A3544" s="2" t="s">
        <v>298</v>
      </c>
      <c r="B3544" s="2" t="s">
        <v>296</v>
      </c>
      <c r="C3544" s="2" t="str">
        <f>VLOOKUP(D3544,Info!$A$24:$B$57,2,FALSE)</f>
        <v>Porgies</v>
      </c>
      <c r="D3544" s="3" t="s">
        <v>23</v>
      </c>
      <c r="E3544" s="3">
        <v>2015.0</v>
      </c>
      <c r="F3544" s="3">
        <v>334.0</v>
      </c>
    </row>
    <row r="3545" ht="15.75" customHeight="1">
      <c r="A3545" s="2" t="s">
        <v>298</v>
      </c>
      <c r="B3545" s="2" t="s">
        <v>296</v>
      </c>
      <c r="C3545" s="2" t="str">
        <f>VLOOKUP(D3545,Info!$A$24:$B$57,2,FALSE)</f>
        <v>Porgies</v>
      </c>
      <c r="D3545" s="3" t="s">
        <v>23</v>
      </c>
      <c r="E3545" s="3">
        <v>2016.0</v>
      </c>
      <c r="F3545" s="3">
        <v>263.0</v>
      </c>
    </row>
    <row r="3546" ht="15.75" customHeight="1">
      <c r="A3546" s="2" t="s">
        <v>298</v>
      </c>
      <c r="B3546" s="2" t="s">
        <v>296</v>
      </c>
      <c r="C3546" s="2" t="str">
        <f>VLOOKUP(D3546,Info!$A$24:$B$57,2,FALSE)</f>
        <v>Porgies</v>
      </c>
      <c r="D3546" s="3" t="s">
        <v>23</v>
      </c>
      <c r="E3546" s="3">
        <v>2017.0</v>
      </c>
      <c r="F3546" s="3">
        <v>204.0</v>
      </c>
    </row>
    <row r="3547" ht="15.75" customHeight="1">
      <c r="A3547" s="2" t="s">
        <v>298</v>
      </c>
      <c r="B3547" s="2" t="s">
        <v>296</v>
      </c>
      <c r="C3547" s="2" t="str">
        <f>VLOOKUP(D3547,Info!$A$24:$B$57,2,FALSE)</f>
        <v>Porgies</v>
      </c>
      <c r="D3547" s="3" t="s">
        <v>23</v>
      </c>
      <c r="E3547" s="3">
        <v>2018.0</v>
      </c>
      <c r="F3547" s="3">
        <v>220.0</v>
      </c>
    </row>
    <row r="3548" ht="15.75" customHeight="1">
      <c r="A3548" s="2" t="s">
        <v>298</v>
      </c>
      <c r="B3548" s="2" t="s">
        <v>296</v>
      </c>
      <c r="C3548" s="2" t="str">
        <f>VLOOKUP(D3548,Info!$A$24:$B$57,2,FALSE)</f>
        <v>Snappers</v>
      </c>
      <c r="D3548" s="3" t="s">
        <v>24</v>
      </c>
      <c r="E3548" s="3">
        <v>1981.0</v>
      </c>
      <c r="F3548" s="3">
        <v>221.0</v>
      </c>
    </row>
    <row r="3549" ht="15.75" customHeight="1">
      <c r="A3549" s="2" t="s">
        <v>298</v>
      </c>
      <c r="B3549" s="2" t="s">
        <v>296</v>
      </c>
      <c r="C3549" s="2" t="str">
        <f>VLOOKUP(D3549,Info!$A$24:$B$57,2,FALSE)</f>
        <v>Snappers</v>
      </c>
      <c r="D3549" s="3" t="s">
        <v>24</v>
      </c>
      <c r="E3549" s="3">
        <v>1982.0</v>
      </c>
      <c r="F3549" s="3">
        <v>502.0</v>
      </c>
    </row>
    <row r="3550" ht="15.75" customHeight="1">
      <c r="A3550" s="2" t="s">
        <v>298</v>
      </c>
      <c r="B3550" s="2" t="s">
        <v>296</v>
      </c>
      <c r="C3550" s="2" t="str">
        <f>VLOOKUP(D3550,Info!$A$24:$B$57,2,FALSE)</f>
        <v>Snappers</v>
      </c>
      <c r="D3550" s="3" t="s">
        <v>24</v>
      </c>
      <c r="E3550" s="3">
        <v>1983.0</v>
      </c>
      <c r="F3550" s="3">
        <v>781.0</v>
      </c>
    </row>
    <row r="3551" ht="15.75" customHeight="1">
      <c r="A3551" s="2" t="s">
        <v>298</v>
      </c>
      <c r="B3551" s="2" t="s">
        <v>296</v>
      </c>
      <c r="C3551" s="2" t="str">
        <f>VLOOKUP(D3551,Info!$A$24:$B$57,2,FALSE)</f>
        <v>Snappers</v>
      </c>
      <c r="D3551" s="3" t="s">
        <v>24</v>
      </c>
      <c r="E3551" s="3">
        <v>1984.0</v>
      </c>
      <c r="F3551" s="3">
        <v>507.0</v>
      </c>
    </row>
    <row r="3552" ht="15.75" customHeight="1">
      <c r="A3552" s="2" t="s">
        <v>298</v>
      </c>
      <c r="B3552" s="2" t="s">
        <v>296</v>
      </c>
      <c r="C3552" s="2" t="str">
        <f>VLOOKUP(D3552,Info!$A$24:$B$57,2,FALSE)</f>
        <v>Snappers</v>
      </c>
      <c r="D3552" s="3" t="s">
        <v>24</v>
      </c>
      <c r="E3552" s="3">
        <v>1985.0</v>
      </c>
      <c r="F3552" s="3">
        <v>1093.0</v>
      </c>
    </row>
    <row r="3553" ht="15.75" customHeight="1">
      <c r="A3553" s="2" t="s">
        <v>298</v>
      </c>
      <c r="B3553" s="2" t="s">
        <v>296</v>
      </c>
      <c r="C3553" s="2" t="str">
        <f>VLOOKUP(D3553,Info!$A$24:$B$57,2,FALSE)</f>
        <v>Snappers</v>
      </c>
      <c r="D3553" s="3" t="s">
        <v>24</v>
      </c>
      <c r="E3553" s="3">
        <v>1986.0</v>
      </c>
      <c r="F3553" s="3">
        <v>796.0</v>
      </c>
    </row>
    <row r="3554" ht="15.75" customHeight="1">
      <c r="A3554" s="2" t="s">
        <v>298</v>
      </c>
      <c r="B3554" s="2" t="s">
        <v>296</v>
      </c>
      <c r="C3554" s="2" t="str">
        <f>VLOOKUP(D3554,Info!$A$24:$B$57,2,FALSE)</f>
        <v>Snappers</v>
      </c>
      <c r="D3554" s="3" t="s">
        <v>24</v>
      </c>
      <c r="E3554" s="3">
        <v>1987.0</v>
      </c>
      <c r="F3554" s="3">
        <v>654.0</v>
      </c>
    </row>
    <row r="3555" ht="15.75" customHeight="1">
      <c r="A3555" s="2" t="s">
        <v>298</v>
      </c>
      <c r="B3555" s="2" t="s">
        <v>296</v>
      </c>
      <c r="C3555" s="2" t="str">
        <f>VLOOKUP(D3555,Info!$A$24:$B$57,2,FALSE)</f>
        <v>Snappers</v>
      </c>
      <c r="D3555" s="3" t="s">
        <v>24</v>
      </c>
      <c r="E3555" s="3">
        <v>1988.0</v>
      </c>
      <c r="F3555" s="3">
        <v>578.0</v>
      </c>
    </row>
    <row r="3556" ht="15.75" customHeight="1">
      <c r="A3556" s="2" t="s">
        <v>298</v>
      </c>
      <c r="B3556" s="2" t="s">
        <v>296</v>
      </c>
      <c r="C3556" s="2" t="str">
        <f>VLOOKUP(D3556,Info!$A$24:$B$57,2,FALSE)</f>
        <v>Snappers</v>
      </c>
      <c r="D3556" s="3" t="s">
        <v>24</v>
      </c>
      <c r="E3556" s="3">
        <v>1989.0</v>
      </c>
      <c r="F3556" s="3">
        <v>572.0</v>
      </c>
    </row>
    <row r="3557" ht="15.75" customHeight="1">
      <c r="A3557" s="2" t="s">
        <v>298</v>
      </c>
      <c r="B3557" s="2" t="s">
        <v>296</v>
      </c>
      <c r="C3557" s="2" t="str">
        <f>VLOOKUP(D3557,Info!$A$24:$B$57,2,FALSE)</f>
        <v>Snappers</v>
      </c>
      <c r="D3557" s="3" t="s">
        <v>24</v>
      </c>
      <c r="E3557" s="3">
        <v>1990.0</v>
      </c>
      <c r="F3557" s="3">
        <v>485.0</v>
      </c>
    </row>
    <row r="3558" ht="15.75" customHeight="1">
      <c r="A3558" s="2" t="s">
        <v>298</v>
      </c>
      <c r="B3558" s="2" t="s">
        <v>296</v>
      </c>
      <c r="C3558" s="2" t="str">
        <f>VLOOKUP(D3558,Info!$A$24:$B$57,2,FALSE)</f>
        <v>Snappers</v>
      </c>
      <c r="D3558" s="3" t="s">
        <v>24</v>
      </c>
      <c r="E3558" s="3">
        <v>1991.0</v>
      </c>
      <c r="F3558" s="3">
        <v>487.0</v>
      </c>
    </row>
    <row r="3559" ht="15.75" customHeight="1">
      <c r="A3559" s="2" t="s">
        <v>298</v>
      </c>
      <c r="B3559" s="2" t="s">
        <v>296</v>
      </c>
      <c r="C3559" s="2" t="str">
        <f>VLOOKUP(D3559,Info!$A$24:$B$57,2,FALSE)</f>
        <v>Snappers</v>
      </c>
      <c r="D3559" s="3" t="s">
        <v>24</v>
      </c>
      <c r="E3559" s="3">
        <v>1992.0</v>
      </c>
      <c r="F3559" s="3">
        <v>411.0</v>
      </c>
    </row>
    <row r="3560" ht="15.75" customHeight="1">
      <c r="A3560" s="2" t="s">
        <v>298</v>
      </c>
      <c r="B3560" s="2" t="s">
        <v>296</v>
      </c>
      <c r="C3560" s="2" t="str">
        <f>VLOOKUP(D3560,Info!$A$24:$B$57,2,FALSE)</f>
        <v>Snappers</v>
      </c>
      <c r="D3560" s="3" t="s">
        <v>24</v>
      </c>
      <c r="E3560" s="3">
        <v>1993.0</v>
      </c>
      <c r="F3560" s="3">
        <v>632.0</v>
      </c>
    </row>
    <row r="3561" ht="15.75" customHeight="1">
      <c r="A3561" s="2" t="s">
        <v>298</v>
      </c>
      <c r="B3561" s="2" t="s">
        <v>296</v>
      </c>
      <c r="C3561" s="2" t="str">
        <f>VLOOKUP(D3561,Info!$A$24:$B$57,2,FALSE)</f>
        <v>Snappers</v>
      </c>
      <c r="D3561" s="3" t="s">
        <v>24</v>
      </c>
      <c r="E3561" s="3">
        <v>1994.0</v>
      </c>
      <c r="F3561" s="3">
        <v>548.0</v>
      </c>
    </row>
    <row r="3562" ht="15.75" customHeight="1">
      <c r="A3562" s="2" t="s">
        <v>298</v>
      </c>
      <c r="B3562" s="2" t="s">
        <v>296</v>
      </c>
      <c r="C3562" s="2" t="str">
        <f>VLOOKUP(D3562,Info!$A$24:$B$57,2,FALSE)</f>
        <v>Snappers</v>
      </c>
      <c r="D3562" s="3" t="s">
        <v>24</v>
      </c>
      <c r="E3562" s="3">
        <v>1995.0</v>
      </c>
      <c r="F3562" s="3">
        <v>573.0</v>
      </c>
    </row>
    <row r="3563" ht="15.75" customHeight="1">
      <c r="A3563" s="2" t="s">
        <v>298</v>
      </c>
      <c r="B3563" s="2" t="s">
        <v>296</v>
      </c>
      <c r="C3563" s="2" t="str">
        <f>VLOOKUP(D3563,Info!$A$24:$B$57,2,FALSE)</f>
        <v>Snappers</v>
      </c>
      <c r="D3563" s="3" t="s">
        <v>24</v>
      </c>
      <c r="E3563" s="3">
        <v>1996.0</v>
      </c>
      <c r="F3563" s="3">
        <v>451.0</v>
      </c>
    </row>
    <row r="3564" ht="15.75" customHeight="1">
      <c r="A3564" s="2" t="s">
        <v>298</v>
      </c>
      <c r="B3564" s="2" t="s">
        <v>296</v>
      </c>
      <c r="C3564" s="2" t="str">
        <f>VLOOKUP(D3564,Info!$A$24:$B$57,2,FALSE)</f>
        <v>Snappers</v>
      </c>
      <c r="D3564" s="3" t="s">
        <v>24</v>
      </c>
      <c r="E3564" s="3">
        <v>1997.0</v>
      </c>
      <c r="F3564" s="3">
        <v>821.0</v>
      </c>
    </row>
    <row r="3565" ht="15.75" customHeight="1">
      <c r="A3565" s="2" t="s">
        <v>298</v>
      </c>
      <c r="B3565" s="2" t="s">
        <v>296</v>
      </c>
      <c r="C3565" s="2" t="str">
        <f>VLOOKUP(D3565,Info!$A$24:$B$57,2,FALSE)</f>
        <v>Snappers</v>
      </c>
      <c r="D3565" s="3" t="s">
        <v>24</v>
      </c>
      <c r="E3565" s="3">
        <v>1998.0</v>
      </c>
      <c r="F3565" s="3">
        <v>1086.0</v>
      </c>
    </row>
    <row r="3566" ht="15.75" customHeight="1">
      <c r="A3566" s="2" t="s">
        <v>298</v>
      </c>
      <c r="B3566" s="2" t="s">
        <v>296</v>
      </c>
      <c r="C3566" s="2" t="str">
        <f>VLOOKUP(D3566,Info!$A$24:$B$57,2,FALSE)</f>
        <v>Snappers</v>
      </c>
      <c r="D3566" s="3" t="s">
        <v>24</v>
      </c>
      <c r="E3566" s="3">
        <v>1999.0</v>
      </c>
      <c r="F3566" s="3">
        <v>1141.0</v>
      </c>
    </row>
    <row r="3567" ht="15.75" customHeight="1">
      <c r="A3567" s="2" t="s">
        <v>298</v>
      </c>
      <c r="B3567" s="2" t="s">
        <v>296</v>
      </c>
      <c r="C3567" s="2" t="str">
        <f>VLOOKUP(D3567,Info!$A$24:$B$57,2,FALSE)</f>
        <v>Snappers</v>
      </c>
      <c r="D3567" s="3" t="s">
        <v>24</v>
      </c>
      <c r="E3567" s="3">
        <v>2000.0</v>
      </c>
      <c r="F3567" s="3">
        <v>1126.0</v>
      </c>
    </row>
    <row r="3568" ht="15.75" customHeight="1">
      <c r="A3568" s="2" t="s">
        <v>298</v>
      </c>
      <c r="B3568" s="2" t="s">
        <v>296</v>
      </c>
      <c r="C3568" s="2" t="str">
        <f>VLOOKUP(D3568,Info!$A$24:$B$57,2,FALSE)</f>
        <v>Snappers</v>
      </c>
      <c r="D3568" s="3" t="s">
        <v>24</v>
      </c>
      <c r="E3568" s="3">
        <v>2001.0</v>
      </c>
      <c r="F3568" s="3">
        <v>1093.0</v>
      </c>
    </row>
    <row r="3569" ht="15.75" customHeight="1">
      <c r="A3569" s="2" t="s">
        <v>298</v>
      </c>
      <c r="B3569" s="2" t="s">
        <v>296</v>
      </c>
      <c r="C3569" s="2" t="str">
        <f>VLOOKUP(D3569,Info!$A$24:$B$57,2,FALSE)</f>
        <v>Snappers</v>
      </c>
      <c r="D3569" s="3" t="s">
        <v>24</v>
      </c>
      <c r="E3569" s="3">
        <v>2002.0</v>
      </c>
      <c r="F3569" s="3">
        <v>1174.0</v>
      </c>
    </row>
    <row r="3570" ht="15.75" customHeight="1">
      <c r="A3570" s="2" t="s">
        <v>298</v>
      </c>
      <c r="B3570" s="2" t="s">
        <v>296</v>
      </c>
      <c r="C3570" s="2" t="str">
        <f>VLOOKUP(D3570,Info!$A$24:$B$57,2,FALSE)</f>
        <v>Snappers</v>
      </c>
      <c r="D3570" s="3" t="s">
        <v>24</v>
      </c>
      <c r="E3570" s="3">
        <v>2003.0</v>
      </c>
      <c r="F3570" s="3">
        <v>808.0</v>
      </c>
    </row>
    <row r="3571" ht="15.75" customHeight="1">
      <c r="A3571" s="2" t="s">
        <v>298</v>
      </c>
      <c r="B3571" s="2" t="s">
        <v>296</v>
      </c>
      <c r="C3571" s="2" t="str">
        <f>VLOOKUP(D3571,Info!$A$24:$B$57,2,FALSE)</f>
        <v>Snappers</v>
      </c>
      <c r="D3571" s="3" t="s">
        <v>24</v>
      </c>
      <c r="E3571" s="3">
        <v>2004.0</v>
      </c>
      <c r="F3571" s="3">
        <v>896.0</v>
      </c>
    </row>
    <row r="3572" ht="15.75" customHeight="1">
      <c r="A3572" s="2" t="s">
        <v>298</v>
      </c>
      <c r="B3572" s="2" t="s">
        <v>296</v>
      </c>
      <c r="C3572" s="2" t="str">
        <f>VLOOKUP(D3572,Info!$A$24:$B$57,2,FALSE)</f>
        <v>Snappers</v>
      </c>
      <c r="D3572" s="3" t="s">
        <v>24</v>
      </c>
      <c r="E3572" s="3">
        <v>2005.0</v>
      </c>
      <c r="F3572" s="3">
        <v>912.0</v>
      </c>
    </row>
    <row r="3573" ht="15.75" customHeight="1">
      <c r="A3573" s="2" t="s">
        <v>298</v>
      </c>
      <c r="B3573" s="2" t="s">
        <v>296</v>
      </c>
      <c r="C3573" s="2" t="str">
        <f>VLOOKUP(D3573,Info!$A$24:$B$57,2,FALSE)</f>
        <v>Snappers</v>
      </c>
      <c r="D3573" s="3" t="s">
        <v>24</v>
      </c>
      <c r="E3573" s="3">
        <v>2006.0</v>
      </c>
      <c r="F3573" s="3">
        <v>1198.0</v>
      </c>
    </row>
    <row r="3574" ht="15.75" customHeight="1">
      <c r="A3574" s="2" t="s">
        <v>298</v>
      </c>
      <c r="B3574" s="2" t="s">
        <v>296</v>
      </c>
      <c r="C3574" s="2" t="str">
        <f>VLOOKUP(D3574,Info!$A$24:$B$57,2,FALSE)</f>
        <v>Snappers</v>
      </c>
      <c r="D3574" s="3" t="s">
        <v>24</v>
      </c>
      <c r="E3574" s="3">
        <v>2007.0</v>
      </c>
      <c r="F3574" s="3">
        <v>1519.0</v>
      </c>
    </row>
    <row r="3575" ht="15.75" customHeight="1">
      <c r="A3575" s="2" t="s">
        <v>298</v>
      </c>
      <c r="B3575" s="2" t="s">
        <v>296</v>
      </c>
      <c r="C3575" s="2" t="str">
        <f>VLOOKUP(D3575,Info!$A$24:$B$57,2,FALSE)</f>
        <v>Snappers</v>
      </c>
      <c r="D3575" s="3" t="s">
        <v>24</v>
      </c>
      <c r="E3575" s="3">
        <v>2008.0</v>
      </c>
      <c r="F3575" s="3">
        <v>1165.0</v>
      </c>
    </row>
    <row r="3576" ht="15.75" customHeight="1">
      <c r="A3576" s="2" t="s">
        <v>298</v>
      </c>
      <c r="B3576" s="2" t="s">
        <v>296</v>
      </c>
      <c r="C3576" s="2" t="str">
        <f>VLOOKUP(D3576,Info!$A$24:$B$57,2,FALSE)</f>
        <v>Snappers</v>
      </c>
      <c r="D3576" s="3" t="s">
        <v>24</v>
      </c>
      <c r="E3576" s="3">
        <v>2009.0</v>
      </c>
      <c r="F3576" s="3">
        <v>749.0</v>
      </c>
    </row>
    <row r="3577" ht="15.75" customHeight="1">
      <c r="A3577" s="2" t="s">
        <v>298</v>
      </c>
      <c r="B3577" s="2" t="s">
        <v>296</v>
      </c>
      <c r="C3577" s="2" t="str">
        <f>VLOOKUP(D3577,Info!$A$24:$B$57,2,FALSE)</f>
        <v>Snappers</v>
      </c>
      <c r="D3577" s="3" t="s">
        <v>24</v>
      </c>
      <c r="E3577" s="3">
        <v>2010.0</v>
      </c>
      <c r="F3577" s="3">
        <v>647.0</v>
      </c>
    </row>
    <row r="3578" ht="15.75" customHeight="1">
      <c r="A3578" s="2" t="s">
        <v>298</v>
      </c>
      <c r="B3578" s="2" t="s">
        <v>296</v>
      </c>
      <c r="C3578" s="2" t="str">
        <f>VLOOKUP(D3578,Info!$A$24:$B$57,2,FALSE)</f>
        <v>Snappers</v>
      </c>
      <c r="D3578" s="3" t="s">
        <v>24</v>
      </c>
      <c r="E3578" s="3">
        <v>2011.0</v>
      </c>
      <c r="F3578" s="3">
        <v>534.0</v>
      </c>
    </row>
    <row r="3579" ht="15.75" customHeight="1">
      <c r="A3579" s="2" t="s">
        <v>298</v>
      </c>
      <c r="B3579" s="2" t="s">
        <v>296</v>
      </c>
      <c r="C3579" s="2" t="str">
        <f>VLOOKUP(D3579,Info!$A$24:$B$57,2,FALSE)</f>
        <v>Snappers</v>
      </c>
      <c r="D3579" s="3" t="s">
        <v>24</v>
      </c>
      <c r="E3579" s="3">
        <v>2012.0</v>
      </c>
      <c r="F3579" s="3">
        <v>605.0</v>
      </c>
    </row>
    <row r="3580" ht="15.75" customHeight="1">
      <c r="A3580" s="2" t="s">
        <v>298</v>
      </c>
      <c r="B3580" s="2" t="s">
        <v>296</v>
      </c>
      <c r="C3580" s="2" t="str">
        <f>VLOOKUP(D3580,Info!$A$24:$B$57,2,FALSE)</f>
        <v>Snappers</v>
      </c>
      <c r="D3580" s="3" t="s">
        <v>24</v>
      </c>
      <c r="E3580" s="3">
        <v>2013.0</v>
      </c>
      <c r="F3580" s="3">
        <v>818.0</v>
      </c>
    </row>
    <row r="3581" ht="15.75" customHeight="1">
      <c r="A3581" s="2" t="s">
        <v>298</v>
      </c>
      <c r="B3581" s="2" t="s">
        <v>296</v>
      </c>
      <c r="C3581" s="2" t="str">
        <f>VLOOKUP(D3581,Info!$A$24:$B$57,2,FALSE)</f>
        <v>Snappers</v>
      </c>
      <c r="D3581" s="3" t="s">
        <v>24</v>
      </c>
      <c r="E3581" s="3">
        <v>2014.0</v>
      </c>
      <c r="F3581" s="3">
        <v>1650.0</v>
      </c>
    </row>
    <row r="3582" ht="15.75" customHeight="1">
      <c r="A3582" s="2" t="s">
        <v>298</v>
      </c>
      <c r="B3582" s="2" t="s">
        <v>296</v>
      </c>
      <c r="C3582" s="2" t="str">
        <f>VLOOKUP(D3582,Info!$A$24:$B$57,2,FALSE)</f>
        <v>Snappers</v>
      </c>
      <c r="D3582" s="3" t="s">
        <v>24</v>
      </c>
      <c r="E3582" s="3">
        <v>2015.0</v>
      </c>
      <c r="F3582" s="3">
        <v>1067.0</v>
      </c>
    </row>
    <row r="3583" ht="15.75" customHeight="1">
      <c r="A3583" s="2" t="s">
        <v>298</v>
      </c>
      <c r="B3583" s="2" t="s">
        <v>296</v>
      </c>
      <c r="C3583" s="2" t="str">
        <f>VLOOKUP(D3583,Info!$A$24:$B$57,2,FALSE)</f>
        <v>Snappers</v>
      </c>
      <c r="D3583" s="3" t="s">
        <v>24</v>
      </c>
      <c r="E3583" s="3">
        <v>2016.0</v>
      </c>
      <c r="F3583" s="3">
        <v>1231.0</v>
      </c>
    </row>
    <row r="3584" ht="15.75" customHeight="1">
      <c r="A3584" s="2" t="s">
        <v>298</v>
      </c>
      <c r="B3584" s="2" t="s">
        <v>296</v>
      </c>
      <c r="C3584" s="2" t="str">
        <f>VLOOKUP(D3584,Info!$A$24:$B$57,2,FALSE)</f>
        <v>Snappers</v>
      </c>
      <c r="D3584" s="3" t="s">
        <v>24</v>
      </c>
      <c r="E3584" s="3">
        <v>2017.0</v>
      </c>
      <c r="F3584" s="3">
        <v>1471.0</v>
      </c>
    </row>
    <row r="3585" ht="15.75" customHeight="1">
      <c r="A3585" s="2" t="s">
        <v>298</v>
      </c>
      <c r="B3585" s="2" t="s">
        <v>296</v>
      </c>
      <c r="C3585" s="2" t="str">
        <f>VLOOKUP(D3585,Info!$A$24:$B$57,2,FALSE)</f>
        <v>Snappers</v>
      </c>
      <c r="D3585" s="3" t="s">
        <v>24</v>
      </c>
      <c r="E3585" s="3">
        <v>2018.0</v>
      </c>
      <c r="F3585" s="3">
        <v>1143.0</v>
      </c>
    </row>
    <row r="3586" ht="15.75" customHeight="1">
      <c r="A3586" s="2" t="s">
        <v>298</v>
      </c>
      <c r="B3586" s="2" t="s">
        <v>296</v>
      </c>
      <c r="C3586" s="2" t="str">
        <f>VLOOKUP(D3586,Info!$A$24:$B$57,2,FALSE)</f>
        <v>Jacks</v>
      </c>
      <c r="D3586" s="3" t="s">
        <v>25</v>
      </c>
      <c r="E3586" s="3">
        <v>1982.0</v>
      </c>
      <c r="F3586" s="3">
        <v>4.0</v>
      </c>
    </row>
    <row r="3587" ht="15.75" customHeight="1">
      <c r="A3587" s="2" t="s">
        <v>298</v>
      </c>
      <c r="B3587" s="2" t="s">
        <v>296</v>
      </c>
      <c r="C3587" s="2" t="str">
        <f>VLOOKUP(D3587,Info!$A$24:$B$57,2,FALSE)</f>
        <v>Jacks</v>
      </c>
      <c r="D3587" s="3" t="s">
        <v>25</v>
      </c>
      <c r="E3587" s="3">
        <v>1984.0</v>
      </c>
      <c r="F3587" s="3">
        <v>1.0</v>
      </c>
    </row>
    <row r="3588" ht="15.75" customHeight="1">
      <c r="A3588" s="2" t="s">
        <v>298</v>
      </c>
      <c r="B3588" s="2" t="s">
        <v>296</v>
      </c>
      <c r="C3588" s="2" t="str">
        <f>VLOOKUP(D3588,Info!$A$24:$B$57,2,FALSE)</f>
        <v>Jacks</v>
      </c>
      <c r="D3588" s="3" t="s">
        <v>25</v>
      </c>
      <c r="E3588" s="3">
        <v>1986.0</v>
      </c>
      <c r="F3588" s="3">
        <v>3.0</v>
      </c>
    </row>
    <row r="3589" ht="15.75" customHeight="1">
      <c r="A3589" s="2" t="s">
        <v>298</v>
      </c>
      <c r="B3589" s="2" t="s">
        <v>296</v>
      </c>
      <c r="C3589" s="2" t="str">
        <f>VLOOKUP(D3589,Info!$A$24:$B$57,2,FALSE)</f>
        <v>Jacks</v>
      </c>
      <c r="D3589" s="3" t="s">
        <v>25</v>
      </c>
      <c r="E3589" s="3">
        <v>1987.0</v>
      </c>
      <c r="F3589" s="3">
        <v>1.0</v>
      </c>
    </row>
    <row r="3590" ht="15.75" customHeight="1">
      <c r="A3590" s="2" t="s">
        <v>298</v>
      </c>
      <c r="B3590" s="2" t="s">
        <v>296</v>
      </c>
      <c r="C3590" s="2" t="str">
        <f>VLOOKUP(D3590,Info!$A$24:$B$57,2,FALSE)</f>
        <v>Jacks</v>
      </c>
      <c r="D3590" s="3" t="s">
        <v>25</v>
      </c>
      <c r="E3590" s="3">
        <v>1989.0</v>
      </c>
      <c r="F3590" s="3">
        <v>1.0</v>
      </c>
    </row>
    <row r="3591" ht="15.75" customHeight="1">
      <c r="A3591" s="2" t="s">
        <v>298</v>
      </c>
      <c r="B3591" s="2" t="s">
        <v>296</v>
      </c>
      <c r="C3591" s="2" t="str">
        <f>VLOOKUP(D3591,Info!$A$24:$B$57,2,FALSE)</f>
        <v>Jacks</v>
      </c>
      <c r="D3591" s="3" t="s">
        <v>25</v>
      </c>
      <c r="E3591" s="3">
        <v>1990.0</v>
      </c>
      <c r="F3591" s="3">
        <v>15.0</v>
      </c>
    </row>
    <row r="3592" ht="15.75" customHeight="1">
      <c r="A3592" s="2" t="s">
        <v>298</v>
      </c>
      <c r="B3592" s="2" t="s">
        <v>296</v>
      </c>
      <c r="C3592" s="2" t="str">
        <f>VLOOKUP(D3592,Info!$A$24:$B$57,2,FALSE)</f>
        <v>Jacks</v>
      </c>
      <c r="D3592" s="3" t="s">
        <v>25</v>
      </c>
      <c r="E3592" s="3">
        <v>1991.0</v>
      </c>
      <c r="F3592" s="3">
        <v>27.0</v>
      </c>
    </row>
    <row r="3593" ht="15.75" customHeight="1">
      <c r="A3593" s="2" t="s">
        <v>298</v>
      </c>
      <c r="B3593" s="2" t="s">
        <v>296</v>
      </c>
      <c r="C3593" s="2" t="str">
        <f>VLOOKUP(D3593,Info!$A$24:$B$57,2,FALSE)</f>
        <v>Jacks</v>
      </c>
      <c r="D3593" s="3" t="s">
        <v>25</v>
      </c>
      <c r="E3593" s="3">
        <v>1992.0</v>
      </c>
      <c r="F3593" s="3">
        <v>27.0</v>
      </c>
    </row>
    <row r="3594" ht="15.75" customHeight="1">
      <c r="A3594" s="2" t="s">
        <v>298</v>
      </c>
      <c r="B3594" s="2" t="s">
        <v>296</v>
      </c>
      <c r="C3594" s="2" t="str">
        <f>VLOOKUP(D3594,Info!$A$24:$B$57,2,FALSE)</f>
        <v>Jacks</v>
      </c>
      <c r="D3594" s="3" t="s">
        <v>25</v>
      </c>
      <c r="E3594" s="3">
        <v>1993.0</v>
      </c>
      <c r="F3594" s="3">
        <v>5.0</v>
      </c>
    </row>
    <row r="3595" ht="15.75" customHeight="1">
      <c r="A3595" s="2" t="s">
        <v>298</v>
      </c>
      <c r="B3595" s="2" t="s">
        <v>296</v>
      </c>
      <c r="C3595" s="2" t="str">
        <f>VLOOKUP(D3595,Info!$A$24:$B$57,2,FALSE)</f>
        <v>Jacks</v>
      </c>
      <c r="D3595" s="3" t="s">
        <v>25</v>
      </c>
      <c r="E3595" s="3">
        <v>1994.0</v>
      </c>
      <c r="F3595" s="3">
        <v>9.0</v>
      </c>
    </row>
    <row r="3596" ht="15.75" customHeight="1">
      <c r="A3596" s="2" t="s">
        <v>298</v>
      </c>
      <c r="B3596" s="2" t="s">
        <v>296</v>
      </c>
      <c r="C3596" s="2" t="str">
        <f>VLOOKUP(D3596,Info!$A$24:$B$57,2,FALSE)</f>
        <v>Jacks</v>
      </c>
      <c r="D3596" s="3" t="s">
        <v>25</v>
      </c>
      <c r="E3596" s="3">
        <v>1995.0</v>
      </c>
      <c r="F3596" s="3">
        <v>10.0</v>
      </c>
    </row>
    <row r="3597" ht="15.75" customHeight="1">
      <c r="A3597" s="2" t="s">
        <v>298</v>
      </c>
      <c r="B3597" s="2" t="s">
        <v>296</v>
      </c>
      <c r="C3597" s="2" t="str">
        <f>VLOOKUP(D3597,Info!$A$24:$B$57,2,FALSE)</f>
        <v>Jacks</v>
      </c>
      <c r="D3597" s="3" t="s">
        <v>25</v>
      </c>
      <c r="E3597" s="3">
        <v>1996.0</v>
      </c>
      <c r="F3597" s="3">
        <v>9.0</v>
      </c>
    </row>
    <row r="3598" ht="15.75" customHeight="1">
      <c r="A3598" s="2" t="s">
        <v>298</v>
      </c>
      <c r="B3598" s="2" t="s">
        <v>296</v>
      </c>
      <c r="C3598" s="2" t="str">
        <f>VLOOKUP(D3598,Info!$A$24:$B$57,2,FALSE)</f>
        <v>Jacks</v>
      </c>
      <c r="D3598" s="3" t="s">
        <v>25</v>
      </c>
      <c r="E3598" s="3">
        <v>1997.0</v>
      </c>
      <c r="F3598" s="3">
        <v>13.0</v>
      </c>
    </row>
    <row r="3599" ht="15.75" customHeight="1">
      <c r="A3599" s="2" t="s">
        <v>298</v>
      </c>
      <c r="B3599" s="2" t="s">
        <v>296</v>
      </c>
      <c r="C3599" s="2" t="str">
        <f>VLOOKUP(D3599,Info!$A$24:$B$57,2,FALSE)</f>
        <v>Jacks</v>
      </c>
      <c r="D3599" s="3" t="s">
        <v>25</v>
      </c>
      <c r="E3599" s="3">
        <v>1998.0</v>
      </c>
      <c r="F3599" s="3">
        <v>69.0</v>
      </c>
    </row>
    <row r="3600" ht="15.75" customHeight="1">
      <c r="A3600" s="2" t="s">
        <v>298</v>
      </c>
      <c r="B3600" s="2" t="s">
        <v>296</v>
      </c>
      <c r="C3600" s="2" t="str">
        <f>VLOOKUP(D3600,Info!$A$24:$B$57,2,FALSE)</f>
        <v>Jacks</v>
      </c>
      <c r="D3600" s="3" t="s">
        <v>25</v>
      </c>
      <c r="E3600" s="3">
        <v>1999.0</v>
      </c>
      <c r="F3600" s="3">
        <v>43.0</v>
      </c>
    </row>
    <row r="3601" ht="15.75" customHeight="1">
      <c r="A3601" s="2" t="s">
        <v>298</v>
      </c>
      <c r="B3601" s="2" t="s">
        <v>296</v>
      </c>
      <c r="C3601" s="2" t="str">
        <f>VLOOKUP(D3601,Info!$A$24:$B$57,2,FALSE)</f>
        <v>Jacks</v>
      </c>
      <c r="D3601" s="3" t="s">
        <v>25</v>
      </c>
      <c r="E3601" s="3">
        <v>2000.0</v>
      </c>
      <c r="F3601" s="3">
        <v>5.0</v>
      </c>
    </row>
    <row r="3602" ht="15.75" customHeight="1">
      <c r="A3602" s="2" t="s">
        <v>298</v>
      </c>
      <c r="B3602" s="2" t="s">
        <v>296</v>
      </c>
      <c r="C3602" s="2" t="str">
        <f>VLOOKUP(D3602,Info!$A$24:$B$57,2,FALSE)</f>
        <v>Jacks</v>
      </c>
      <c r="D3602" s="3" t="s">
        <v>25</v>
      </c>
      <c r="E3602" s="3">
        <v>2001.0</v>
      </c>
      <c r="F3602" s="3">
        <v>4.0</v>
      </c>
    </row>
    <row r="3603" ht="15.75" customHeight="1">
      <c r="A3603" s="2" t="s">
        <v>298</v>
      </c>
      <c r="B3603" s="2" t="s">
        <v>296</v>
      </c>
      <c r="C3603" s="2" t="str">
        <f>VLOOKUP(D3603,Info!$A$24:$B$57,2,FALSE)</f>
        <v>Jacks</v>
      </c>
      <c r="D3603" s="3" t="s">
        <v>25</v>
      </c>
      <c r="E3603" s="3">
        <v>2002.0</v>
      </c>
      <c r="F3603" s="3">
        <v>8.0</v>
      </c>
    </row>
    <row r="3604" ht="15.75" customHeight="1">
      <c r="A3604" s="2" t="s">
        <v>298</v>
      </c>
      <c r="B3604" s="2" t="s">
        <v>296</v>
      </c>
      <c r="C3604" s="2" t="str">
        <f>VLOOKUP(D3604,Info!$A$24:$B$57,2,FALSE)</f>
        <v>Jacks</v>
      </c>
      <c r="D3604" s="3" t="s">
        <v>25</v>
      </c>
      <c r="E3604" s="3">
        <v>2003.0</v>
      </c>
      <c r="F3604" s="3">
        <v>16.0</v>
      </c>
    </row>
    <row r="3605" ht="15.75" customHeight="1">
      <c r="A3605" s="2" t="s">
        <v>298</v>
      </c>
      <c r="B3605" s="2" t="s">
        <v>296</v>
      </c>
      <c r="C3605" s="2" t="str">
        <f>VLOOKUP(D3605,Info!$A$24:$B$57,2,FALSE)</f>
        <v>Jacks</v>
      </c>
      <c r="D3605" s="3" t="s">
        <v>25</v>
      </c>
      <c r="E3605" s="3">
        <v>2004.0</v>
      </c>
      <c r="F3605" s="3">
        <v>3.0</v>
      </c>
    </row>
    <row r="3606" ht="15.75" customHeight="1">
      <c r="A3606" s="2" t="s">
        <v>298</v>
      </c>
      <c r="B3606" s="2" t="s">
        <v>296</v>
      </c>
      <c r="C3606" s="2" t="str">
        <f>VLOOKUP(D3606,Info!$A$24:$B$57,2,FALSE)</f>
        <v>Jacks</v>
      </c>
      <c r="D3606" s="3" t="s">
        <v>25</v>
      </c>
      <c r="E3606" s="3">
        <v>2005.0</v>
      </c>
      <c r="F3606" s="3">
        <v>3.0</v>
      </c>
    </row>
    <row r="3607" ht="15.75" customHeight="1">
      <c r="A3607" s="2" t="s">
        <v>298</v>
      </c>
      <c r="B3607" s="2" t="s">
        <v>296</v>
      </c>
      <c r="C3607" s="2" t="str">
        <f>VLOOKUP(D3607,Info!$A$24:$B$57,2,FALSE)</f>
        <v>Jacks</v>
      </c>
      <c r="D3607" s="3" t="s">
        <v>25</v>
      </c>
      <c r="E3607" s="3">
        <v>2006.0</v>
      </c>
      <c r="F3607" s="3">
        <v>7.0</v>
      </c>
    </row>
    <row r="3608" ht="15.75" customHeight="1">
      <c r="A3608" s="2" t="s">
        <v>298</v>
      </c>
      <c r="B3608" s="2" t="s">
        <v>296</v>
      </c>
      <c r="C3608" s="2" t="str">
        <f>VLOOKUP(D3608,Info!$A$24:$B$57,2,FALSE)</f>
        <v>Jacks</v>
      </c>
      <c r="D3608" s="3" t="s">
        <v>25</v>
      </c>
      <c r="E3608" s="3">
        <v>2007.0</v>
      </c>
      <c r="F3608" s="3">
        <v>20.0</v>
      </c>
    </row>
    <row r="3609" ht="15.75" customHeight="1">
      <c r="A3609" s="2" t="s">
        <v>298</v>
      </c>
      <c r="B3609" s="2" t="s">
        <v>296</v>
      </c>
      <c r="C3609" s="2" t="str">
        <f>VLOOKUP(D3609,Info!$A$24:$B$57,2,FALSE)</f>
        <v>Jacks</v>
      </c>
      <c r="D3609" s="3" t="s">
        <v>25</v>
      </c>
      <c r="E3609" s="3">
        <v>2008.0</v>
      </c>
      <c r="F3609" s="3">
        <v>30.0</v>
      </c>
    </row>
    <row r="3610" ht="15.75" customHeight="1">
      <c r="A3610" s="2" t="s">
        <v>298</v>
      </c>
      <c r="B3610" s="2" t="s">
        <v>296</v>
      </c>
      <c r="C3610" s="2" t="str">
        <f>VLOOKUP(D3610,Info!$A$24:$B$57,2,FALSE)</f>
        <v>Jacks</v>
      </c>
      <c r="D3610" s="3" t="s">
        <v>25</v>
      </c>
      <c r="E3610" s="3">
        <v>2009.0</v>
      </c>
      <c r="F3610" s="3">
        <v>11.0</v>
      </c>
    </row>
    <row r="3611" ht="15.75" customHeight="1">
      <c r="A3611" s="2" t="s">
        <v>298</v>
      </c>
      <c r="B3611" s="2" t="s">
        <v>296</v>
      </c>
      <c r="C3611" s="2" t="str">
        <f>VLOOKUP(D3611,Info!$A$24:$B$57,2,FALSE)</f>
        <v>Jacks</v>
      </c>
      <c r="D3611" s="3" t="s">
        <v>25</v>
      </c>
      <c r="E3611" s="3">
        <v>2010.0</v>
      </c>
      <c r="F3611" s="3">
        <v>9.0</v>
      </c>
    </row>
    <row r="3612" ht="15.75" customHeight="1">
      <c r="A3612" s="2" t="s">
        <v>298</v>
      </c>
      <c r="B3612" s="2" t="s">
        <v>296</v>
      </c>
      <c r="C3612" s="2" t="str">
        <f>VLOOKUP(D3612,Info!$A$24:$B$57,2,FALSE)</f>
        <v>Jacks</v>
      </c>
      <c r="D3612" s="3" t="s">
        <v>25</v>
      </c>
      <c r="E3612" s="3">
        <v>2011.0</v>
      </c>
      <c r="F3612" s="3">
        <v>9.0</v>
      </c>
    </row>
    <row r="3613" ht="15.75" customHeight="1">
      <c r="A3613" s="2" t="s">
        <v>298</v>
      </c>
      <c r="B3613" s="2" t="s">
        <v>296</v>
      </c>
      <c r="C3613" s="2" t="str">
        <f>VLOOKUP(D3613,Info!$A$24:$B$57,2,FALSE)</f>
        <v>Jacks</v>
      </c>
      <c r="D3613" s="3" t="s">
        <v>25</v>
      </c>
      <c r="E3613" s="3">
        <v>2012.0</v>
      </c>
      <c r="F3613" s="3">
        <v>16.0</v>
      </c>
    </row>
    <row r="3614" ht="15.75" customHeight="1">
      <c r="A3614" s="2" t="s">
        <v>298</v>
      </c>
      <c r="B3614" s="2" t="s">
        <v>296</v>
      </c>
      <c r="C3614" s="2" t="str">
        <f>VLOOKUP(D3614,Info!$A$24:$B$57,2,FALSE)</f>
        <v>Jacks</v>
      </c>
      <c r="D3614" s="3" t="s">
        <v>25</v>
      </c>
      <c r="E3614" s="3">
        <v>2013.0</v>
      </c>
      <c r="F3614" s="3">
        <v>6.0</v>
      </c>
    </row>
    <row r="3615" ht="15.75" customHeight="1">
      <c r="A3615" s="2" t="s">
        <v>298</v>
      </c>
      <c r="B3615" s="2" t="s">
        <v>296</v>
      </c>
      <c r="C3615" s="2" t="str">
        <f>VLOOKUP(D3615,Info!$A$24:$B$57,2,FALSE)</f>
        <v>Jacks</v>
      </c>
      <c r="D3615" s="3" t="s">
        <v>25</v>
      </c>
      <c r="E3615" s="3">
        <v>2014.0</v>
      </c>
      <c r="F3615" s="3">
        <v>7.0</v>
      </c>
    </row>
    <row r="3616" ht="15.75" customHeight="1">
      <c r="A3616" s="2" t="s">
        <v>298</v>
      </c>
      <c r="B3616" s="2" t="s">
        <v>296</v>
      </c>
      <c r="C3616" s="2" t="str">
        <f>VLOOKUP(D3616,Info!$A$24:$B$57,2,FALSE)</f>
        <v>Jacks</v>
      </c>
      <c r="D3616" s="3" t="s">
        <v>25</v>
      </c>
      <c r="E3616" s="3">
        <v>2015.0</v>
      </c>
      <c r="F3616" s="3">
        <v>5.0</v>
      </c>
    </row>
    <row r="3617" ht="15.75" customHeight="1">
      <c r="A3617" s="2" t="s">
        <v>298</v>
      </c>
      <c r="B3617" s="2" t="s">
        <v>296</v>
      </c>
      <c r="C3617" s="2" t="str">
        <f>VLOOKUP(D3617,Info!$A$24:$B$57,2,FALSE)</f>
        <v>Jacks</v>
      </c>
      <c r="D3617" s="3" t="s">
        <v>25</v>
      </c>
      <c r="E3617" s="3">
        <v>2016.0</v>
      </c>
      <c r="F3617" s="3">
        <v>16.0</v>
      </c>
    </row>
    <row r="3618" ht="15.75" customHeight="1">
      <c r="A3618" s="2" t="s">
        <v>298</v>
      </c>
      <c r="B3618" s="2" t="s">
        <v>296</v>
      </c>
      <c r="C3618" s="2" t="str">
        <f>VLOOKUP(D3618,Info!$A$24:$B$57,2,FALSE)</f>
        <v>Jacks</v>
      </c>
      <c r="D3618" s="3" t="s">
        <v>25</v>
      </c>
      <c r="E3618" s="3">
        <v>2017.0</v>
      </c>
      <c r="F3618" s="3">
        <v>2.0</v>
      </c>
    </row>
    <row r="3619" ht="15.75" customHeight="1">
      <c r="A3619" s="2" t="s">
        <v>298</v>
      </c>
      <c r="B3619" s="2" t="s">
        <v>296</v>
      </c>
      <c r="C3619" s="2" t="str">
        <f>VLOOKUP(D3619,Info!$A$24:$B$57,2,FALSE)</f>
        <v>Jacks</v>
      </c>
      <c r="D3619" s="3" t="s">
        <v>25</v>
      </c>
      <c r="E3619" s="3">
        <v>2018.0</v>
      </c>
      <c r="F3619" s="3">
        <v>3.0</v>
      </c>
    </row>
    <row r="3620" ht="15.75" customHeight="1">
      <c r="A3620" s="2" t="s">
        <v>298</v>
      </c>
      <c r="B3620" s="2" t="s">
        <v>296</v>
      </c>
      <c r="C3620" s="2" t="str">
        <f>VLOOKUP(D3620,Info!$A$24:$B$57,2,FALSE)</f>
        <v>Grunts</v>
      </c>
      <c r="D3620" s="3" t="s">
        <v>26</v>
      </c>
      <c r="E3620" s="3">
        <v>1981.0</v>
      </c>
      <c r="F3620" s="3">
        <v>41.0</v>
      </c>
    </row>
    <row r="3621" ht="15.75" customHeight="1">
      <c r="A3621" s="2" t="s">
        <v>298</v>
      </c>
      <c r="B3621" s="2" t="s">
        <v>296</v>
      </c>
      <c r="C3621" s="2" t="str">
        <f>VLOOKUP(D3621,Info!$A$24:$B$57,2,FALSE)</f>
        <v>Grunts</v>
      </c>
      <c r="D3621" s="3" t="s">
        <v>26</v>
      </c>
      <c r="E3621" s="3">
        <v>1982.0</v>
      </c>
      <c r="F3621" s="3">
        <v>55.0</v>
      </c>
    </row>
    <row r="3622" ht="15.75" customHeight="1">
      <c r="A3622" s="2" t="s">
        <v>298</v>
      </c>
      <c r="B3622" s="2" t="s">
        <v>296</v>
      </c>
      <c r="C3622" s="2" t="str">
        <f>VLOOKUP(D3622,Info!$A$24:$B$57,2,FALSE)</f>
        <v>Grunts</v>
      </c>
      <c r="D3622" s="3" t="s">
        <v>26</v>
      </c>
      <c r="E3622" s="3">
        <v>1983.0</v>
      </c>
      <c r="F3622" s="3">
        <v>88.0</v>
      </c>
    </row>
    <row r="3623" ht="15.75" customHeight="1">
      <c r="A3623" s="2" t="s">
        <v>298</v>
      </c>
      <c r="B3623" s="2" t="s">
        <v>296</v>
      </c>
      <c r="C3623" s="2" t="str">
        <f>VLOOKUP(D3623,Info!$A$24:$B$57,2,FALSE)</f>
        <v>Grunts</v>
      </c>
      <c r="D3623" s="3" t="s">
        <v>26</v>
      </c>
      <c r="E3623" s="3">
        <v>1984.0</v>
      </c>
      <c r="F3623" s="3">
        <v>86.0</v>
      </c>
    </row>
    <row r="3624" ht="15.75" customHeight="1">
      <c r="A3624" s="2" t="s">
        <v>298</v>
      </c>
      <c r="B3624" s="2" t="s">
        <v>296</v>
      </c>
      <c r="C3624" s="2" t="str">
        <f>VLOOKUP(D3624,Info!$A$24:$B$57,2,FALSE)</f>
        <v>Grunts</v>
      </c>
      <c r="D3624" s="3" t="s">
        <v>26</v>
      </c>
      <c r="E3624" s="3">
        <v>1985.0</v>
      </c>
      <c r="F3624" s="3">
        <v>79.0</v>
      </c>
    </row>
    <row r="3625" ht="15.75" customHeight="1">
      <c r="A3625" s="2" t="s">
        <v>298</v>
      </c>
      <c r="B3625" s="2" t="s">
        <v>296</v>
      </c>
      <c r="C3625" s="2" t="str">
        <f>VLOOKUP(D3625,Info!$A$24:$B$57,2,FALSE)</f>
        <v>Grunts</v>
      </c>
      <c r="D3625" s="3" t="s">
        <v>26</v>
      </c>
      <c r="E3625" s="3">
        <v>1986.0</v>
      </c>
      <c r="F3625" s="3">
        <v>69.0</v>
      </c>
    </row>
    <row r="3626" ht="15.75" customHeight="1">
      <c r="A3626" s="2" t="s">
        <v>298</v>
      </c>
      <c r="B3626" s="2" t="s">
        <v>296</v>
      </c>
      <c r="C3626" s="2" t="str">
        <f>VLOOKUP(D3626,Info!$A$24:$B$57,2,FALSE)</f>
        <v>Grunts</v>
      </c>
      <c r="D3626" s="3" t="s">
        <v>26</v>
      </c>
      <c r="E3626" s="3">
        <v>1987.0</v>
      </c>
      <c r="F3626" s="3">
        <v>39.0</v>
      </c>
    </row>
    <row r="3627" ht="15.75" customHeight="1">
      <c r="A3627" s="2" t="s">
        <v>298</v>
      </c>
      <c r="B3627" s="2" t="s">
        <v>296</v>
      </c>
      <c r="C3627" s="2" t="str">
        <f>VLOOKUP(D3627,Info!$A$24:$B$57,2,FALSE)</f>
        <v>Grunts</v>
      </c>
      <c r="D3627" s="3" t="s">
        <v>26</v>
      </c>
      <c r="E3627" s="3">
        <v>1988.0</v>
      </c>
      <c r="F3627" s="3">
        <v>44.0</v>
      </c>
    </row>
    <row r="3628" ht="15.75" customHeight="1">
      <c r="A3628" s="2" t="s">
        <v>298</v>
      </c>
      <c r="B3628" s="2" t="s">
        <v>296</v>
      </c>
      <c r="C3628" s="2" t="str">
        <f>VLOOKUP(D3628,Info!$A$24:$B$57,2,FALSE)</f>
        <v>Grunts</v>
      </c>
      <c r="D3628" s="3" t="s">
        <v>26</v>
      </c>
      <c r="E3628" s="3">
        <v>1989.0</v>
      </c>
      <c r="F3628" s="3">
        <v>23.0</v>
      </c>
    </row>
    <row r="3629" ht="15.75" customHeight="1">
      <c r="A3629" s="2" t="s">
        <v>298</v>
      </c>
      <c r="B3629" s="2" t="s">
        <v>296</v>
      </c>
      <c r="C3629" s="2" t="str">
        <f>VLOOKUP(D3629,Info!$A$24:$B$57,2,FALSE)</f>
        <v>Grunts</v>
      </c>
      <c r="D3629" s="3" t="s">
        <v>26</v>
      </c>
      <c r="E3629" s="3">
        <v>1990.0</v>
      </c>
      <c r="F3629" s="3">
        <v>14.0</v>
      </c>
    </row>
    <row r="3630" ht="15.75" customHeight="1">
      <c r="A3630" s="2" t="s">
        <v>298</v>
      </c>
      <c r="B3630" s="2" t="s">
        <v>296</v>
      </c>
      <c r="C3630" s="2" t="str">
        <f>VLOOKUP(D3630,Info!$A$24:$B$57,2,FALSE)</f>
        <v>Grunts</v>
      </c>
      <c r="D3630" s="3" t="s">
        <v>26</v>
      </c>
      <c r="E3630" s="3">
        <v>1991.0</v>
      </c>
      <c r="F3630" s="3">
        <v>12.0</v>
      </c>
    </row>
    <row r="3631" ht="15.75" customHeight="1">
      <c r="A3631" s="2" t="s">
        <v>298</v>
      </c>
      <c r="B3631" s="2" t="s">
        <v>296</v>
      </c>
      <c r="C3631" s="2" t="str">
        <f>VLOOKUP(D3631,Info!$A$24:$B$57,2,FALSE)</f>
        <v>Grunts</v>
      </c>
      <c r="D3631" s="3" t="s">
        <v>26</v>
      </c>
      <c r="E3631" s="3">
        <v>1992.0</v>
      </c>
      <c r="F3631" s="3">
        <v>13.0</v>
      </c>
    </row>
    <row r="3632" ht="15.75" customHeight="1">
      <c r="A3632" s="2" t="s">
        <v>298</v>
      </c>
      <c r="B3632" s="2" t="s">
        <v>296</v>
      </c>
      <c r="C3632" s="2" t="str">
        <f>VLOOKUP(D3632,Info!$A$24:$B$57,2,FALSE)</f>
        <v>Grunts</v>
      </c>
      <c r="D3632" s="3" t="s">
        <v>26</v>
      </c>
      <c r="E3632" s="3">
        <v>1993.0</v>
      </c>
      <c r="F3632" s="3">
        <v>13.0</v>
      </c>
    </row>
    <row r="3633" ht="15.75" customHeight="1">
      <c r="A3633" s="2" t="s">
        <v>298</v>
      </c>
      <c r="B3633" s="2" t="s">
        <v>296</v>
      </c>
      <c r="C3633" s="2" t="str">
        <f>VLOOKUP(D3633,Info!$A$24:$B$57,2,FALSE)</f>
        <v>Grunts</v>
      </c>
      <c r="D3633" s="3" t="s">
        <v>26</v>
      </c>
      <c r="E3633" s="3">
        <v>1994.0</v>
      </c>
      <c r="F3633" s="3">
        <v>28.0</v>
      </c>
    </row>
    <row r="3634" ht="15.75" customHeight="1">
      <c r="A3634" s="2" t="s">
        <v>298</v>
      </c>
      <c r="B3634" s="2" t="s">
        <v>296</v>
      </c>
      <c r="C3634" s="2" t="str">
        <f>VLOOKUP(D3634,Info!$A$24:$B$57,2,FALSE)</f>
        <v>Grunts</v>
      </c>
      <c r="D3634" s="3" t="s">
        <v>26</v>
      </c>
      <c r="E3634" s="3">
        <v>1995.0</v>
      </c>
      <c r="F3634" s="3">
        <v>41.0</v>
      </c>
    </row>
    <row r="3635" ht="15.75" customHeight="1">
      <c r="A3635" s="2" t="s">
        <v>298</v>
      </c>
      <c r="B3635" s="2" t="s">
        <v>296</v>
      </c>
      <c r="C3635" s="2" t="str">
        <f>VLOOKUP(D3635,Info!$A$24:$B$57,2,FALSE)</f>
        <v>Grunts</v>
      </c>
      <c r="D3635" s="3" t="s">
        <v>26</v>
      </c>
      <c r="E3635" s="3">
        <v>1996.0</v>
      </c>
      <c r="F3635" s="3">
        <v>22.0</v>
      </c>
    </row>
    <row r="3636" ht="15.75" customHeight="1">
      <c r="A3636" s="2" t="s">
        <v>298</v>
      </c>
      <c r="B3636" s="2" t="s">
        <v>296</v>
      </c>
      <c r="C3636" s="2" t="str">
        <f>VLOOKUP(D3636,Info!$A$24:$B$57,2,FALSE)</f>
        <v>Grunts</v>
      </c>
      <c r="D3636" s="3" t="s">
        <v>26</v>
      </c>
      <c r="E3636" s="3">
        <v>1997.0</v>
      </c>
      <c r="F3636" s="3">
        <v>62.0</v>
      </c>
    </row>
    <row r="3637" ht="15.75" customHeight="1">
      <c r="A3637" s="2" t="s">
        <v>298</v>
      </c>
      <c r="B3637" s="2" t="s">
        <v>296</v>
      </c>
      <c r="C3637" s="2" t="str">
        <f>VLOOKUP(D3637,Info!$A$24:$B$57,2,FALSE)</f>
        <v>Grunts</v>
      </c>
      <c r="D3637" s="3" t="s">
        <v>26</v>
      </c>
      <c r="E3637" s="3">
        <v>1998.0</v>
      </c>
      <c r="F3637" s="3">
        <v>49.0</v>
      </c>
    </row>
    <row r="3638" ht="15.75" customHeight="1">
      <c r="A3638" s="2" t="s">
        <v>298</v>
      </c>
      <c r="B3638" s="2" t="s">
        <v>296</v>
      </c>
      <c r="C3638" s="2" t="str">
        <f>VLOOKUP(D3638,Info!$A$24:$B$57,2,FALSE)</f>
        <v>Grunts</v>
      </c>
      <c r="D3638" s="3" t="s">
        <v>26</v>
      </c>
      <c r="E3638" s="3">
        <v>1999.0</v>
      </c>
      <c r="F3638" s="3">
        <v>29.0</v>
      </c>
    </row>
    <row r="3639" ht="15.75" customHeight="1">
      <c r="A3639" s="2" t="s">
        <v>298</v>
      </c>
      <c r="B3639" s="2" t="s">
        <v>296</v>
      </c>
      <c r="C3639" s="2" t="str">
        <f>VLOOKUP(D3639,Info!$A$24:$B$57,2,FALSE)</f>
        <v>Grunts</v>
      </c>
      <c r="D3639" s="3" t="s">
        <v>26</v>
      </c>
      <c r="E3639" s="3">
        <v>2000.0</v>
      </c>
      <c r="F3639" s="3">
        <v>15.0</v>
      </c>
    </row>
    <row r="3640" ht="15.75" customHeight="1">
      <c r="A3640" s="2" t="s">
        <v>298</v>
      </c>
      <c r="B3640" s="2" t="s">
        <v>296</v>
      </c>
      <c r="C3640" s="2" t="str">
        <f>VLOOKUP(D3640,Info!$A$24:$B$57,2,FALSE)</f>
        <v>Grunts</v>
      </c>
      <c r="D3640" s="3" t="s">
        <v>26</v>
      </c>
      <c r="E3640" s="3">
        <v>2001.0</v>
      </c>
      <c r="F3640" s="3">
        <v>9.0</v>
      </c>
    </row>
    <row r="3641" ht="15.75" customHeight="1">
      <c r="A3641" s="2" t="s">
        <v>298</v>
      </c>
      <c r="B3641" s="2" t="s">
        <v>296</v>
      </c>
      <c r="C3641" s="2" t="str">
        <f>VLOOKUP(D3641,Info!$A$24:$B$57,2,FALSE)</f>
        <v>Grunts</v>
      </c>
      <c r="D3641" s="3" t="s">
        <v>26</v>
      </c>
      <c r="E3641" s="3">
        <v>2002.0</v>
      </c>
      <c r="F3641" s="3">
        <v>7.0</v>
      </c>
    </row>
    <row r="3642" ht="15.75" customHeight="1">
      <c r="A3642" s="2" t="s">
        <v>298</v>
      </c>
      <c r="B3642" s="2" t="s">
        <v>296</v>
      </c>
      <c r="C3642" s="2" t="str">
        <f>VLOOKUP(D3642,Info!$A$24:$B$57,2,FALSE)</f>
        <v>Grunts</v>
      </c>
      <c r="D3642" s="3" t="s">
        <v>26</v>
      </c>
      <c r="E3642" s="3">
        <v>2003.0</v>
      </c>
      <c r="F3642" s="3">
        <v>21.0</v>
      </c>
    </row>
    <row r="3643" ht="15.75" customHeight="1">
      <c r="A3643" s="2" t="s">
        <v>298</v>
      </c>
      <c r="B3643" s="2" t="s">
        <v>296</v>
      </c>
      <c r="C3643" s="2" t="str">
        <f>VLOOKUP(D3643,Info!$A$24:$B$57,2,FALSE)</f>
        <v>Grunts</v>
      </c>
      <c r="D3643" s="3" t="s">
        <v>26</v>
      </c>
      <c r="E3643" s="3">
        <v>2004.0</v>
      </c>
      <c r="F3643" s="3">
        <v>23.0</v>
      </c>
    </row>
    <row r="3644" ht="15.75" customHeight="1">
      <c r="A3644" s="2" t="s">
        <v>298</v>
      </c>
      <c r="B3644" s="2" t="s">
        <v>296</v>
      </c>
      <c r="C3644" s="2" t="str">
        <f>VLOOKUP(D3644,Info!$A$24:$B$57,2,FALSE)</f>
        <v>Grunts</v>
      </c>
      <c r="D3644" s="3" t="s">
        <v>26</v>
      </c>
      <c r="E3644" s="3">
        <v>2005.0</v>
      </c>
      <c r="F3644" s="3">
        <v>10.0</v>
      </c>
    </row>
    <row r="3645" ht="15.75" customHeight="1">
      <c r="A3645" s="2" t="s">
        <v>298</v>
      </c>
      <c r="B3645" s="2" t="s">
        <v>296</v>
      </c>
      <c r="C3645" s="2" t="str">
        <f>VLOOKUP(D3645,Info!$A$24:$B$57,2,FALSE)</f>
        <v>Grunts</v>
      </c>
      <c r="D3645" s="3" t="s">
        <v>26</v>
      </c>
      <c r="E3645" s="3">
        <v>2006.0</v>
      </c>
      <c r="F3645" s="3">
        <v>6.0</v>
      </c>
    </row>
    <row r="3646" ht="15.75" customHeight="1">
      <c r="A3646" s="2" t="s">
        <v>298</v>
      </c>
      <c r="B3646" s="2" t="s">
        <v>296</v>
      </c>
      <c r="C3646" s="2" t="str">
        <f>VLOOKUP(D3646,Info!$A$24:$B$57,2,FALSE)</f>
        <v>Grunts</v>
      </c>
      <c r="D3646" s="3" t="s">
        <v>26</v>
      </c>
      <c r="E3646" s="3">
        <v>2007.0</v>
      </c>
      <c r="F3646" s="3">
        <v>7.0</v>
      </c>
    </row>
    <row r="3647" ht="15.75" customHeight="1">
      <c r="A3647" s="2" t="s">
        <v>298</v>
      </c>
      <c r="B3647" s="2" t="s">
        <v>296</v>
      </c>
      <c r="C3647" s="2" t="str">
        <f>VLOOKUP(D3647,Info!$A$24:$B$57,2,FALSE)</f>
        <v>Grunts</v>
      </c>
      <c r="D3647" s="3" t="s">
        <v>26</v>
      </c>
      <c r="E3647" s="3">
        <v>2008.0</v>
      </c>
      <c r="F3647" s="3">
        <v>16.0</v>
      </c>
    </row>
    <row r="3648" ht="15.75" customHeight="1">
      <c r="A3648" s="2" t="s">
        <v>298</v>
      </c>
      <c r="B3648" s="2" t="s">
        <v>296</v>
      </c>
      <c r="C3648" s="2" t="str">
        <f>VLOOKUP(D3648,Info!$A$24:$B$57,2,FALSE)</f>
        <v>Grunts</v>
      </c>
      <c r="D3648" s="3" t="s">
        <v>26</v>
      </c>
      <c r="E3648" s="3">
        <v>2009.0</v>
      </c>
      <c r="F3648" s="3">
        <v>8.0</v>
      </c>
    </row>
    <row r="3649" ht="15.75" customHeight="1">
      <c r="A3649" s="2" t="s">
        <v>298</v>
      </c>
      <c r="B3649" s="2" t="s">
        <v>296</v>
      </c>
      <c r="C3649" s="2" t="str">
        <f>VLOOKUP(D3649,Info!$A$24:$B$57,2,FALSE)</f>
        <v>Grunts</v>
      </c>
      <c r="D3649" s="3" t="s">
        <v>26</v>
      </c>
      <c r="E3649" s="3">
        <v>2010.0</v>
      </c>
      <c r="F3649" s="3">
        <v>13.0</v>
      </c>
    </row>
    <row r="3650" ht="15.75" customHeight="1">
      <c r="A3650" s="2" t="s">
        <v>298</v>
      </c>
      <c r="B3650" s="2" t="s">
        <v>296</v>
      </c>
      <c r="C3650" s="2" t="str">
        <f>VLOOKUP(D3650,Info!$A$24:$B$57,2,FALSE)</f>
        <v>Grunts</v>
      </c>
      <c r="D3650" s="3" t="s">
        <v>26</v>
      </c>
      <c r="E3650" s="3">
        <v>2011.0</v>
      </c>
      <c r="F3650" s="3">
        <v>26.0</v>
      </c>
    </row>
    <row r="3651" ht="15.75" customHeight="1">
      <c r="A3651" s="2" t="s">
        <v>298</v>
      </c>
      <c r="B3651" s="2" t="s">
        <v>296</v>
      </c>
      <c r="C3651" s="2" t="str">
        <f>VLOOKUP(D3651,Info!$A$24:$B$57,2,FALSE)</f>
        <v>Grunts</v>
      </c>
      <c r="D3651" s="3" t="s">
        <v>26</v>
      </c>
      <c r="E3651" s="3">
        <v>2012.0</v>
      </c>
      <c r="F3651" s="3">
        <v>54.0</v>
      </c>
    </row>
    <row r="3652" ht="15.75" customHeight="1">
      <c r="A3652" s="2" t="s">
        <v>298</v>
      </c>
      <c r="B3652" s="2" t="s">
        <v>296</v>
      </c>
      <c r="C3652" s="2" t="str">
        <f>VLOOKUP(D3652,Info!$A$24:$B$57,2,FALSE)</f>
        <v>Grunts</v>
      </c>
      <c r="D3652" s="3" t="s">
        <v>26</v>
      </c>
      <c r="E3652" s="3">
        <v>2013.0</v>
      </c>
      <c r="F3652" s="3">
        <v>55.0</v>
      </c>
    </row>
    <row r="3653" ht="15.75" customHeight="1">
      <c r="A3653" s="2" t="s">
        <v>298</v>
      </c>
      <c r="B3653" s="2" t="s">
        <v>296</v>
      </c>
      <c r="C3653" s="2" t="str">
        <f>VLOOKUP(D3653,Info!$A$24:$B$57,2,FALSE)</f>
        <v>Grunts</v>
      </c>
      <c r="D3653" s="3" t="s">
        <v>26</v>
      </c>
      <c r="E3653" s="3">
        <v>2014.0</v>
      </c>
      <c r="F3653" s="3">
        <v>31.0</v>
      </c>
    </row>
    <row r="3654" ht="15.75" customHeight="1">
      <c r="A3654" s="2" t="s">
        <v>298</v>
      </c>
      <c r="B3654" s="2" t="s">
        <v>296</v>
      </c>
      <c r="C3654" s="2" t="str">
        <f>VLOOKUP(D3654,Info!$A$24:$B$57,2,FALSE)</f>
        <v>Grunts</v>
      </c>
      <c r="D3654" s="3" t="s">
        <v>26</v>
      </c>
      <c r="E3654" s="3">
        <v>2015.0</v>
      </c>
      <c r="F3654" s="3">
        <v>36.0</v>
      </c>
    </row>
    <row r="3655" ht="15.75" customHeight="1">
      <c r="A3655" s="2" t="s">
        <v>298</v>
      </c>
      <c r="B3655" s="2" t="s">
        <v>296</v>
      </c>
      <c r="C3655" s="2" t="str">
        <f>VLOOKUP(D3655,Info!$A$24:$B$57,2,FALSE)</f>
        <v>Grunts</v>
      </c>
      <c r="D3655" s="3" t="s">
        <v>26</v>
      </c>
      <c r="E3655" s="3">
        <v>2016.0</v>
      </c>
      <c r="F3655" s="3">
        <v>76.0</v>
      </c>
    </row>
    <row r="3656" ht="15.75" customHeight="1">
      <c r="A3656" s="2" t="s">
        <v>298</v>
      </c>
      <c r="B3656" s="2" t="s">
        <v>296</v>
      </c>
      <c r="C3656" s="2" t="str">
        <f>VLOOKUP(D3656,Info!$A$24:$B$57,2,FALSE)</f>
        <v>Grunts</v>
      </c>
      <c r="D3656" s="3" t="s">
        <v>26</v>
      </c>
      <c r="E3656" s="3">
        <v>2017.0</v>
      </c>
      <c r="F3656" s="3">
        <v>44.0</v>
      </c>
    </row>
    <row r="3657" ht="15.75" customHeight="1">
      <c r="A3657" s="2" t="s">
        <v>298</v>
      </c>
      <c r="B3657" s="2" t="s">
        <v>296</v>
      </c>
      <c r="C3657" s="2" t="str">
        <f>VLOOKUP(D3657,Info!$A$24:$B$57,2,FALSE)</f>
        <v>Grunts</v>
      </c>
      <c r="D3657" s="3" t="s">
        <v>26</v>
      </c>
      <c r="E3657" s="3">
        <v>2018.0</v>
      </c>
      <c r="F3657" s="3">
        <v>90.0</v>
      </c>
    </row>
    <row r="3658" ht="15.75" customHeight="1">
      <c r="A3658" s="2" t="s">
        <v>298</v>
      </c>
      <c r="B3658" s="2" t="s">
        <v>296</v>
      </c>
      <c r="C3658" s="2" t="str">
        <f>VLOOKUP(D3658,Info!$A$24:$B$57,2,FALSE)</f>
        <v>Deepwater</v>
      </c>
      <c r="D3658" s="3" t="s">
        <v>28</v>
      </c>
      <c r="E3658" s="3">
        <v>1997.0</v>
      </c>
      <c r="F3658" s="3">
        <v>5.0</v>
      </c>
    </row>
    <row r="3659" ht="15.75" customHeight="1">
      <c r="A3659" s="2" t="s">
        <v>298</v>
      </c>
      <c r="B3659" s="2" t="s">
        <v>296</v>
      </c>
      <c r="C3659" s="2" t="str">
        <f>VLOOKUP(D3659,Info!$A$24:$B$57,2,FALSE)</f>
        <v>Deepwater</v>
      </c>
      <c r="D3659" s="3" t="s">
        <v>28</v>
      </c>
      <c r="E3659" s="3">
        <v>2001.0</v>
      </c>
      <c r="F3659" s="3">
        <v>1.0</v>
      </c>
    </row>
    <row r="3660" ht="15.75" customHeight="1">
      <c r="A3660" s="2" t="s">
        <v>298</v>
      </c>
      <c r="B3660" s="2" t="s">
        <v>296</v>
      </c>
      <c r="C3660" s="2" t="str">
        <f>VLOOKUP(D3660,Info!$A$24:$B$57,2,FALSE)</f>
        <v>Deepwater</v>
      </c>
      <c r="D3660" s="3" t="s">
        <v>29</v>
      </c>
      <c r="E3660" s="3">
        <v>1997.0</v>
      </c>
      <c r="F3660" s="3">
        <v>2.0</v>
      </c>
    </row>
    <row r="3661" ht="15.75" customHeight="1">
      <c r="A3661" s="2" t="s">
        <v>298</v>
      </c>
      <c r="B3661" s="2" t="s">
        <v>296</v>
      </c>
      <c r="C3661" s="2" t="str">
        <f>VLOOKUP(D3661,Info!$A$24:$B$57,2,FALSE)</f>
        <v>Deepwater</v>
      </c>
      <c r="D3661" s="3" t="s">
        <v>29</v>
      </c>
      <c r="E3661" s="3">
        <v>2013.0</v>
      </c>
      <c r="F3661" s="3">
        <v>12.0</v>
      </c>
    </row>
    <row r="3662" ht="15.75" customHeight="1">
      <c r="A3662" s="2" t="s">
        <v>298</v>
      </c>
      <c r="B3662" s="2" t="s">
        <v>296</v>
      </c>
      <c r="C3662" s="2" t="str">
        <f>VLOOKUP(D3662,Info!$A$24:$B$57,2,FALSE)</f>
        <v>Deepwater</v>
      </c>
      <c r="D3662" s="3" t="s">
        <v>29</v>
      </c>
      <c r="E3662" s="3">
        <v>2014.0</v>
      </c>
      <c r="F3662" s="3">
        <v>1.0</v>
      </c>
    </row>
    <row r="3663" ht="15.75" customHeight="1">
      <c r="A3663" s="2" t="s">
        <v>298</v>
      </c>
      <c r="B3663" s="2" t="s">
        <v>296</v>
      </c>
      <c r="C3663" s="2" t="str">
        <f>VLOOKUP(D3663,Info!$A$24:$B$57,2,FALSE)</f>
        <v>Deepwater</v>
      </c>
      <c r="D3663" s="3" t="s">
        <v>29</v>
      </c>
      <c r="E3663" s="3">
        <v>2015.0</v>
      </c>
      <c r="F3663" s="3">
        <v>3.0</v>
      </c>
    </row>
    <row r="3664" ht="15.75" customHeight="1">
      <c r="A3664" s="2" t="s">
        <v>298</v>
      </c>
      <c r="B3664" s="2" t="s">
        <v>296</v>
      </c>
      <c r="C3664" s="2" t="str">
        <f>VLOOKUP(D3664,Info!$A$24:$B$57,2,FALSE)</f>
        <v>Deepwater</v>
      </c>
      <c r="D3664" s="3" t="s">
        <v>29</v>
      </c>
      <c r="E3664" s="3">
        <v>2016.0</v>
      </c>
      <c r="F3664" s="3">
        <v>71.0</v>
      </c>
    </row>
    <row r="3665" ht="15.75" customHeight="1">
      <c r="A3665" s="2" t="s">
        <v>298</v>
      </c>
      <c r="B3665" s="2" t="s">
        <v>296</v>
      </c>
      <c r="C3665" s="2" t="str">
        <f>VLOOKUP(D3665,Info!$A$24:$B$57,2,FALSE)</f>
        <v>Deepwater</v>
      </c>
      <c r="D3665" s="3" t="s">
        <v>29</v>
      </c>
      <c r="E3665" s="3">
        <v>2017.0</v>
      </c>
      <c r="F3665" s="3">
        <v>6.0</v>
      </c>
    </row>
    <row r="3666" ht="15.75" customHeight="1">
      <c r="A3666" s="2" t="s">
        <v>298</v>
      </c>
      <c r="B3666" s="2" t="s">
        <v>296</v>
      </c>
      <c r="C3666" s="2" t="str">
        <f>VLOOKUP(D3666,Info!$A$24:$B$57,2,FALSE)</f>
        <v>Shallow-water</v>
      </c>
      <c r="D3666" s="3" t="s">
        <v>30</v>
      </c>
      <c r="E3666" s="3">
        <v>1981.0</v>
      </c>
      <c r="F3666" s="3">
        <v>64.0</v>
      </c>
    </row>
    <row r="3667" ht="15.75" customHeight="1">
      <c r="A3667" s="2" t="s">
        <v>298</v>
      </c>
      <c r="B3667" s="2" t="s">
        <v>296</v>
      </c>
      <c r="C3667" s="2" t="str">
        <f>VLOOKUP(D3667,Info!$A$24:$B$57,2,FALSE)</f>
        <v>Shallow-water</v>
      </c>
      <c r="D3667" s="3" t="s">
        <v>30</v>
      </c>
      <c r="E3667" s="3">
        <v>1982.0</v>
      </c>
      <c r="F3667" s="3">
        <v>54.0</v>
      </c>
    </row>
    <row r="3668" ht="15.75" customHeight="1">
      <c r="A3668" s="2" t="s">
        <v>298</v>
      </c>
      <c r="B3668" s="2" t="s">
        <v>296</v>
      </c>
      <c r="C3668" s="2" t="str">
        <f>VLOOKUP(D3668,Info!$A$24:$B$57,2,FALSE)</f>
        <v>Shallow-water</v>
      </c>
      <c r="D3668" s="3" t="s">
        <v>30</v>
      </c>
      <c r="E3668" s="3">
        <v>1983.0</v>
      </c>
      <c r="F3668" s="3">
        <v>74.0</v>
      </c>
    </row>
    <row r="3669" ht="15.75" customHeight="1">
      <c r="A3669" s="2" t="s">
        <v>298</v>
      </c>
      <c r="B3669" s="2" t="s">
        <v>296</v>
      </c>
      <c r="C3669" s="2" t="str">
        <f>VLOOKUP(D3669,Info!$A$24:$B$57,2,FALSE)</f>
        <v>Shallow-water</v>
      </c>
      <c r="D3669" s="3" t="s">
        <v>30</v>
      </c>
      <c r="E3669" s="3">
        <v>1984.0</v>
      </c>
      <c r="F3669" s="3">
        <v>166.0</v>
      </c>
    </row>
    <row r="3670" ht="15.75" customHeight="1">
      <c r="A3670" s="2" t="s">
        <v>298</v>
      </c>
      <c r="B3670" s="2" t="s">
        <v>296</v>
      </c>
      <c r="C3670" s="2" t="str">
        <f>VLOOKUP(D3670,Info!$A$24:$B$57,2,FALSE)</f>
        <v>Shallow-water</v>
      </c>
      <c r="D3670" s="3" t="s">
        <v>30</v>
      </c>
      <c r="E3670" s="3">
        <v>1985.0</v>
      </c>
      <c r="F3670" s="3">
        <v>128.0</v>
      </c>
    </row>
    <row r="3671" ht="15.75" customHeight="1">
      <c r="A3671" s="2" t="s">
        <v>298</v>
      </c>
      <c r="B3671" s="2" t="s">
        <v>296</v>
      </c>
      <c r="C3671" s="2" t="str">
        <f>VLOOKUP(D3671,Info!$A$24:$B$57,2,FALSE)</f>
        <v>Shallow-water</v>
      </c>
      <c r="D3671" s="3" t="s">
        <v>30</v>
      </c>
      <c r="E3671" s="3">
        <v>1986.0</v>
      </c>
      <c r="F3671" s="3">
        <v>77.0</v>
      </c>
    </row>
    <row r="3672" ht="15.75" customHeight="1">
      <c r="A3672" s="2" t="s">
        <v>298</v>
      </c>
      <c r="B3672" s="2" t="s">
        <v>296</v>
      </c>
      <c r="C3672" s="2" t="str">
        <f>VLOOKUP(D3672,Info!$A$24:$B$57,2,FALSE)</f>
        <v>Shallow-water</v>
      </c>
      <c r="D3672" s="3" t="s">
        <v>30</v>
      </c>
      <c r="E3672" s="3">
        <v>1987.0</v>
      </c>
      <c r="F3672" s="3">
        <v>38.0</v>
      </c>
    </row>
    <row r="3673" ht="15.75" customHeight="1">
      <c r="A3673" s="2" t="s">
        <v>298</v>
      </c>
      <c r="B3673" s="2" t="s">
        <v>296</v>
      </c>
      <c r="C3673" s="2" t="str">
        <f>VLOOKUP(D3673,Info!$A$24:$B$57,2,FALSE)</f>
        <v>Shallow-water</v>
      </c>
      <c r="D3673" s="3" t="s">
        <v>30</v>
      </c>
      <c r="E3673" s="3">
        <v>1988.0</v>
      </c>
      <c r="F3673" s="3">
        <v>29.0</v>
      </c>
    </row>
    <row r="3674" ht="15.75" customHeight="1">
      <c r="A3674" s="2" t="s">
        <v>298</v>
      </c>
      <c r="B3674" s="2" t="s">
        <v>296</v>
      </c>
      <c r="C3674" s="2" t="str">
        <f>VLOOKUP(D3674,Info!$A$24:$B$57,2,FALSE)</f>
        <v>Shallow-water</v>
      </c>
      <c r="D3674" s="3" t="s">
        <v>30</v>
      </c>
      <c r="E3674" s="3">
        <v>1989.0</v>
      </c>
      <c r="F3674" s="3">
        <v>32.0</v>
      </c>
    </row>
    <row r="3675" ht="15.75" customHeight="1">
      <c r="A3675" s="2" t="s">
        <v>298</v>
      </c>
      <c r="B3675" s="2" t="s">
        <v>296</v>
      </c>
      <c r="C3675" s="2" t="str">
        <f>VLOOKUP(D3675,Info!$A$24:$B$57,2,FALSE)</f>
        <v>Shallow-water</v>
      </c>
      <c r="D3675" s="3" t="s">
        <v>30</v>
      </c>
      <c r="E3675" s="3">
        <v>1990.0</v>
      </c>
      <c r="F3675" s="3">
        <v>39.0</v>
      </c>
    </row>
    <row r="3676" ht="15.75" customHeight="1">
      <c r="A3676" s="2" t="s">
        <v>298</v>
      </c>
      <c r="B3676" s="2" t="s">
        <v>296</v>
      </c>
      <c r="C3676" s="2" t="str">
        <f>VLOOKUP(D3676,Info!$A$24:$B$57,2,FALSE)</f>
        <v>Shallow-water</v>
      </c>
      <c r="D3676" s="3" t="s">
        <v>30</v>
      </c>
      <c r="E3676" s="3">
        <v>1991.0</v>
      </c>
      <c r="F3676" s="3">
        <v>20.0</v>
      </c>
    </row>
    <row r="3677" ht="15.75" customHeight="1">
      <c r="A3677" s="2" t="s">
        <v>298</v>
      </c>
      <c r="B3677" s="2" t="s">
        <v>296</v>
      </c>
      <c r="C3677" s="2" t="str">
        <f>VLOOKUP(D3677,Info!$A$24:$B$57,2,FALSE)</f>
        <v>Shallow-water</v>
      </c>
      <c r="D3677" s="3" t="s">
        <v>30</v>
      </c>
      <c r="E3677" s="3">
        <v>1992.0</v>
      </c>
      <c r="F3677" s="3">
        <v>16.0</v>
      </c>
    </row>
    <row r="3678" ht="15.75" customHeight="1">
      <c r="A3678" s="2" t="s">
        <v>298</v>
      </c>
      <c r="B3678" s="2" t="s">
        <v>296</v>
      </c>
      <c r="C3678" s="2" t="str">
        <f>VLOOKUP(D3678,Info!$A$24:$B$57,2,FALSE)</f>
        <v>Shallow-water</v>
      </c>
      <c r="D3678" s="3" t="s">
        <v>30</v>
      </c>
      <c r="E3678" s="3">
        <v>1993.0</v>
      </c>
      <c r="F3678" s="3">
        <v>9.0</v>
      </c>
    </row>
    <row r="3679" ht="15.75" customHeight="1">
      <c r="A3679" s="2" t="s">
        <v>298</v>
      </c>
      <c r="B3679" s="2" t="s">
        <v>296</v>
      </c>
      <c r="C3679" s="2" t="str">
        <f>VLOOKUP(D3679,Info!$A$24:$B$57,2,FALSE)</f>
        <v>Shallow-water</v>
      </c>
      <c r="D3679" s="3" t="s">
        <v>30</v>
      </c>
      <c r="E3679" s="3">
        <v>1994.0</v>
      </c>
      <c r="F3679" s="3">
        <v>14.0</v>
      </c>
    </row>
    <row r="3680" ht="15.75" customHeight="1">
      <c r="A3680" s="2" t="s">
        <v>298</v>
      </c>
      <c r="B3680" s="2" t="s">
        <v>296</v>
      </c>
      <c r="C3680" s="2" t="str">
        <f>VLOOKUP(D3680,Info!$A$24:$B$57,2,FALSE)</f>
        <v>Shallow-water</v>
      </c>
      <c r="D3680" s="3" t="s">
        <v>30</v>
      </c>
      <c r="E3680" s="3">
        <v>1995.0</v>
      </c>
      <c r="F3680" s="3">
        <v>22.0</v>
      </c>
    </row>
    <row r="3681" ht="15.75" customHeight="1">
      <c r="A3681" s="2" t="s">
        <v>298</v>
      </c>
      <c r="B3681" s="2" t="s">
        <v>296</v>
      </c>
      <c r="C3681" s="2" t="str">
        <f>VLOOKUP(D3681,Info!$A$24:$B$57,2,FALSE)</f>
        <v>Shallow-water</v>
      </c>
      <c r="D3681" s="3" t="s">
        <v>30</v>
      </c>
      <c r="E3681" s="3">
        <v>1996.0</v>
      </c>
      <c r="F3681" s="3">
        <v>28.0</v>
      </c>
    </row>
    <row r="3682" ht="15.75" customHeight="1">
      <c r="A3682" s="2" t="s">
        <v>298</v>
      </c>
      <c r="B3682" s="2" t="s">
        <v>296</v>
      </c>
      <c r="C3682" s="2" t="str">
        <f>VLOOKUP(D3682,Info!$A$24:$B$57,2,FALSE)</f>
        <v>Shallow-water</v>
      </c>
      <c r="D3682" s="3" t="s">
        <v>30</v>
      </c>
      <c r="E3682" s="3">
        <v>1997.0</v>
      </c>
      <c r="F3682" s="3">
        <v>55.0</v>
      </c>
    </row>
    <row r="3683" ht="15.75" customHeight="1">
      <c r="A3683" s="2" t="s">
        <v>298</v>
      </c>
      <c r="B3683" s="2" t="s">
        <v>296</v>
      </c>
      <c r="C3683" s="2" t="str">
        <f>VLOOKUP(D3683,Info!$A$24:$B$57,2,FALSE)</f>
        <v>Shallow-water</v>
      </c>
      <c r="D3683" s="3" t="s">
        <v>30</v>
      </c>
      <c r="E3683" s="3">
        <v>1998.0</v>
      </c>
      <c r="F3683" s="3">
        <v>78.0</v>
      </c>
    </row>
    <row r="3684" ht="15.75" customHeight="1">
      <c r="A3684" s="2" t="s">
        <v>298</v>
      </c>
      <c r="B3684" s="2" t="s">
        <v>296</v>
      </c>
      <c r="C3684" s="2" t="str">
        <f>VLOOKUP(D3684,Info!$A$24:$B$57,2,FALSE)</f>
        <v>Shallow-water</v>
      </c>
      <c r="D3684" s="3" t="s">
        <v>30</v>
      </c>
      <c r="E3684" s="3">
        <v>1999.0</v>
      </c>
      <c r="F3684" s="3">
        <v>17.0</v>
      </c>
    </row>
    <row r="3685" ht="15.75" customHeight="1">
      <c r="A3685" s="2" t="s">
        <v>298</v>
      </c>
      <c r="B3685" s="2" t="s">
        <v>296</v>
      </c>
      <c r="C3685" s="2" t="str">
        <f>VLOOKUP(D3685,Info!$A$24:$B$57,2,FALSE)</f>
        <v>Shallow-water</v>
      </c>
      <c r="D3685" s="3" t="s">
        <v>30</v>
      </c>
      <c r="E3685" s="3">
        <v>2000.0</v>
      </c>
      <c r="F3685" s="3">
        <v>27.0</v>
      </c>
    </row>
    <row r="3686" ht="15.75" customHeight="1">
      <c r="A3686" s="2" t="s">
        <v>298</v>
      </c>
      <c r="B3686" s="2" t="s">
        <v>296</v>
      </c>
      <c r="C3686" s="2" t="str">
        <f>VLOOKUP(D3686,Info!$A$24:$B$57,2,FALSE)</f>
        <v>Shallow-water</v>
      </c>
      <c r="D3686" s="3" t="s">
        <v>30</v>
      </c>
      <c r="E3686" s="3">
        <v>2001.0</v>
      </c>
      <c r="F3686" s="3">
        <v>16.0</v>
      </c>
    </row>
    <row r="3687" ht="15.75" customHeight="1">
      <c r="A3687" s="2" t="s">
        <v>298</v>
      </c>
      <c r="B3687" s="2" t="s">
        <v>296</v>
      </c>
      <c r="C3687" s="2" t="str">
        <f>VLOOKUP(D3687,Info!$A$24:$B$57,2,FALSE)</f>
        <v>Shallow-water</v>
      </c>
      <c r="D3687" s="3" t="s">
        <v>30</v>
      </c>
      <c r="E3687" s="3">
        <v>2002.0</v>
      </c>
      <c r="F3687" s="3">
        <v>16.0</v>
      </c>
    </row>
    <row r="3688" ht="15.75" customHeight="1">
      <c r="A3688" s="2" t="s">
        <v>298</v>
      </c>
      <c r="B3688" s="2" t="s">
        <v>296</v>
      </c>
      <c r="C3688" s="2" t="str">
        <f>VLOOKUP(D3688,Info!$A$24:$B$57,2,FALSE)</f>
        <v>Shallow-water</v>
      </c>
      <c r="D3688" s="3" t="s">
        <v>30</v>
      </c>
      <c r="E3688" s="3">
        <v>2003.0</v>
      </c>
      <c r="F3688" s="3">
        <v>29.0</v>
      </c>
    </row>
    <row r="3689" ht="15.75" customHeight="1">
      <c r="A3689" s="2" t="s">
        <v>298</v>
      </c>
      <c r="B3689" s="2" t="s">
        <v>296</v>
      </c>
      <c r="C3689" s="2" t="str">
        <f>VLOOKUP(D3689,Info!$A$24:$B$57,2,FALSE)</f>
        <v>Shallow-water</v>
      </c>
      <c r="D3689" s="3" t="s">
        <v>30</v>
      </c>
      <c r="E3689" s="3">
        <v>2004.0</v>
      </c>
      <c r="F3689" s="3">
        <v>73.0</v>
      </c>
    </row>
    <row r="3690" ht="15.75" customHeight="1">
      <c r="A3690" s="2" t="s">
        <v>298</v>
      </c>
      <c r="B3690" s="2" t="s">
        <v>296</v>
      </c>
      <c r="C3690" s="2" t="str">
        <f>VLOOKUP(D3690,Info!$A$24:$B$57,2,FALSE)</f>
        <v>Shallow-water</v>
      </c>
      <c r="D3690" s="3" t="s">
        <v>30</v>
      </c>
      <c r="E3690" s="3">
        <v>2005.0</v>
      </c>
      <c r="F3690" s="3">
        <v>31.0</v>
      </c>
    </row>
    <row r="3691" ht="15.75" customHeight="1">
      <c r="A3691" s="2" t="s">
        <v>298</v>
      </c>
      <c r="B3691" s="2" t="s">
        <v>296</v>
      </c>
      <c r="C3691" s="2" t="str">
        <f>VLOOKUP(D3691,Info!$A$24:$B$57,2,FALSE)</f>
        <v>Shallow-water</v>
      </c>
      <c r="D3691" s="3" t="s">
        <v>30</v>
      </c>
      <c r="E3691" s="3">
        <v>2006.0</v>
      </c>
      <c r="F3691" s="3">
        <v>21.0</v>
      </c>
    </row>
    <row r="3692" ht="15.75" customHeight="1">
      <c r="A3692" s="2" t="s">
        <v>298</v>
      </c>
      <c r="B3692" s="2" t="s">
        <v>296</v>
      </c>
      <c r="C3692" s="2" t="str">
        <f>VLOOKUP(D3692,Info!$A$24:$B$57,2,FALSE)</f>
        <v>Shallow-water</v>
      </c>
      <c r="D3692" s="3" t="s">
        <v>30</v>
      </c>
      <c r="E3692" s="3">
        <v>2007.0</v>
      </c>
      <c r="F3692" s="3">
        <v>8.0</v>
      </c>
    </row>
    <row r="3693" ht="15.75" customHeight="1">
      <c r="A3693" s="2" t="s">
        <v>298</v>
      </c>
      <c r="B3693" s="2" t="s">
        <v>296</v>
      </c>
      <c r="C3693" s="2" t="str">
        <f>VLOOKUP(D3693,Info!$A$24:$B$57,2,FALSE)</f>
        <v>Shallow-water</v>
      </c>
      <c r="D3693" s="3" t="s">
        <v>30</v>
      </c>
      <c r="E3693" s="3">
        <v>2008.0</v>
      </c>
      <c r="F3693" s="3">
        <v>12.0</v>
      </c>
    </row>
    <row r="3694" ht="15.75" customHeight="1">
      <c r="A3694" s="2" t="s">
        <v>298</v>
      </c>
      <c r="B3694" s="2" t="s">
        <v>296</v>
      </c>
      <c r="C3694" s="2" t="str">
        <f>VLOOKUP(D3694,Info!$A$24:$B$57,2,FALSE)</f>
        <v>Shallow-water</v>
      </c>
      <c r="D3694" s="3" t="s">
        <v>30</v>
      </c>
      <c r="E3694" s="3">
        <v>2009.0</v>
      </c>
      <c r="F3694" s="3">
        <v>16.0</v>
      </c>
    </row>
    <row r="3695" ht="15.75" customHeight="1">
      <c r="A3695" s="2" t="s">
        <v>298</v>
      </c>
      <c r="B3695" s="2" t="s">
        <v>296</v>
      </c>
      <c r="C3695" s="2" t="str">
        <f>VLOOKUP(D3695,Info!$A$24:$B$57,2,FALSE)</f>
        <v>Shallow-water</v>
      </c>
      <c r="D3695" s="3" t="s">
        <v>30</v>
      </c>
      <c r="E3695" s="3">
        <v>2010.0</v>
      </c>
      <c r="F3695" s="3">
        <v>9.0</v>
      </c>
    </row>
    <row r="3696" ht="15.75" customHeight="1">
      <c r="A3696" s="2" t="s">
        <v>298</v>
      </c>
      <c r="B3696" s="2" t="s">
        <v>296</v>
      </c>
      <c r="C3696" s="2" t="str">
        <f>VLOOKUP(D3696,Info!$A$24:$B$57,2,FALSE)</f>
        <v>Shallow-water</v>
      </c>
      <c r="D3696" s="3" t="s">
        <v>30</v>
      </c>
      <c r="E3696" s="3">
        <v>2011.0</v>
      </c>
      <c r="F3696" s="3">
        <v>13.0</v>
      </c>
    </row>
    <row r="3697" ht="15.75" customHeight="1">
      <c r="A3697" s="2" t="s">
        <v>298</v>
      </c>
      <c r="B3697" s="2" t="s">
        <v>296</v>
      </c>
      <c r="C3697" s="2" t="str">
        <f>VLOOKUP(D3697,Info!$A$24:$B$57,2,FALSE)</f>
        <v>Shallow-water</v>
      </c>
      <c r="D3697" s="3" t="s">
        <v>30</v>
      </c>
      <c r="E3697" s="3">
        <v>2012.0</v>
      </c>
      <c r="F3697" s="3">
        <v>13.0</v>
      </c>
    </row>
    <row r="3698" ht="15.75" customHeight="1">
      <c r="A3698" s="2" t="s">
        <v>298</v>
      </c>
      <c r="B3698" s="2" t="s">
        <v>296</v>
      </c>
      <c r="C3698" s="2" t="str">
        <f>VLOOKUP(D3698,Info!$A$24:$B$57,2,FALSE)</f>
        <v>Shallow-water</v>
      </c>
      <c r="D3698" s="3" t="s">
        <v>30</v>
      </c>
      <c r="E3698" s="3">
        <v>2013.0</v>
      </c>
      <c r="F3698" s="3">
        <v>20.0</v>
      </c>
    </row>
    <row r="3699" ht="15.75" customHeight="1">
      <c r="A3699" s="2" t="s">
        <v>298</v>
      </c>
      <c r="B3699" s="2" t="s">
        <v>296</v>
      </c>
      <c r="C3699" s="2" t="str">
        <f>VLOOKUP(D3699,Info!$A$24:$B$57,2,FALSE)</f>
        <v>Shallow-water</v>
      </c>
      <c r="D3699" s="3" t="s">
        <v>30</v>
      </c>
      <c r="E3699" s="3">
        <v>2014.0</v>
      </c>
      <c r="F3699" s="3">
        <v>35.0</v>
      </c>
    </row>
    <row r="3700" ht="15.75" customHeight="1">
      <c r="A3700" s="2" t="s">
        <v>298</v>
      </c>
      <c r="B3700" s="2" t="s">
        <v>296</v>
      </c>
      <c r="C3700" s="2" t="str">
        <f>VLOOKUP(D3700,Info!$A$24:$B$57,2,FALSE)</f>
        <v>Shallow-water</v>
      </c>
      <c r="D3700" s="3" t="s">
        <v>30</v>
      </c>
      <c r="E3700" s="3">
        <v>2015.0</v>
      </c>
      <c r="F3700" s="3">
        <v>16.0</v>
      </c>
    </row>
    <row r="3701" ht="15.75" customHeight="1">
      <c r="A3701" s="2" t="s">
        <v>298</v>
      </c>
      <c r="B3701" s="2" t="s">
        <v>296</v>
      </c>
      <c r="C3701" s="2" t="str">
        <f>VLOOKUP(D3701,Info!$A$24:$B$57,2,FALSE)</f>
        <v>Shallow-water</v>
      </c>
      <c r="D3701" s="3" t="s">
        <v>30</v>
      </c>
      <c r="E3701" s="3">
        <v>2016.0</v>
      </c>
      <c r="F3701" s="3">
        <v>11.0</v>
      </c>
    </row>
    <row r="3702" ht="15.75" customHeight="1">
      <c r="A3702" s="2" t="s">
        <v>298</v>
      </c>
      <c r="B3702" s="2" t="s">
        <v>296</v>
      </c>
      <c r="C3702" s="2" t="str">
        <f>VLOOKUP(D3702,Info!$A$24:$B$57,2,FALSE)</f>
        <v>Shallow-water</v>
      </c>
      <c r="D3702" s="3" t="s">
        <v>30</v>
      </c>
      <c r="E3702" s="3">
        <v>2017.0</v>
      </c>
      <c r="F3702" s="3">
        <v>11.0</v>
      </c>
    </row>
    <row r="3703" ht="15.75" customHeight="1">
      <c r="A3703" s="2" t="s">
        <v>298</v>
      </c>
      <c r="B3703" s="2" t="s">
        <v>296</v>
      </c>
      <c r="C3703" s="2" t="str">
        <f>VLOOKUP(D3703,Info!$A$24:$B$57,2,FALSE)</f>
        <v>Shallow-water</v>
      </c>
      <c r="D3703" s="3" t="s">
        <v>30</v>
      </c>
      <c r="E3703" s="3">
        <v>2018.0</v>
      </c>
      <c r="F3703" s="3">
        <v>3.0</v>
      </c>
    </row>
    <row r="3704" ht="15.75" customHeight="1">
      <c r="A3704" s="2" t="s">
        <v>298</v>
      </c>
      <c r="B3704" s="2" t="s">
        <v>296</v>
      </c>
      <c r="C3704" s="2" t="str">
        <f>VLOOKUP(D3704,Info!$A$24:$B$57,2,FALSE)</f>
        <v>Shallow-water</v>
      </c>
      <c r="D3704" s="3" t="s">
        <v>31</v>
      </c>
      <c r="E3704" s="3">
        <v>1981.0</v>
      </c>
      <c r="F3704" s="3">
        <v>37.0</v>
      </c>
    </row>
    <row r="3705" ht="15.75" customHeight="1">
      <c r="A3705" s="2" t="s">
        <v>298</v>
      </c>
      <c r="B3705" s="2" t="s">
        <v>296</v>
      </c>
      <c r="C3705" s="2" t="str">
        <f>VLOOKUP(D3705,Info!$A$24:$B$57,2,FALSE)</f>
        <v>Shallow-water</v>
      </c>
      <c r="D3705" s="3" t="s">
        <v>31</v>
      </c>
      <c r="E3705" s="3">
        <v>1982.0</v>
      </c>
      <c r="F3705" s="3">
        <v>51.0</v>
      </c>
    </row>
    <row r="3706" ht="15.75" customHeight="1">
      <c r="A3706" s="2" t="s">
        <v>298</v>
      </c>
      <c r="B3706" s="2" t="s">
        <v>296</v>
      </c>
      <c r="C3706" s="2" t="str">
        <f>VLOOKUP(D3706,Info!$A$24:$B$57,2,FALSE)</f>
        <v>Shallow-water</v>
      </c>
      <c r="D3706" s="3" t="s">
        <v>31</v>
      </c>
      <c r="E3706" s="3">
        <v>1983.0</v>
      </c>
      <c r="F3706" s="3">
        <v>37.0</v>
      </c>
    </row>
    <row r="3707" ht="15.75" customHeight="1">
      <c r="A3707" s="2" t="s">
        <v>298</v>
      </c>
      <c r="B3707" s="2" t="s">
        <v>296</v>
      </c>
      <c r="C3707" s="2" t="str">
        <f>VLOOKUP(D3707,Info!$A$24:$B$57,2,FALSE)</f>
        <v>Shallow-water</v>
      </c>
      <c r="D3707" s="3" t="s">
        <v>31</v>
      </c>
      <c r="E3707" s="3">
        <v>1984.0</v>
      </c>
      <c r="F3707" s="3">
        <v>54.0</v>
      </c>
    </row>
    <row r="3708" ht="15.75" customHeight="1">
      <c r="A3708" s="2" t="s">
        <v>298</v>
      </c>
      <c r="B3708" s="2" t="s">
        <v>296</v>
      </c>
      <c r="C3708" s="2" t="str">
        <f>VLOOKUP(D3708,Info!$A$24:$B$57,2,FALSE)</f>
        <v>Shallow-water</v>
      </c>
      <c r="D3708" s="3" t="s">
        <v>31</v>
      </c>
      <c r="E3708" s="3">
        <v>1985.0</v>
      </c>
      <c r="F3708" s="3">
        <v>86.0</v>
      </c>
    </row>
    <row r="3709" ht="15.75" customHeight="1">
      <c r="A3709" s="2" t="s">
        <v>298</v>
      </c>
      <c r="B3709" s="2" t="s">
        <v>296</v>
      </c>
      <c r="C3709" s="2" t="str">
        <f>VLOOKUP(D3709,Info!$A$24:$B$57,2,FALSE)</f>
        <v>Shallow-water</v>
      </c>
      <c r="D3709" s="3" t="s">
        <v>31</v>
      </c>
      <c r="E3709" s="3">
        <v>1986.0</v>
      </c>
      <c r="F3709" s="3">
        <v>70.0</v>
      </c>
    </row>
    <row r="3710" ht="15.75" customHeight="1">
      <c r="A3710" s="2" t="s">
        <v>298</v>
      </c>
      <c r="B3710" s="2" t="s">
        <v>296</v>
      </c>
      <c r="C3710" s="2" t="str">
        <f>VLOOKUP(D3710,Info!$A$24:$B$57,2,FALSE)</f>
        <v>Shallow-water</v>
      </c>
      <c r="D3710" s="3" t="s">
        <v>31</v>
      </c>
      <c r="E3710" s="3">
        <v>1987.0</v>
      </c>
      <c r="F3710" s="3">
        <v>78.0</v>
      </c>
    </row>
    <row r="3711" ht="15.75" customHeight="1">
      <c r="A3711" s="2" t="s">
        <v>298</v>
      </c>
      <c r="B3711" s="2" t="s">
        <v>296</v>
      </c>
      <c r="C3711" s="2" t="str">
        <f>VLOOKUP(D3711,Info!$A$24:$B$57,2,FALSE)</f>
        <v>Shallow-water</v>
      </c>
      <c r="D3711" s="3" t="s">
        <v>31</v>
      </c>
      <c r="E3711" s="3">
        <v>1988.0</v>
      </c>
      <c r="F3711" s="3">
        <v>52.0</v>
      </c>
    </row>
    <row r="3712" ht="15.75" customHeight="1">
      <c r="A3712" s="2" t="s">
        <v>298</v>
      </c>
      <c r="B3712" s="2" t="s">
        <v>296</v>
      </c>
      <c r="C3712" s="2" t="str">
        <f>VLOOKUP(D3712,Info!$A$24:$B$57,2,FALSE)</f>
        <v>Shallow-water</v>
      </c>
      <c r="D3712" s="3" t="s">
        <v>31</v>
      </c>
      <c r="E3712" s="3">
        <v>1989.0</v>
      </c>
      <c r="F3712" s="3">
        <v>70.0</v>
      </c>
    </row>
    <row r="3713" ht="15.75" customHeight="1">
      <c r="A3713" s="2" t="s">
        <v>298</v>
      </c>
      <c r="B3713" s="2" t="s">
        <v>296</v>
      </c>
      <c r="C3713" s="2" t="str">
        <f>VLOOKUP(D3713,Info!$A$24:$B$57,2,FALSE)</f>
        <v>Shallow-water</v>
      </c>
      <c r="D3713" s="3" t="s">
        <v>31</v>
      </c>
      <c r="E3713" s="3">
        <v>1990.0</v>
      </c>
      <c r="F3713" s="3">
        <v>23.0</v>
      </c>
    </row>
    <row r="3714" ht="15.75" customHeight="1">
      <c r="A3714" s="2" t="s">
        <v>298</v>
      </c>
      <c r="B3714" s="2" t="s">
        <v>296</v>
      </c>
      <c r="C3714" s="2" t="str">
        <f>VLOOKUP(D3714,Info!$A$24:$B$57,2,FALSE)</f>
        <v>Shallow-water</v>
      </c>
      <c r="D3714" s="3" t="s">
        <v>31</v>
      </c>
      <c r="E3714" s="3">
        <v>1991.0</v>
      </c>
      <c r="F3714" s="3">
        <v>72.0</v>
      </c>
    </row>
    <row r="3715" ht="15.75" customHeight="1">
      <c r="A3715" s="2" t="s">
        <v>298</v>
      </c>
      <c r="B3715" s="2" t="s">
        <v>296</v>
      </c>
      <c r="C3715" s="2" t="str">
        <f>VLOOKUP(D3715,Info!$A$24:$B$57,2,FALSE)</f>
        <v>Shallow-water</v>
      </c>
      <c r="D3715" s="3" t="s">
        <v>31</v>
      </c>
      <c r="E3715" s="3">
        <v>1992.0</v>
      </c>
      <c r="F3715" s="3">
        <v>66.0</v>
      </c>
    </row>
    <row r="3716" ht="15.75" customHeight="1">
      <c r="A3716" s="2" t="s">
        <v>298</v>
      </c>
      <c r="B3716" s="2" t="s">
        <v>296</v>
      </c>
      <c r="C3716" s="2" t="str">
        <f>VLOOKUP(D3716,Info!$A$24:$B$57,2,FALSE)</f>
        <v>Shallow-water</v>
      </c>
      <c r="D3716" s="3" t="s">
        <v>31</v>
      </c>
      <c r="E3716" s="3">
        <v>1993.0</v>
      </c>
      <c r="F3716" s="3">
        <v>87.0</v>
      </c>
    </row>
    <row r="3717" ht="15.75" customHeight="1">
      <c r="A3717" s="2" t="s">
        <v>298</v>
      </c>
      <c r="B3717" s="2" t="s">
        <v>296</v>
      </c>
      <c r="C3717" s="2" t="str">
        <f>VLOOKUP(D3717,Info!$A$24:$B$57,2,FALSE)</f>
        <v>Shallow-water</v>
      </c>
      <c r="D3717" s="3" t="s">
        <v>31</v>
      </c>
      <c r="E3717" s="3">
        <v>1994.0</v>
      </c>
      <c r="F3717" s="3">
        <v>86.0</v>
      </c>
    </row>
    <row r="3718" ht="15.75" customHeight="1">
      <c r="A3718" s="2" t="s">
        <v>298</v>
      </c>
      <c r="B3718" s="2" t="s">
        <v>296</v>
      </c>
      <c r="C3718" s="2" t="str">
        <f>VLOOKUP(D3718,Info!$A$24:$B$57,2,FALSE)</f>
        <v>Shallow-water</v>
      </c>
      <c r="D3718" s="3" t="s">
        <v>31</v>
      </c>
      <c r="E3718" s="3">
        <v>1995.0</v>
      </c>
      <c r="F3718" s="3">
        <v>122.0</v>
      </c>
    </row>
    <row r="3719" ht="15.75" customHeight="1">
      <c r="A3719" s="2" t="s">
        <v>298</v>
      </c>
      <c r="B3719" s="2" t="s">
        <v>296</v>
      </c>
      <c r="C3719" s="2" t="str">
        <f>VLOOKUP(D3719,Info!$A$24:$B$57,2,FALSE)</f>
        <v>Shallow-water</v>
      </c>
      <c r="D3719" s="3" t="s">
        <v>31</v>
      </c>
      <c r="E3719" s="3">
        <v>1996.0</v>
      </c>
      <c r="F3719" s="3">
        <v>86.0</v>
      </c>
    </row>
    <row r="3720" ht="15.75" customHeight="1">
      <c r="A3720" s="2" t="s">
        <v>298</v>
      </c>
      <c r="B3720" s="2" t="s">
        <v>296</v>
      </c>
      <c r="C3720" s="2" t="str">
        <f>VLOOKUP(D3720,Info!$A$24:$B$57,2,FALSE)</f>
        <v>Shallow-water</v>
      </c>
      <c r="D3720" s="3" t="s">
        <v>31</v>
      </c>
      <c r="E3720" s="3">
        <v>1997.0</v>
      </c>
      <c r="F3720" s="3">
        <v>170.0</v>
      </c>
    </row>
    <row r="3721" ht="15.75" customHeight="1">
      <c r="A3721" s="2" t="s">
        <v>298</v>
      </c>
      <c r="B3721" s="2" t="s">
        <v>296</v>
      </c>
      <c r="C3721" s="2" t="str">
        <f>VLOOKUP(D3721,Info!$A$24:$B$57,2,FALSE)</f>
        <v>Shallow-water</v>
      </c>
      <c r="D3721" s="3" t="s">
        <v>31</v>
      </c>
      <c r="E3721" s="3">
        <v>1998.0</v>
      </c>
      <c r="F3721" s="3">
        <v>147.0</v>
      </c>
    </row>
    <row r="3722" ht="15.75" customHeight="1">
      <c r="A3722" s="2" t="s">
        <v>298</v>
      </c>
      <c r="B3722" s="2" t="s">
        <v>296</v>
      </c>
      <c r="C3722" s="2" t="str">
        <f>VLOOKUP(D3722,Info!$A$24:$B$57,2,FALSE)</f>
        <v>Shallow-water</v>
      </c>
      <c r="D3722" s="3" t="s">
        <v>31</v>
      </c>
      <c r="E3722" s="3">
        <v>1999.0</v>
      </c>
      <c r="F3722" s="3">
        <v>111.0</v>
      </c>
    </row>
    <row r="3723" ht="15.75" customHeight="1">
      <c r="A3723" s="2" t="s">
        <v>298</v>
      </c>
      <c r="B3723" s="2" t="s">
        <v>296</v>
      </c>
      <c r="C3723" s="2" t="str">
        <f>VLOOKUP(D3723,Info!$A$24:$B$57,2,FALSE)</f>
        <v>Shallow-water</v>
      </c>
      <c r="D3723" s="3" t="s">
        <v>31</v>
      </c>
      <c r="E3723" s="3">
        <v>2000.0</v>
      </c>
      <c r="F3723" s="3">
        <v>77.0</v>
      </c>
    </row>
    <row r="3724" ht="15.75" customHeight="1">
      <c r="A3724" s="2" t="s">
        <v>298</v>
      </c>
      <c r="B3724" s="2" t="s">
        <v>296</v>
      </c>
      <c r="C3724" s="2" t="str">
        <f>VLOOKUP(D3724,Info!$A$24:$B$57,2,FALSE)</f>
        <v>Shallow-water</v>
      </c>
      <c r="D3724" s="3" t="s">
        <v>31</v>
      </c>
      <c r="E3724" s="3">
        <v>2001.0</v>
      </c>
      <c r="F3724" s="3">
        <v>39.0</v>
      </c>
    </row>
    <row r="3725" ht="15.75" customHeight="1">
      <c r="A3725" s="2" t="s">
        <v>298</v>
      </c>
      <c r="B3725" s="2" t="s">
        <v>296</v>
      </c>
      <c r="C3725" s="2" t="str">
        <f>VLOOKUP(D3725,Info!$A$24:$B$57,2,FALSE)</f>
        <v>Shallow-water</v>
      </c>
      <c r="D3725" s="3" t="s">
        <v>31</v>
      </c>
      <c r="E3725" s="3">
        <v>2002.0</v>
      </c>
      <c r="F3725" s="3">
        <v>39.0</v>
      </c>
    </row>
    <row r="3726" ht="15.75" customHeight="1">
      <c r="A3726" s="2" t="s">
        <v>298</v>
      </c>
      <c r="B3726" s="2" t="s">
        <v>296</v>
      </c>
      <c r="C3726" s="2" t="str">
        <f>VLOOKUP(D3726,Info!$A$24:$B$57,2,FALSE)</f>
        <v>Shallow-water</v>
      </c>
      <c r="D3726" s="3" t="s">
        <v>31</v>
      </c>
      <c r="E3726" s="3">
        <v>2003.0</v>
      </c>
      <c r="F3726" s="3">
        <v>72.0</v>
      </c>
    </row>
    <row r="3727" ht="15.75" customHeight="1">
      <c r="A3727" s="2" t="s">
        <v>298</v>
      </c>
      <c r="B3727" s="2" t="s">
        <v>296</v>
      </c>
      <c r="C3727" s="2" t="str">
        <f>VLOOKUP(D3727,Info!$A$24:$B$57,2,FALSE)</f>
        <v>Shallow-water</v>
      </c>
      <c r="D3727" s="3" t="s">
        <v>31</v>
      </c>
      <c r="E3727" s="3">
        <v>2004.0</v>
      </c>
      <c r="F3727" s="3">
        <v>42.0</v>
      </c>
    </row>
    <row r="3728" ht="15.75" customHeight="1">
      <c r="A3728" s="2" t="s">
        <v>298</v>
      </c>
      <c r="B3728" s="2" t="s">
        <v>296</v>
      </c>
      <c r="C3728" s="2" t="str">
        <f>VLOOKUP(D3728,Info!$A$24:$B$57,2,FALSE)</f>
        <v>Shallow-water</v>
      </c>
      <c r="D3728" s="3" t="s">
        <v>31</v>
      </c>
      <c r="E3728" s="3">
        <v>2005.0</v>
      </c>
      <c r="F3728" s="3">
        <v>31.0</v>
      </c>
    </row>
    <row r="3729" ht="15.75" customHeight="1">
      <c r="A3729" s="2" t="s">
        <v>298</v>
      </c>
      <c r="B3729" s="2" t="s">
        <v>296</v>
      </c>
      <c r="C3729" s="2" t="str">
        <f>VLOOKUP(D3729,Info!$A$24:$B$57,2,FALSE)</f>
        <v>Shallow-water</v>
      </c>
      <c r="D3729" s="3" t="s">
        <v>31</v>
      </c>
      <c r="E3729" s="3">
        <v>2006.0</v>
      </c>
      <c r="F3729" s="3">
        <v>57.0</v>
      </c>
    </row>
    <row r="3730" ht="15.75" customHeight="1">
      <c r="A3730" s="2" t="s">
        <v>298</v>
      </c>
      <c r="B3730" s="2" t="s">
        <v>296</v>
      </c>
      <c r="C3730" s="2" t="str">
        <f>VLOOKUP(D3730,Info!$A$24:$B$57,2,FALSE)</f>
        <v>Shallow-water</v>
      </c>
      <c r="D3730" s="3" t="s">
        <v>31</v>
      </c>
      <c r="E3730" s="3">
        <v>2007.0</v>
      </c>
      <c r="F3730" s="3">
        <v>27.0</v>
      </c>
    </row>
    <row r="3731" ht="15.75" customHeight="1">
      <c r="A3731" s="2" t="s">
        <v>298</v>
      </c>
      <c r="B3731" s="2" t="s">
        <v>296</v>
      </c>
      <c r="C3731" s="2" t="str">
        <f>VLOOKUP(D3731,Info!$A$24:$B$57,2,FALSE)</f>
        <v>Shallow-water</v>
      </c>
      <c r="D3731" s="3" t="s">
        <v>31</v>
      </c>
      <c r="E3731" s="3">
        <v>2008.0</v>
      </c>
      <c r="F3731" s="3">
        <v>13.0</v>
      </c>
    </row>
    <row r="3732" ht="15.75" customHeight="1">
      <c r="A3732" s="2" t="s">
        <v>298</v>
      </c>
      <c r="B3732" s="2" t="s">
        <v>296</v>
      </c>
      <c r="C3732" s="2" t="str">
        <f>VLOOKUP(D3732,Info!$A$24:$B$57,2,FALSE)</f>
        <v>Shallow-water</v>
      </c>
      <c r="D3732" s="3" t="s">
        <v>31</v>
      </c>
      <c r="E3732" s="3">
        <v>2009.0</v>
      </c>
      <c r="F3732" s="3">
        <v>19.0</v>
      </c>
    </row>
    <row r="3733" ht="15.75" customHeight="1">
      <c r="A3733" s="2" t="s">
        <v>298</v>
      </c>
      <c r="B3733" s="2" t="s">
        <v>296</v>
      </c>
      <c r="C3733" s="2" t="str">
        <f>VLOOKUP(D3733,Info!$A$24:$B$57,2,FALSE)</f>
        <v>Shallow-water</v>
      </c>
      <c r="D3733" s="3" t="s">
        <v>31</v>
      </c>
      <c r="E3733" s="3">
        <v>2010.0</v>
      </c>
      <c r="F3733" s="3">
        <v>15.0</v>
      </c>
    </row>
    <row r="3734" ht="15.75" customHeight="1">
      <c r="A3734" s="2" t="s">
        <v>298</v>
      </c>
      <c r="B3734" s="2" t="s">
        <v>296</v>
      </c>
      <c r="C3734" s="2" t="str">
        <f>VLOOKUP(D3734,Info!$A$24:$B$57,2,FALSE)</f>
        <v>Shallow-water</v>
      </c>
      <c r="D3734" s="3" t="s">
        <v>31</v>
      </c>
      <c r="E3734" s="3">
        <v>2011.0</v>
      </c>
      <c r="F3734" s="3">
        <v>11.0</v>
      </c>
    </row>
    <row r="3735" ht="15.75" customHeight="1">
      <c r="A3735" s="2" t="s">
        <v>298</v>
      </c>
      <c r="B3735" s="2" t="s">
        <v>296</v>
      </c>
      <c r="C3735" s="2" t="str">
        <f>VLOOKUP(D3735,Info!$A$24:$B$57,2,FALSE)</f>
        <v>Shallow-water</v>
      </c>
      <c r="D3735" s="3" t="s">
        <v>31</v>
      </c>
      <c r="E3735" s="3">
        <v>2012.0</v>
      </c>
      <c r="F3735" s="3">
        <v>41.0</v>
      </c>
    </row>
    <row r="3736" ht="15.75" customHeight="1">
      <c r="A3736" s="2" t="s">
        <v>298</v>
      </c>
      <c r="B3736" s="2" t="s">
        <v>296</v>
      </c>
      <c r="C3736" s="2" t="str">
        <f>VLOOKUP(D3736,Info!$A$24:$B$57,2,FALSE)</f>
        <v>Shallow-water</v>
      </c>
      <c r="D3736" s="3" t="s">
        <v>31</v>
      </c>
      <c r="E3736" s="3">
        <v>2013.0</v>
      </c>
      <c r="F3736" s="3">
        <v>56.0</v>
      </c>
    </row>
    <row r="3737" ht="15.75" customHeight="1">
      <c r="A3737" s="2" t="s">
        <v>298</v>
      </c>
      <c r="B3737" s="2" t="s">
        <v>296</v>
      </c>
      <c r="C3737" s="2" t="str">
        <f>VLOOKUP(D3737,Info!$A$24:$B$57,2,FALSE)</f>
        <v>Shallow-water</v>
      </c>
      <c r="D3737" s="3" t="s">
        <v>31</v>
      </c>
      <c r="E3737" s="3">
        <v>2014.0</v>
      </c>
      <c r="F3737" s="3">
        <v>47.0</v>
      </c>
    </row>
    <row r="3738" ht="15.75" customHeight="1">
      <c r="A3738" s="2" t="s">
        <v>298</v>
      </c>
      <c r="B3738" s="2" t="s">
        <v>296</v>
      </c>
      <c r="C3738" s="2" t="str">
        <f>VLOOKUP(D3738,Info!$A$24:$B$57,2,FALSE)</f>
        <v>Shallow-water</v>
      </c>
      <c r="D3738" s="3" t="s">
        <v>31</v>
      </c>
      <c r="E3738" s="3">
        <v>2015.0</v>
      </c>
      <c r="F3738" s="3">
        <v>25.0</v>
      </c>
    </row>
    <row r="3739" ht="15.75" customHeight="1">
      <c r="A3739" s="2" t="s">
        <v>298</v>
      </c>
      <c r="B3739" s="2" t="s">
        <v>296</v>
      </c>
      <c r="C3739" s="2" t="str">
        <f>VLOOKUP(D3739,Info!$A$24:$B$57,2,FALSE)</f>
        <v>Shallow-water</v>
      </c>
      <c r="D3739" s="3" t="s">
        <v>31</v>
      </c>
      <c r="E3739" s="3">
        <v>2016.0</v>
      </c>
      <c r="F3739" s="3">
        <v>48.0</v>
      </c>
    </row>
    <row r="3740" ht="15.75" customHeight="1">
      <c r="A3740" s="2" t="s">
        <v>298</v>
      </c>
      <c r="B3740" s="2" t="s">
        <v>296</v>
      </c>
      <c r="C3740" s="2" t="str">
        <f>VLOOKUP(D3740,Info!$A$24:$B$57,2,FALSE)</f>
        <v>Shallow-water</v>
      </c>
      <c r="D3740" s="3" t="s">
        <v>31</v>
      </c>
      <c r="E3740" s="3">
        <v>2017.0</v>
      </c>
      <c r="F3740" s="3">
        <v>36.0</v>
      </c>
    </row>
    <row r="3741" ht="15.75" customHeight="1">
      <c r="A3741" s="2" t="s">
        <v>298</v>
      </c>
      <c r="B3741" s="2" t="s">
        <v>296</v>
      </c>
      <c r="C3741" s="2" t="str">
        <f>VLOOKUP(D3741,Info!$A$24:$B$57,2,FALSE)</f>
        <v>Shallow-water</v>
      </c>
      <c r="D3741" s="3" t="s">
        <v>31</v>
      </c>
      <c r="E3741" s="3">
        <v>2018.0</v>
      </c>
      <c r="F3741" s="3">
        <v>19.0</v>
      </c>
    </row>
    <row r="3742" ht="15.75" customHeight="1">
      <c r="A3742" s="2" t="s">
        <v>298</v>
      </c>
      <c r="B3742" s="2" t="s">
        <v>296</v>
      </c>
      <c r="C3742" s="2" t="str">
        <f>VLOOKUP(D3742,Info!$A$24:$B$57,2,FALSE)</f>
        <v>Grunts</v>
      </c>
      <c r="D3742" s="3" t="s">
        <v>32</v>
      </c>
      <c r="E3742" s="3">
        <v>1981.0</v>
      </c>
      <c r="F3742" s="3">
        <v>11.0</v>
      </c>
    </row>
    <row r="3743" ht="15.75" customHeight="1">
      <c r="A3743" s="2" t="s">
        <v>298</v>
      </c>
      <c r="B3743" s="2" t="s">
        <v>296</v>
      </c>
      <c r="C3743" s="2" t="str">
        <f>VLOOKUP(D3743,Info!$A$24:$B$57,2,FALSE)</f>
        <v>Grunts</v>
      </c>
      <c r="D3743" s="3" t="s">
        <v>32</v>
      </c>
      <c r="E3743" s="3">
        <v>1982.0</v>
      </c>
      <c r="F3743" s="3">
        <v>7.0</v>
      </c>
    </row>
    <row r="3744" ht="15.75" customHeight="1">
      <c r="A3744" s="2" t="s">
        <v>298</v>
      </c>
      <c r="B3744" s="2" t="s">
        <v>296</v>
      </c>
      <c r="C3744" s="2" t="str">
        <f>VLOOKUP(D3744,Info!$A$24:$B$57,2,FALSE)</f>
        <v>Grunts</v>
      </c>
      <c r="D3744" s="3" t="s">
        <v>32</v>
      </c>
      <c r="E3744" s="3">
        <v>1983.0</v>
      </c>
      <c r="F3744" s="3">
        <v>15.0</v>
      </c>
    </row>
    <row r="3745" ht="15.75" customHeight="1">
      <c r="A3745" s="2" t="s">
        <v>298</v>
      </c>
      <c r="B3745" s="2" t="s">
        <v>296</v>
      </c>
      <c r="C3745" s="2" t="str">
        <f>VLOOKUP(D3745,Info!$A$24:$B$57,2,FALSE)</f>
        <v>Grunts</v>
      </c>
      <c r="D3745" s="3" t="s">
        <v>32</v>
      </c>
      <c r="E3745" s="3">
        <v>1984.0</v>
      </c>
      <c r="F3745" s="3">
        <v>34.0</v>
      </c>
    </row>
    <row r="3746" ht="15.75" customHeight="1">
      <c r="A3746" s="2" t="s">
        <v>298</v>
      </c>
      <c r="B3746" s="2" t="s">
        <v>296</v>
      </c>
      <c r="C3746" s="2" t="str">
        <f>VLOOKUP(D3746,Info!$A$24:$B$57,2,FALSE)</f>
        <v>Grunts</v>
      </c>
      <c r="D3746" s="3" t="s">
        <v>32</v>
      </c>
      <c r="E3746" s="3">
        <v>1985.0</v>
      </c>
      <c r="F3746" s="3">
        <v>53.0</v>
      </c>
    </row>
    <row r="3747" ht="15.75" customHeight="1">
      <c r="A3747" s="2" t="s">
        <v>298</v>
      </c>
      <c r="B3747" s="2" t="s">
        <v>296</v>
      </c>
      <c r="C3747" s="2" t="str">
        <f>VLOOKUP(D3747,Info!$A$24:$B$57,2,FALSE)</f>
        <v>Grunts</v>
      </c>
      <c r="D3747" s="3" t="s">
        <v>32</v>
      </c>
      <c r="E3747" s="3">
        <v>1986.0</v>
      </c>
      <c r="F3747" s="3">
        <v>48.0</v>
      </c>
    </row>
    <row r="3748" ht="15.75" customHeight="1">
      <c r="A3748" s="2" t="s">
        <v>298</v>
      </c>
      <c r="B3748" s="2" t="s">
        <v>296</v>
      </c>
      <c r="C3748" s="2" t="str">
        <f>VLOOKUP(D3748,Info!$A$24:$B$57,2,FALSE)</f>
        <v>Grunts</v>
      </c>
      <c r="D3748" s="3" t="s">
        <v>32</v>
      </c>
      <c r="E3748" s="3">
        <v>1987.0</v>
      </c>
      <c r="F3748" s="3">
        <v>20.0</v>
      </c>
    </row>
    <row r="3749" ht="15.75" customHeight="1">
      <c r="A3749" s="2" t="s">
        <v>298</v>
      </c>
      <c r="B3749" s="2" t="s">
        <v>296</v>
      </c>
      <c r="C3749" s="2" t="str">
        <f>VLOOKUP(D3749,Info!$A$24:$B$57,2,FALSE)</f>
        <v>Grunts</v>
      </c>
      <c r="D3749" s="3" t="s">
        <v>32</v>
      </c>
      <c r="E3749" s="3">
        <v>1988.0</v>
      </c>
      <c r="F3749" s="3">
        <v>8.0</v>
      </c>
    </row>
    <row r="3750" ht="15.75" customHeight="1">
      <c r="A3750" s="2" t="s">
        <v>298</v>
      </c>
      <c r="B3750" s="2" t="s">
        <v>296</v>
      </c>
      <c r="C3750" s="2" t="str">
        <f>VLOOKUP(D3750,Info!$A$24:$B$57,2,FALSE)</f>
        <v>Grunts</v>
      </c>
      <c r="D3750" s="3" t="s">
        <v>32</v>
      </c>
      <c r="E3750" s="3">
        <v>1989.0</v>
      </c>
      <c r="F3750" s="3">
        <v>11.0</v>
      </c>
    </row>
    <row r="3751" ht="15.75" customHeight="1">
      <c r="A3751" s="2" t="s">
        <v>298</v>
      </c>
      <c r="B3751" s="2" t="s">
        <v>296</v>
      </c>
      <c r="C3751" s="2" t="str">
        <f>VLOOKUP(D3751,Info!$A$24:$B$57,2,FALSE)</f>
        <v>Grunts</v>
      </c>
      <c r="D3751" s="3" t="s">
        <v>32</v>
      </c>
      <c r="E3751" s="3">
        <v>1990.0</v>
      </c>
      <c r="F3751" s="3">
        <v>34.0</v>
      </c>
    </row>
    <row r="3752" ht="15.75" customHeight="1">
      <c r="A3752" s="2" t="s">
        <v>298</v>
      </c>
      <c r="B3752" s="2" t="s">
        <v>296</v>
      </c>
      <c r="C3752" s="2" t="str">
        <f>VLOOKUP(D3752,Info!$A$24:$B$57,2,FALSE)</f>
        <v>Grunts</v>
      </c>
      <c r="D3752" s="3" t="s">
        <v>32</v>
      </c>
      <c r="E3752" s="3">
        <v>1991.0</v>
      </c>
      <c r="F3752" s="3">
        <v>6.0</v>
      </c>
    </row>
    <row r="3753" ht="15.75" customHeight="1">
      <c r="A3753" s="2" t="s">
        <v>298</v>
      </c>
      <c r="B3753" s="2" t="s">
        <v>296</v>
      </c>
      <c r="C3753" s="2" t="str">
        <f>VLOOKUP(D3753,Info!$A$24:$B$57,2,FALSE)</f>
        <v>Grunts</v>
      </c>
      <c r="D3753" s="3" t="s">
        <v>32</v>
      </c>
      <c r="E3753" s="3">
        <v>1992.0</v>
      </c>
      <c r="F3753" s="3">
        <v>4.0</v>
      </c>
    </row>
    <row r="3754" ht="15.75" customHeight="1">
      <c r="A3754" s="2" t="s">
        <v>298</v>
      </c>
      <c r="B3754" s="2" t="s">
        <v>296</v>
      </c>
      <c r="C3754" s="2" t="str">
        <f>VLOOKUP(D3754,Info!$A$24:$B$57,2,FALSE)</f>
        <v>Grunts</v>
      </c>
      <c r="D3754" s="3" t="s">
        <v>32</v>
      </c>
      <c r="E3754" s="3">
        <v>1993.0</v>
      </c>
      <c r="F3754" s="3">
        <v>1.0</v>
      </c>
    </row>
    <row r="3755" ht="15.75" customHeight="1">
      <c r="A3755" s="2" t="s">
        <v>298</v>
      </c>
      <c r="B3755" s="2" t="s">
        <v>296</v>
      </c>
      <c r="C3755" s="2" t="str">
        <f>VLOOKUP(D3755,Info!$A$24:$B$57,2,FALSE)</f>
        <v>Grunts</v>
      </c>
      <c r="D3755" s="3" t="s">
        <v>32</v>
      </c>
      <c r="E3755" s="3">
        <v>1994.0</v>
      </c>
      <c r="F3755" s="3">
        <v>5.0</v>
      </c>
    </row>
    <row r="3756" ht="15.75" customHeight="1">
      <c r="A3756" s="2" t="s">
        <v>298</v>
      </c>
      <c r="B3756" s="2" t="s">
        <v>296</v>
      </c>
      <c r="C3756" s="2" t="str">
        <f>VLOOKUP(D3756,Info!$A$24:$B$57,2,FALSE)</f>
        <v>Grunts</v>
      </c>
      <c r="D3756" s="3" t="s">
        <v>32</v>
      </c>
      <c r="E3756" s="3">
        <v>1995.0</v>
      </c>
      <c r="F3756" s="3">
        <v>1.0</v>
      </c>
    </row>
    <row r="3757" ht="15.75" customHeight="1">
      <c r="A3757" s="2" t="s">
        <v>298</v>
      </c>
      <c r="B3757" s="2" t="s">
        <v>296</v>
      </c>
      <c r="C3757" s="2" t="str">
        <f>VLOOKUP(D3757,Info!$A$24:$B$57,2,FALSE)</f>
        <v>Grunts</v>
      </c>
      <c r="D3757" s="3" t="s">
        <v>32</v>
      </c>
      <c r="E3757" s="3">
        <v>1996.0</v>
      </c>
      <c r="F3757" s="3">
        <v>3.0</v>
      </c>
    </row>
    <row r="3758" ht="15.75" customHeight="1">
      <c r="A3758" s="2" t="s">
        <v>298</v>
      </c>
      <c r="B3758" s="2" t="s">
        <v>296</v>
      </c>
      <c r="C3758" s="2" t="str">
        <f>VLOOKUP(D3758,Info!$A$24:$B$57,2,FALSE)</f>
        <v>Grunts</v>
      </c>
      <c r="D3758" s="3" t="s">
        <v>32</v>
      </c>
      <c r="E3758" s="3">
        <v>1997.0</v>
      </c>
      <c r="F3758" s="3">
        <v>7.0</v>
      </c>
    </row>
    <row r="3759" ht="15.75" customHeight="1">
      <c r="A3759" s="2" t="s">
        <v>298</v>
      </c>
      <c r="B3759" s="2" t="s">
        <v>296</v>
      </c>
      <c r="C3759" s="2" t="str">
        <f>VLOOKUP(D3759,Info!$A$24:$B$57,2,FALSE)</f>
        <v>Grunts</v>
      </c>
      <c r="D3759" s="3" t="s">
        <v>32</v>
      </c>
      <c r="E3759" s="3">
        <v>1998.0</v>
      </c>
      <c r="F3759" s="3">
        <v>22.0</v>
      </c>
    </row>
    <row r="3760" ht="15.75" customHeight="1">
      <c r="A3760" s="2" t="s">
        <v>298</v>
      </c>
      <c r="B3760" s="2" t="s">
        <v>296</v>
      </c>
      <c r="C3760" s="2" t="str">
        <f>VLOOKUP(D3760,Info!$A$24:$B$57,2,FALSE)</f>
        <v>Grunts</v>
      </c>
      <c r="D3760" s="3" t="s">
        <v>32</v>
      </c>
      <c r="E3760" s="3">
        <v>1999.0</v>
      </c>
      <c r="F3760" s="3">
        <v>21.0</v>
      </c>
    </row>
    <row r="3761" ht="15.75" customHeight="1">
      <c r="A3761" s="2" t="s">
        <v>298</v>
      </c>
      <c r="B3761" s="2" t="s">
        <v>296</v>
      </c>
      <c r="C3761" s="2" t="str">
        <f>VLOOKUP(D3761,Info!$A$24:$B$57,2,FALSE)</f>
        <v>Grunts</v>
      </c>
      <c r="D3761" s="3" t="s">
        <v>32</v>
      </c>
      <c r="E3761" s="3">
        <v>2000.0</v>
      </c>
      <c r="F3761" s="3">
        <v>32.0</v>
      </c>
    </row>
    <row r="3762" ht="15.75" customHeight="1">
      <c r="A3762" s="2" t="s">
        <v>298</v>
      </c>
      <c r="B3762" s="2" t="s">
        <v>296</v>
      </c>
      <c r="C3762" s="2" t="str">
        <f>VLOOKUP(D3762,Info!$A$24:$B$57,2,FALSE)</f>
        <v>Grunts</v>
      </c>
      <c r="D3762" s="3" t="s">
        <v>32</v>
      </c>
      <c r="E3762" s="3">
        <v>2001.0</v>
      </c>
      <c r="F3762" s="3">
        <v>34.0</v>
      </c>
    </row>
    <row r="3763" ht="15.75" customHeight="1">
      <c r="A3763" s="2" t="s">
        <v>298</v>
      </c>
      <c r="B3763" s="2" t="s">
        <v>296</v>
      </c>
      <c r="C3763" s="2" t="str">
        <f>VLOOKUP(D3763,Info!$A$24:$B$57,2,FALSE)</f>
        <v>Grunts</v>
      </c>
      <c r="D3763" s="3" t="s">
        <v>32</v>
      </c>
      <c r="E3763" s="3">
        <v>2002.0</v>
      </c>
      <c r="F3763" s="3">
        <v>6.0</v>
      </c>
    </row>
    <row r="3764" ht="15.75" customHeight="1">
      <c r="A3764" s="2" t="s">
        <v>298</v>
      </c>
      <c r="B3764" s="2" t="s">
        <v>296</v>
      </c>
      <c r="C3764" s="2" t="str">
        <f>VLOOKUP(D3764,Info!$A$24:$B$57,2,FALSE)</f>
        <v>Grunts</v>
      </c>
      <c r="D3764" s="3" t="s">
        <v>32</v>
      </c>
      <c r="E3764" s="3">
        <v>2003.0</v>
      </c>
      <c r="F3764" s="3">
        <v>69.0</v>
      </c>
    </row>
    <row r="3765" ht="15.75" customHeight="1">
      <c r="A3765" s="2" t="s">
        <v>298</v>
      </c>
      <c r="B3765" s="2" t="s">
        <v>296</v>
      </c>
      <c r="C3765" s="2" t="str">
        <f>VLOOKUP(D3765,Info!$A$24:$B$57,2,FALSE)</f>
        <v>Grunts</v>
      </c>
      <c r="D3765" s="3" t="s">
        <v>32</v>
      </c>
      <c r="E3765" s="3">
        <v>2004.0</v>
      </c>
      <c r="F3765" s="3">
        <v>109.0</v>
      </c>
    </row>
    <row r="3766" ht="15.75" customHeight="1">
      <c r="A3766" s="2" t="s">
        <v>298</v>
      </c>
      <c r="B3766" s="2" t="s">
        <v>296</v>
      </c>
      <c r="C3766" s="2" t="str">
        <f>VLOOKUP(D3766,Info!$A$24:$B$57,2,FALSE)</f>
        <v>Grunts</v>
      </c>
      <c r="D3766" s="3" t="s">
        <v>32</v>
      </c>
      <c r="E3766" s="3">
        <v>2005.0</v>
      </c>
      <c r="F3766" s="3">
        <v>106.0</v>
      </c>
    </row>
    <row r="3767" ht="15.75" customHeight="1">
      <c r="A3767" s="2" t="s">
        <v>298</v>
      </c>
      <c r="B3767" s="2" t="s">
        <v>296</v>
      </c>
      <c r="C3767" s="2" t="str">
        <f>VLOOKUP(D3767,Info!$A$24:$B$57,2,FALSE)</f>
        <v>Grunts</v>
      </c>
      <c r="D3767" s="3" t="s">
        <v>32</v>
      </c>
      <c r="E3767" s="3">
        <v>2006.0</v>
      </c>
      <c r="F3767" s="3">
        <v>101.0</v>
      </c>
    </row>
    <row r="3768" ht="15.75" customHeight="1">
      <c r="A3768" s="2" t="s">
        <v>298</v>
      </c>
      <c r="B3768" s="2" t="s">
        <v>296</v>
      </c>
      <c r="C3768" s="2" t="str">
        <f>VLOOKUP(D3768,Info!$A$24:$B$57,2,FALSE)</f>
        <v>Grunts</v>
      </c>
      <c r="D3768" s="3" t="s">
        <v>32</v>
      </c>
      <c r="E3768" s="3">
        <v>2007.0</v>
      </c>
      <c r="F3768" s="3">
        <v>127.0</v>
      </c>
    </row>
    <row r="3769" ht="15.75" customHeight="1">
      <c r="A3769" s="2" t="s">
        <v>298</v>
      </c>
      <c r="B3769" s="2" t="s">
        <v>296</v>
      </c>
      <c r="C3769" s="2" t="str">
        <f>VLOOKUP(D3769,Info!$A$24:$B$57,2,FALSE)</f>
        <v>Grunts</v>
      </c>
      <c r="D3769" s="3" t="s">
        <v>32</v>
      </c>
      <c r="E3769" s="3">
        <v>2008.0</v>
      </c>
      <c r="F3769" s="3">
        <v>68.0</v>
      </c>
    </row>
    <row r="3770" ht="15.75" customHeight="1">
      <c r="A3770" s="2" t="s">
        <v>298</v>
      </c>
      <c r="B3770" s="2" t="s">
        <v>296</v>
      </c>
      <c r="C3770" s="2" t="str">
        <f>VLOOKUP(D3770,Info!$A$24:$B$57,2,FALSE)</f>
        <v>Grunts</v>
      </c>
      <c r="D3770" s="3" t="s">
        <v>32</v>
      </c>
      <c r="E3770" s="3">
        <v>2009.0</v>
      </c>
      <c r="F3770" s="3">
        <v>53.0</v>
      </c>
    </row>
    <row r="3771" ht="15.75" customHeight="1">
      <c r="A3771" s="2" t="s">
        <v>298</v>
      </c>
      <c r="B3771" s="2" t="s">
        <v>296</v>
      </c>
      <c r="C3771" s="2" t="str">
        <f>VLOOKUP(D3771,Info!$A$24:$B$57,2,FALSE)</f>
        <v>Grunts</v>
      </c>
      <c r="D3771" s="3" t="s">
        <v>32</v>
      </c>
      <c r="E3771" s="3">
        <v>2010.0</v>
      </c>
      <c r="F3771" s="3">
        <v>16.0</v>
      </c>
    </row>
    <row r="3772" ht="15.75" customHeight="1">
      <c r="A3772" s="2" t="s">
        <v>298</v>
      </c>
      <c r="B3772" s="2" t="s">
        <v>296</v>
      </c>
      <c r="C3772" s="2" t="str">
        <f>VLOOKUP(D3772,Info!$A$24:$B$57,2,FALSE)</f>
        <v>Grunts</v>
      </c>
      <c r="D3772" s="3" t="s">
        <v>32</v>
      </c>
      <c r="E3772" s="3">
        <v>2011.0</v>
      </c>
      <c r="F3772" s="3">
        <v>38.0</v>
      </c>
    </row>
    <row r="3773" ht="15.75" customHeight="1">
      <c r="A3773" s="2" t="s">
        <v>298</v>
      </c>
      <c r="B3773" s="2" t="s">
        <v>296</v>
      </c>
      <c r="C3773" s="2" t="str">
        <f>VLOOKUP(D3773,Info!$A$24:$B$57,2,FALSE)</f>
        <v>Grunts</v>
      </c>
      <c r="D3773" s="3" t="s">
        <v>32</v>
      </c>
      <c r="E3773" s="3">
        <v>2012.0</v>
      </c>
      <c r="F3773" s="3">
        <v>48.0</v>
      </c>
    </row>
    <row r="3774" ht="15.75" customHeight="1">
      <c r="A3774" s="2" t="s">
        <v>298</v>
      </c>
      <c r="B3774" s="2" t="s">
        <v>296</v>
      </c>
      <c r="C3774" s="2" t="str">
        <f>VLOOKUP(D3774,Info!$A$24:$B$57,2,FALSE)</f>
        <v>Grunts</v>
      </c>
      <c r="D3774" s="3" t="s">
        <v>32</v>
      </c>
      <c r="E3774" s="3">
        <v>2013.0</v>
      </c>
      <c r="F3774" s="3">
        <v>74.0</v>
      </c>
    </row>
    <row r="3775" ht="15.75" customHeight="1">
      <c r="A3775" s="2" t="s">
        <v>298</v>
      </c>
      <c r="B3775" s="2" t="s">
        <v>296</v>
      </c>
      <c r="C3775" s="2" t="str">
        <f>VLOOKUP(D3775,Info!$A$24:$B$57,2,FALSE)</f>
        <v>Grunts</v>
      </c>
      <c r="D3775" s="3" t="s">
        <v>32</v>
      </c>
      <c r="E3775" s="3">
        <v>2014.0</v>
      </c>
      <c r="F3775" s="3">
        <v>94.0</v>
      </c>
    </row>
    <row r="3776" ht="15.75" customHeight="1">
      <c r="A3776" s="2" t="s">
        <v>298</v>
      </c>
      <c r="B3776" s="2" t="s">
        <v>296</v>
      </c>
      <c r="C3776" s="2" t="str">
        <f>VLOOKUP(D3776,Info!$A$24:$B$57,2,FALSE)</f>
        <v>Grunts</v>
      </c>
      <c r="D3776" s="3" t="s">
        <v>32</v>
      </c>
      <c r="E3776" s="3">
        <v>2015.0</v>
      </c>
      <c r="F3776" s="3">
        <v>98.0</v>
      </c>
    </row>
    <row r="3777" ht="15.75" customHeight="1">
      <c r="A3777" s="2" t="s">
        <v>298</v>
      </c>
      <c r="B3777" s="2" t="s">
        <v>296</v>
      </c>
      <c r="C3777" s="2" t="str">
        <f>VLOOKUP(D3777,Info!$A$24:$B$57,2,FALSE)</f>
        <v>Grunts</v>
      </c>
      <c r="D3777" s="3" t="s">
        <v>32</v>
      </c>
      <c r="E3777" s="3">
        <v>2016.0</v>
      </c>
      <c r="F3777" s="3">
        <v>98.0</v>
      </c>
    </row>
    <row r="3778" ht="15.75" customHeight="1">
      <c r="A3778" s="2" t="s">
        <v>298</v>
      </c>
      <c r="B3778" s="2" t="s">
        <v>296</v>
      </c>
      <c r="C3778" s="2" t="str">
        <f>VLOOKUP(D3778,Info!$A$24:$B$57,2,FALSE)</f>
        <v>Grunts</v>
      </c>
      <c r="D3778" s="3" t="s">
        <v>32</v>
      </c>
      <c r="E3778" s="3">
        <v>2017.0</v>
      </c>
      <c r="F3778" s="3">
        <v>47.0</v>
      </c>
    </row>
    <row r="3779" ht="15.75" customHeight="1">
      <c r="A3779" s="2" t="s">
        <v>298</v>
      </c>
      <c r="B3779" s="2" t="s">
        <v>296</v>
      </c>
      <c r="C3779" s="2" t="str">
        <f>VLOOKUP(D3779,Info!$A$24:$B$57,2,FALSE)</f>
        <v>Grunts</v>
      </c>
      <c r="D3779" s="3" t="s">
        <v>32</v>
      </c>
      <c r="E3779" s="3">
        <v>2018.0</v>
      </c>
      <c r="F3779" s="3">
        <v>47.0</v>
      </c>
    </row>
    <row r="3780" ht="15.75" customHeight="1">
      <c r="A3780" s="2" t="s">
        <v>298</v>
      </c>
      <c r="B3780" s="2" t="s">
        <v>296</v>
      </c>
      <c r="C3780" s="2" t="str">
        <f>VLOOKUP(D3780,Info!$A$24:$B$57,2,FALSE)</f>
        <v>Deepwater</v>
      </c>
      <c r="D3780" s="3" t="s">
        <v>33</v>
      </c>
      <c r="E3780" s="3">
        <v>1981.0</v>
      </c>
      <c r="F3780" s="3">
        <v>26.0</v>
      </c>
    </row>
    <row r="3781" ht="15.75" customHeight="1">
      <c r="A3781" s="2" t="s">
        <v>298</v>
      </c>
      <c r="B3781" s="2" t="s">
        <v>296</v>
      </c>
      <c r="C3781" s="2" t="str">
        <f>VLOOKUP(D3781,Info!$A$24:$B$57,2,FALSE)</f>
        <v>Deepwater</v>
      </c>
      <c r="D3781" s="3" t="s">
        <v>33</v>
      </c>
      <c r="E3781" s="3">
        <v>1982.0</v>
      </c>
      <c r="F3781" s="3">
        <v>31.0</v>
      </c>
    </row>
    <row r="3782" ht="15.75" customHeight="1">
      <c r="A3782" s="2" t="s">
        <v>298</v>
      </c>
      <c r="B3782" s="2" t="s">
        <v>296</v>
      </c>
      <c r="C3782" s="2" t="str">
        <f>VLOOKUP(D3782,Info!$A$24:$B$57,2,FALSE)</f>
        <v>Deepwater</v>
      </c>
      <c r="D3782" s="3" t="s">
        <v>33</v>
      </c>
      <c r="E3782" s="3">
        <v>1983.0</v>
      </c>
      <c r="F3782" s="3">
        <v>70.0</v>
      </c>
    </row>
    <row r="3783" ht="15.75" customHeight="1">
      <c r="A3783" s="2" t="s">
        <v>298</v>
      </c>
      <c r="B3783" s="2" t="s">
        <v>296</v>
      </c>
      <c r="C3783" s="2" t="str">
        <f>VLOOKUP(D3783,Info!$A$24:$B$57,2,FALSE)</f>
        <v>Deepwater</v>
      </c>
      <c r="D3783" s="3" t="s">
        <v>33</v>
      </c>
      <c r="E3783" s="3">
        <v>1984.0</v>
      </c>
      <c r="F3783" s="3">
        <v>54.0</v>
      </c>
    </row>
    <row r="3784" ht="15.75" customHeight="1">
      <c r="A3784" s="2" t="s">
        <v>298</v>
      </c>
      <c r="B3784" s="2" t="s">
        <v>296</v>
      </c>
      <c r="C3784" s="2" t="str">
        <f>VLOOKUP(D3784,Info!$A$24:$B$57,2,FALSE)</f>
        <v>Deepwater</v>
      </c>
      <c r="D3784" s="3" t="s">
        <v>33</v>
      </c>
      <c r="E3784" s="3">
        <v>1985.0</v>
      </c>
      <c r="F3784" s="3">
        <v>74.0</v>
      </c>
    </row>
    <row r="3785" ht="15.75" customHeight="1">
      <c r="A3785" s="2" t="s">
        <v>298</v>
      </c>
      <c r="B3785" s="2" t="s">
        <v>296</v>
      </c>
      <c r="C3785" s="2" t="str">
        <f>VLOOKUP(D3785,Info!$A$24:$B$57,2,FALSE)</f>
        <v>Deepwater</v>
      </c>
      <c r="D3785" s="3" t="s">
        <v>33</v>
      </c>
      <c r="E3785" s="3">
        <v>1986.0</v>
      </c>
      <c r="F3785" s="3">
        <v>87.0</v>
      </c>
    </row>
    <row r="3786" ht="15.75" customHeight="1">
      <c r="A3786" s="2" t="s">
        <v>298</v>
      </c>
      <c r="B3786" s="2" t="s">
        <v>296</v>
      </c>
      <c r="C3786" s="2" t="str">
        <f>VLOOKUP(D3786,Info!$A$24:$B$57,2,FALSE)</f>
        <v>Deepwater</v>
      </c>
      <c r="D3786" s="3" t="s">
        <v>33</v>
      </c>
      <c r="E3786" s="3">
        <v>1987.0</v>
      </c>
      <c r="F3786" s="3">
        <v>29.0</v>
      </c>
    </row>
    <row r="3787" ht="15.75" customHeight="1">
      <c r="A3787" s="2" t="s">
        <v>298</v>
      </c>
      <c r="B3787" s="2" t="s">
        <v>296</v>
      </c>
      <c r="C3787" s="2" t="str">
        <f>VLOOKUP(D3787,Info!$A$24:$B$57,2,FALSE)</f>
        <v>Deepwater</v>
      </c>
      <c r="D3787" s="3" t="s">
        <v>33</v>
      </c>
      <c r="E3787" s="3">
        <v>1988.0</v>
      </c>
      <c r="F3787" s="3">
        <v>32.0</v>
      </c>
    </row>
    <row r="3788" ht="15.75" customHeight="1">
      <c r="A3788" s="2" t="s">
        <v>298</v>
      </c>
      <c r="B3788" s="2" t="s">
        <v>296</v>
      </c>
      <c r="C3788" s="2" t="str">
        <f>VLOOKUP(D3788,Info!$A$24:$B$57,2,FALSE)</f>
        <v>Deepwater</v>
      </c>
      <c r="D3788" s="3" t="s">
        <v>33</v>
      </c>
      <c r="E3788" s="3">
        <v>1989.0</v>
      </c>
      <c r="F3788" s="3">
        <v>94.0</v>
      </c>
    </row>
    <row r="3789" ht="15.75" customHeight="1">
      <c r="A3789" s="2" t="s">
        <v>298</v>
      </c>
      <c r="B3789" s="2" t="s">
        <v>296</v>
      </c>
      <c r="C3789" s="2" t="str">
        <f>VLOOKUP(D3789,Info!$A$24:$B$57,2,FALSE)</f>
        <v>Deepwater</v>
      </c>
      <c r="D3789" s="3" t="s">
        <v>33</v>
      </c>
      <c r="E3789" s="3">
        <v>1990.0</v>
      </c>
      <c r="F3789" s="3">
        <v>16.0</v>
      </c>
    </row>
    <row r="3790" ht="15.75" customHeight="1">
      <c r="A3790" s="2" t="s">
        <v>298</v>
      </c>
      <c r="B3790" s="2" t="s">
        <v>296</v>
      </c>
      <c r="C3790" s="2" t="str">
        <f>VLOOKUP(D3790,Info!$A$24:$B$57,2,FALSE)</f>
        <v>Deepwater</v>
      </c>
      <c r="D3790" s="3" t="s">
        <v>33</v>
      </c>
      <c r="E3790" s="3">
        <v>1991.0</v>
      </c>
      <c r="F3790" s="3">
        <v>41.0</v>
      </c>
    </row>
    <row r="3791" ht="15.75" customHeight="1">
      <c r="A3791" s="2" t="s">
        <v>298</v>
      </c>
      <c r="B3791" s="2" t="s">
        <v>296</v>
      </c>
      <c r="C3791" s="2" t="str">
        <f>VLOOKUP(D3791,Info!$A$24:$B$57,2,FALSE)</f>
        <v>Deepwater</v>
      </c>
      <c r="D3791" s="3" t="s">
        <v>33</v>
      </c>
      <c r="E3791" s="3">
        <v>1992.0</v>
      </c>
      <c r="F3791" s="3">
        <v>39.0</v>
      </c>
    </row>
    <row r="3792" ht="15.75" customHeight="1">
      <c r="A3792" s="2" t="s">
        <v>298</v>
      </c>
      <c r="B3792" s="2" t="s">
        <v>296</v>
      </c>
      <c r="C3792" s="2" t="str">
        <f>VLOOKUP(D3792,Info!$A$24:$B$57,2,FALSE)</f>
        <v>Deepwater</v>
      </c>
      <c r="D3792" s="3" t="s">
        <v>33</v>
      </c>
      <c r="E3792" s="3">
        <v>1993.0</v>
      </c>
      <c r="F3792" s="3">
        <v>21.0</v>
      </c>
    </row>
    <row r="3793" ht="15.75" customHeight="1">
      <c r="A3793" s="2" t="s">
        <v>298</v>
      </c>
      <c r="B3793" s="2" t="s">
        <v>296</v>
      </c>
      <c r="C3793" s="2" t="str">
        <f>VLOOKUP(D3793,Info!$A$24:$B$57,2,FALSE)</f>
        <v>Deepwater</v>
      </c>
      <c r="D3793" s="3" t="s">
        <v>33</v>
      </c>
      <c r="E3793" s="3">
        <v>1994.0</v>
      </c>
      <c r="F3793" s="3">
        <v>47.0</v>
      </c>
    </row>
    <row r="3794" ht="15.75" customHeight="1">
      <c r="A3794" s="2" t="s">
        <v>298</v>
      </c>
      <c r="B3794" s="2" t="s">
        <v>296</v>
      </c>
      <c r="C3794" s="2" t="str">
        <f>VLOOKUP(D3794,Info!$A$24:$B$57,2,FALSE)</f>
        <v>Deepwater</v>
      </c>
      <c r="D3794" s="3" t="s">
        <v>33</v>
      </c>
      <c r="E3794" s="3">
        <v>1995.0</v>
      </c>
      <c r="F3794" s="3">
        <v>130.0</v>
      </c>
    </row>
    <row r="3795" ht="15.75" customHeight="1">
      <c r="A3795" s="2" t="s">
        <v>298</v>
      </c>
      <c r="B3795" s="2" t="s">
        <v>296</v>
      </c>
      <c r="C3795" s="2" t="str">
        <f>VLOOKUP(D3795,Info!$A$24:$B$57,2,FALSE)</f>
        <v>Deepwater</v>
      </c>
      <c r="D3795" s="3" t="s">
        <v>33</v>
      </c>
      <c r="E3795" s="3">
        <v>1996.0</v>
      </c>
      <c r="F3795" s="3">
        <v>25.0</v>
      </c>
    </row>
    <row r="3796" ht="15.75" customHeight="1">
      <c r="A3796" s="2" t="s">
        <v>298</v>
      </c>
      <c r="B3796" s="2" t="s">
        <v>296</v>
      </c>
      <c r="C3796" s="2" t="str">
        <f>VLOOKUP(D3796,Info!$A$24:$B$57,2,FALSE)</f>
        <v>Deepwater</v>
      </c>
      <c r="D3796" s="3" t="s">
        <v>33</v>
      </c>
      <c r="E3796" s="3">
        <v>1997.0</v>
      </c>
      <c r="F3796" s="3">
        <v>214.0</v>
      </c>
    </row>
    <row r="3797" ht="15.75" customHeight="1">
      <c r="A3797" s="2" t="s">
        <v>298</v>
      </c>
      <c r="B3797" s="2" t="s">
        <v>296</v>
      </c>
      <c r="C3797" s="2" t="str">
        <f>VLOOKUP(D3797,Info!$A$24:$B$57,2,FALSE)</f>
        <v>Deepwater</v>
      </c>
      <c r="D3797" s="3" t="s">
        <v>33</v>
      </c>
      <c r="E3797" s="3">
        <v>1998.0</v>
      </c>
      <c r="F3797" s="3">
        <v>91.0</v>
      </c>
    </row>
    <row r="3798" ht="15.75" customHeight="1">
      <c r="A3798" s="2" t="s">
        <v>298</v>
      </c>
      <c r="B3798" s="2" t="s">
        <v>296</v>
      </c>
      <c r="C3798" s="2" t="str">
        <f>VLOOKUP(D3798,Info!$A$24:$B$57,2,FALSE)</f>
        <v>Deepwater</v>
      </c>
      <c r="D3798" s="3" t="s">
        <v>33</v>
      </c>
      <c r="E3798" s="3">
        <v>1999.0</v>
      </c>
      <c r="F3798" s="3">
        <v>96.0</v>
      </c>
    </row>
    <row r="3799" ht="15.75" customHeight="1">
      <c r="A3799" s="2" t="s">
        <v>298</v>
      </c>
      <c r="B3799" s="2" t="s">
        <v>296</v>
      </c>
      <c r="C3799" s="2" t="str">
        <f>VLOOKUP(D3799,Info!$A$24:$B$57,2,FALSE)</f>
        <v>Deepwater</v>
      </c>
      <c r="D3799" s="3" t="s">
        <v>33</v>
      </c>
      <c r="E3799" s="3">
        <v>2000.0</v>
      </c>
      <c r="F3799" s="3">
        <v>123.0</v>
      </c>
    </row>
    <row r="3800" ht="15.75" customHeight="1">
      <c r="A3800" s="2" t="s">
        <v>298</v>
      </c>
      <c r="B3800" s="2" t="s">
        <v>296</v>
      </c>
      <c r="C3800" s="2" t="str">
        <f>VLOOKUP(D3800,Info!$A$24:$B$57,2,FALSE)</f>
        <v>Deepwater</v>
      </c>
      <c r="D3800" s="3" t="s">
        <v>33</v>
      </c>
      <c r="E3800" s="3">
        <v>2001.0</v>
      </c>
      <c r="F3800" s="3">
        <v>118.0</v>
      </c>
    </row>
    <row r="3801" ht="15.75" customHeight="1">
      <c r="A3801" s="2" t="s">
        <v>298</v>
      </c>
      <c r="B3801" s="2" t="s">
        <v>296</v>
      </c>
      <c r="C3801" s="2" t="str">
        <f>VLOOKUP(D3801,Info!$A$24:$B$57,2,FALSE)</f>
        <v>Deepwater</v>
      </c>
      <c r="D3801" s="3" t="s">
        <v>33</v>
      </c>
      <c r="E3801" s="3">
        <v>2002.0</v>
      </c>
      <c r="F3801" s="3">
        <v>85.0</v>
      </c>
    </row>
    <row r="3802" ht="15.75" customHeight="1">
      <c r="A3802" s="2" t="s">
        <v>298</v>
      </c>
      <c r="B3802" s="2" t="s">
        <v>296</v>
      </c>
      <c r="C3802" s="2" t="str">
        <f>VLOOKUP(D3802,Info!$A$24:$B$57,2,FALSE)</f>
        <v>Deepwater</v>
      </c>
      <c r="D3802" s="3" t="s">
        <v>33</v>
      </c>
      <c r="E3802" s="3">
        <v>2003.0</v>
      </c>
      <c r="F3802" s="3">
        <v>58.0</v>
      </c>
    </row>
    <row r="3803" ht="15.75" customHeight="1">
      <c r="A3803" s="2" t="s">
        <v>298</v>
      </c>
      <c r="B3803" s="2" t="s">
        <v>296</v>
      </c>
      <c r="C3803" s="2" t="str">
        <f>VLOOKUP(D3803,Info!$A$24:$B$57,2,FALSE)</f>
        <v>Deepwater</v>
      </c>
      <c r="D3803" s="3" t="s">
        <v>33</v>
      </c>
      <c r="E3803" s="3">
        <v>2004.0</v>
      </c>
      <c r="F3803" s="3">
        <v>116.0</v>
      </c>
    </row>
    <row r="3804" ht="15.75" customHeight="1">
      <c r="A3804" s="2" t="s">
        <v>298</v>
      </c>
      <c r="B3804" s="2" t="s">
        <v>296</v>
      </c>
      <c r="C3804" s="2" t="str">
        <f>VLOOKUP(D3804,Info!$A$24:$B$57,2,FALSE)</f>
        <v>Deepwater</v>
      </c>
      <c r="D3804" s="3" t="s">
        <v>33</v>
      </c>
      <c r="E3804" s="3">
        <v>2005.0</v>
      </c>
      <c r="F3804" s="3">
        <v>67.0</v>
      </c>
    </row>
    <row r="3805" ht="15.75" customHeight="1">
      <c r="A3805" s="2" t="s">
        <v>298</v>
      </c>
      <c r="B3805" s="2" t="s">
        <v>296</v>
      </c>
      <c r="C3805" s="2" t="str">
        <f>VLOOKUP(D3805,Info!$A$24:$B$57,2,FALSE)</f>
        <v>Deepwater</v>
      </c>
      <c r="D3805" s="3" t="s">
        <v>33</v>
      </c>
      <c r="E3805" s="3">
        <v>2006.0</v>
      </c>
      <c r="F3805" s="3">
        <v>80.0</v>
      </c>
    </row>
    <row r="3806" ht="15.75" customHeight="1">
      <c r="A3806" s="2" t="s">
        <v>298</v>
      </c>
      <c r="B3806" s="2" t="s">
        <v>296</v>
      </c>
      <c r="C3806" s="2" t="str">
        <f>VLOOKUP(D3806,Info!$A$24:$B$57,2,FALSE)</f>
        <v>Deepwater</v>
      </c>
      <c r="D3806" s="3" t="s">
        <v>33</v>
      </c>
      <c r="E3806" s="3">
        <v>2007.0</v>
      </c>
      <c r="F3806" s="3">
        <v>151.0</v>
      </c>
    </row>
    <row r="3807" ht="15.75" customHeight="1">
      <c r="A3807" s="2" t="s">
        <v>298</v>
      </c>
      <c r="B3807" s="2" t="s">
        <v>296</v>
      </c>
      <c r="C3807" s="2" t="str">
        <f>VLOOKUP(D3807,Info!$A$24:$B$57,2,FALSE)</f>
        <v>Deepwater</v>
      </c>
      <c r="D3807" s="3" t="s">
        <v>33</v>
      </c>
      <c r="E3807" s="3">
        <v>2008.0</v>
      </c>
      <c r="F3807" s="3">
        <v>119.0</v>
      </c>
    </row>
    <row r="3808" ht="15.75" customHeight="1">
      <c r="A3808" s="2" t="s">
        <v>298</v>
      </c>
      <c r="B3808" s="2" t="s">
        <v>296</v>
      </c>
      <c r="C3808" s="2" t="str">
        <f>VLOOKUP(D3808,Info!$A$24:$B$57,2,FALSE)</f>
        <v>Deepwater</v>
      </c>
      <c r="D3808" s="3" t="s">
        <v>33</v>
      </c>
      <c r="E3808" s="3">
        <v>2009.0</v>
      </c>
      <c r="F3808" s="3">
        <v>30.0</v>
      </c>
    </row>
    <row r="3809" ht="15.75" customHeight="1">
      <c r="A3809" s="2" t="s">
        <v>298</v>
      </c>
      <c r="B3809" s="2" t="s">
        <v>296</v>
      </c>
      <c r="C3809" s="2" t="str">
        <f>VLOOKUP(D3809,Info!$A$24:$B$57,2,FALSE)</f>
        <v>Deepwater</v>
      </c>
      <c r="D3809" s="3" t="s">
        <v>33</v>
      </c>
      <c r="E3809" s="3">
        <v>2010.0</v>
      </c>
      <c r="F3809" s="3">
        <v>26.0</v>
      </c>
    </row>
    <row r="3810" ht="15.75" customHeight="1">
      <c r="A3810" s="2" t="s">
        <v>298</v>
      </c>
      <c r="B3810" s="2" t="s">
        <v>296</v>
      </c>
      <c r="C3810" s="2" t="str">
        <f>VLOOKUP(D3810,Info!$A$24:$B$57,2,FALSE)</f>
        <v>Deepwater</v>
      </c>
      <c r="D3810" s="3" t="s">
        <v>33</v>
      </c>
      <c r="E3810" s="3">
        <v>2011.0</v>
      </c>
      <c r="F3810" s="3">
        <v>35.0</v>
      </c>
    </row>
    <row r="3811" ht="15.75" customHeight="1">
      <c r="A3811" s="2" t="s">
        <v>298</v>
      </c>
      <c r="B3811" s="2" t="s">
        <v>296</v>
      </c>
      <c r="C3811" s="2" t="str">
        <f>VLOOKUP(D3811,Info!$A$24:$B$57,2,FALSE)</f>
        <v>Deepwater</v>
      </c>
      <c r="D3811" s="3" t="s">
        <v>33</v>
      </c>
      <c r="E3811" s="3">
        <v>2012.0</v>
      </c>
      <c r="F3811" s="3">
        <v>41.0</v>
      </c>
    </row>
    <row r="3812" ht="15.75" customHeight="1">
      <c r="A3812" s="2" t="s">
        <v>298</v>
      </c>
      <c r="B3812" s="2" t="s">
        <v>296</v>
      </c>
      <c r="C3812" s="2" t="str">
        <f>VLOOKUP(D3812,Info!$A$24:$B$57,2,FALSE)</f>
        <v>Deepwater</v>
      </c>
      <c r="D3812" s="3" t="s">
        <v>33</v>
      </c>
      <c r="E3812" s="3">
        <v>2013.0</v>
      </c>
      <c r="F3812" s="3">
        <v>62.0</v>
      </c>
    </row>
    <row r="3813" ht="15.75" customHeight="1">
      <c r="A3813" s="2" t="s">
        <v>298</v>
      </c>
      <c r="B3813" s="2" t="s">
        <v>296</v>
      </c>
      <c r="C3813" s="2" t="str">
        <f>VLOOKUP(D3813,Info!$A$24:$B$57,2,FALSE)</f>
        <v>Deepwater</v>
      </c>
      <c r="D3813" s="3" t="s">
        <v>33</v>
      </c>
      <c r="E3813" s="3">
        <v>2014.0</v>
      </c>
      <c r="F3813" s="3">
        <v>125.0</v>
      </c>
    </row>
    <row r="3814" ht="15.75" customHeight="1">
      <c r="A3814" s="2" t="s">
        <v>298</v>
      </c>
      <c r="B3814" s="2" t="s">
        <v>296</v>
      </c>
      <c r="C3814" s="2" t="str">
        <f>VLOOKUP(D3814,Info!$A$24:$B$57,2,FALSE)</f>
        <v>Deepwater</v>
      </c>
      <c r="D3814" s="3" t="s">
        <v>33</v>
      </c>
      <c r="E3814" s="3">
        <v>2015.0</v>
      </c>
      <c r="F3814" s="3">
        <v>90.0</v>
      </c>
    </row>
    <row r="3815" ht="15.75" customHeight="1">
      <c r="A3815" s="2" t="s">
        <v>298</v>
      </c>
      <c r="B3815" s="2" t="s">
        <v>296</v>
      </c>
      <c r="C3815" s="2" t="str">
        <f>VLOOKUP(D3815,Info!$A$24:$B$57,2,FALSE)</f>
        <v>Deepwater</v>
      </c>
      <c r="D3815" s="3" t="s">
        <v>33</v>
      </c>
      <c r="E3815" s="3">
        <v>2016.0</v>
      </c>
      <c r="F3815" s="3">
        <v>118.0</v>
      </c>
    </row>
    <row r="3816" ht="15.75" customHeight="1">
      <c r="A3816" s="2" t="s">
        <v>298</v>
      </c>
      <c r="B3816" s="2" t="s">
        <v>296</v>
      </c>
      <c r="C3816" s="2" t="str">
        <f>VLOOKUP(D3816,Info!$A$24:$B$57,2,FALSE)</f>
        <v>Deepwater</v>
      </c>
      <c r="D3816" s="3" t="s">
        <v>33</v>
      </c>
      <c r="E3816" s="3">
        <v>2017.0</v>
      </c>
      <c r="F3816" s="3">
        <v>89.0</v>
      </c>
    </row>
    <row r="3817" ht="15.75" customHeight="1">
      <c r="A3817" s="2" t="s">
        <v>298</v>
      </c>
      <c r="B3817" s="2" t="s">
        <v>296</v>
      </c>
      <c r="C3817" s="2" t="str">
        <f>VLOOKUP(D3817,Info!$A$24:$B$57,2,FALSE)</f>
        <v>Deepwater</v>
      </c>
      <c r="D3817" s="3" t="s">
        <v>33</v>
      </c>
      <c r="E3817" s="3">
        <v>2018.0</v>
      </c>
      <c r="F3817" s="3">
        <v>69.0</v>
      </c>
    </row>
    <row r="3818" ht="15.75" customHeight="1">
      <c r="A3818" s="2" t="s">
        <v>298</v>
      </c>
      <c r="B3818" s="2" t="s">
        <v>296</v>
      </c>
      <c r="C3818" s="2" t="str">
        <f>VLOOKUP(D3818,Info!$A$24:$B$57,2,FALSE)</f>
        <v>Porgies</v>
      </c>
      <c r="D3818" s="3" t="s">
        <v>34</v>
      </c>
      <c r="E3818" s="3">
        <v>1981.0</v>
      </c>
      <c r="F3818" s="3">
        <v>73.0</v>
      </c>
    </row>
    <row r="3819" ht="15.75" customHeight="1">
      <c r="A3819" s="2" t="s">
        <v>298</v>
      </c>
      <c r="B3819" s="2" t="s">
        <v>296</v>
      </c>
      <c r="C3819" s="2" t="str">
        <f>VLOOKUP(D3819,Info!$A$24:$B$57,2,FALSE)</f>
        <v>Porgies</v>
      </c>
      <c r="D3819" s="3" t="s">
        <v>34</v>
      </c>
      <c r="E3819" s="3">
        <v>1982.0</v>
      </c>
      <c r="F3819" s="3">
        <v>119.0</v>
      </c>
    </row>
    <row r="3820" ht="15.75" customHeight="1">
      <c r="A3820" s="2" t="s">
        <v>298</v>
      </c>
      <c r="B3820" s="2" t="s">
        <v>296</v>
      </c>
      <c r="C3820" s="2" t="str">
        <f>VLOOKUP(D3820,Info!$A$24:$B$57,2,FALSE)</f>
        <v>Porgies</v>
      </c>
      <c r="D3820" s="3" t="s">
        <v>34</v>
      </c>
      <c r="E3820" s="3">
        <v>1984.0</v>
      </c>
      <c r="F3820" s="3">
        <v>65.0</v>
      </c>
    </row>
    <row r="3821" ht="15.75" customHeight="1">
      <c r="A3821" s="2" t="s">
        <v>298</v>
      </c>
      <c r="B3821" s="2" t="s">
        <v>296</v>
      </c>
      <c r="C3821" s="2" t="str">
        <f>VLOOKUP(D3821,Info!$A$24:$B$57,2,FALSE)</f>
        <v>Porgies</v>
      </c>
      <c r="D3821" s="3" t="s">
        <v>34</v>
      </c>
      <c r="E3821" s="3">
        <v>1985.0</v>
      </c>
      <c r="F3821" s="3">
        <v>60.0</v>
      </c>
    </row>
    <row r="3822" ht="15.75" customHeight="1">
      <c r="A3822" s="2" t="s">
        <v>298</v>
      </c>
      <c r="B3822" s="2" t="s">
        <v>296</v>
      </c>
      <c r="C3822" s="2" t="str">
        <f>VLOOKUP(D3822,Info!$A$24:$B$57,2,FALSE)</f>
        <v>Porgies</v>
      </c>
      <c r="D3822" s="3" t="s">
        <v>34</v>
      </c>
      <c r="E3822" s="3">
        <v>1986.0</v>
      </c>
      <c r="F3822" s="3">
        <v>95.0</v>
      </c>
    </row>
    <row r="3823" ht="15.75" customHeight="1">
      <c r="A3823" s="2" t="s">
        <v>298</v>
      </c>
      <c r="B3823" s="2" t="s">
        <v>296</v>
      </c>
      <c r="C3823" s="2" t="str">
        <f>VLOOKUP(D3823,Info!$A$24:$B$57,2,FALSE)</f>
        <v>Porgies</v>
      </c>
      <c r="D3823" s="3" t="s">
        <v>34</v>
      </c>
      <c r="E3823" s="3">
        <v>1987.0</v>
      </c>
      <c r="F3823" s="3">
        <v>52.0</v>
      </c>
    </row>
    <row r="3824" ht="15.75" customHeight="1">
      <c r="A3824" s="2" t="s">
        <v>298</v>
      </c>
      <c r="B3824" s="2" t="s">
        <v>296</v>
      </c>
      <c r="C3824" s="2" t="str">
        <f>VLOOKUP(D3824,Info!$A$24:$B$57,2,FALSE)</f>
        <v>Porgies</v>
      </c>
      <c r="D3824" s="3" t="s">
        <v>34</v>
      </c>
      <c r="E3824" s="3">
        <v>1988.0</v>
      </c>
      <c r="F3824" s="3">
        <v>31.0</v>
      </c>
    </row>
    <row r="3825" ht="15.75" customHeight="1">
      <c r="A3825" s="2" t="s">
        <v>298</v>
      </c>
      <c r="B3825" s="2" t="s">
        <v>296</v>
      </c>
      <c r="C3825" s="2" t="str">
        <f>VLOOKUP(D3825,Info!$A$24:$B$57,2,FALSE)</f>
        <v>Porgies</v>
      </c>
      <c r="D3825" s="3" t="s">
        <v>34</v>
      </c>
      <c r="E3825" s="3">
        <v>1989.0</v>
      </c>
      <c r="F3825" s="3">
        <v>16.0</v>
      </c>
    </row>
    <row r="3826" ht="15.75" customHeight="1">
      <c r="A3826" s="2" t="s">
        <v>298</v>
      </c>
      <c r="B3826" s="2" t="s">
        <v>296</v>
      </c>
      <c r="C3826" s="2" t="str">
        <f>VLOOKUP(D3826,Info!$A$24:$B$57,2,FALSE)</f>
        <v>Porgies</v>
      </c>
      <c r="D3826" s="3" t="s">
        <v>34</v>
      </c>
      <c r="E3826" s="3">
        <v>1990.0</v>
      </c>
      <c r="F3826" s="3">
        <v>3.0</v>
      </c>
    </row>
    <row r="3827" ht="15.75" customHeight="1">
      <c r="A3827" s="2" t="s">
        <v>298</v>
      </c>
      <c r="B3827" s="2" t="s">
        <v>296</v>
      </c>
      <c r="C3827" s="2" t="str">
        <f>VLOOKUP(D3827,Info!$A$24:$B$57,2,FALSE)</f>
        <v>Porgies</v>
      </c>
      <c r="D3827" s="3" t="s">
        <v>34</v>
      </c>
      <c r="E3827" s="3">
        <v>1991.0</v>
      </c>
      <c r="F3827" s="3">
        <v>2.0</v>
      </c>
    </row>
    <row r="3828" ht="15.75" customHeight="1">
      <c r="A3828" s="2" t="s">
        <v>298</v>
      </c>
      <c r="B3828" s="2" t="s">
        <v>296</v>
      </c>
      <c r="C3828" s="2" t="str">
        <f>VLOOKUP(D3828,Info!$A$24:$B$57,2,FALSE)</f>
        <v>Porgies</v>
      </c>
      <c r="D3828" s="3" t="s">
        <v>34</v>
      </c>
      <c r="E3828" s="3">
        <v>1992.0</v>
      </c>
      <c r="F3828" s="3">
        <v>1.0</v>
      </c>
    </row>
    <row r="3829" ht="15.75" customHeight="1">
      <c r="A3829" s="2" t="s">
        <v>298</v>
      </c>
      <c r="B3829" s="2" t="s">
        <v>296</v>
      </c>
      <c r="C3829" s="2" t="str">
        <f>VLOOKUP(D3829,Info!$A$24:$B$57,2,FALSE)</f>
        <v>Porgies</v>
      </c>
      <c r="D3829" s="3" t="s">
        <v>34</v>
      </c>
      <c r="E3829" s="3">
        <v>1993.0</v>
      </c>
      <c r="F3829" s="3">
        <v>6.0</v>
      </c>
    </row>
    <row r="3830" ht="15.75" customHeight="1">
      <c r="A3830" s="2" t="s">
        <v>298</v>
      </c>
      <c r="B3830" s="2" t="s">
        <v>296</v>
      </c>
      <c r="C3830" s="2" t="str">
        <f>VLOOKUP(D3830,Info!$A$24:$B$57,2,FALSE)</f>
        <v>Porgies</v>
      </c>
      <c r="D3830" s="3" t="s">
        <v>34</v>
      </c>
      <c r="E3830" s="3">
        <v>1994.0</v>
      </c>
      <c r="F3830" s="3">
        <v>12.0</v>
      </c>
    </row>
    <row r="3831" ht="15.75" customHeight="1">
      <c r="A3831" s="2" t="s">
        <v>298</v>
      </c>
      <c r="B3831" s="2" t="s">
        <v>296</v>
      </c>
      <c r="C3831" s="2" t="str">
        <f>VLOOKUP(D3831,Info!$A$24:$B$57,2,FALSE)</f>
        <v>Porgies</v>
      </c>
      <c r="D3831" s="3" t="s">
        <v>34</v>
      </c>
      <c r="E3831" s="3">
        <v>1995.0</v>
      </c>
      <c r="F3831" s="3">
        <v>1.0</v>
      </c>
    </row>
    <row r="3832" ht="15.75" customHeight="1">
      <c r="A3832" s="2" t="s">
        <v>298</v>
      </c>
      <c r="B3832" s="2" t="s">
        <v>296</v>
      </c>
      <c r="C3832" s="2" t="str">
        <f>VLOOKUP(D3832,Info!$A$24:$B$57,2,FALSE)</f>
        <v>Porgies</v>
      </c>
      <c r="D3832" s="3" t="s">
        <v>34</v>
      </c>
      <c r="E3832" s="3">
        <v>1996.0</v>
      </c>
      <c r="F3832" s="3">
        <v>3.0</v>
      </c>
    </row>
    <row r="3833" ht="15.75" customHeight="1">
      <c r="A3833" s="2" t="s">
        <v>298</v>
      </c>
      <c r="B3833" s="2" t="s">
        <v>296</v>
      </c>
      <c r="C3833" s="2" t="str">
        <f>VLOOKUP(D3833,Info!$A$24:$B$57,2,FALSE)</f>
        <v>Porgies</v>
      </c>
      <c r="D3833" s="3" t="s">
        <v>34</v>
      </c>
      <c r="E3833" s="3">
        <v>1997.0</v>
      </c>
      <c r="F3833" s="3">
        <v>36.0</v>
      </c>
    </row>
    <row r="3834" ht="15.75" customHeight="1">
      <c r="A3834" s="2" t="s">
        <v>298</v>
      </c>
      <c r="B3834" s="2" t="s">
        <v>296</v>
      </c>
      <c r="C3834" s="2" t="str">
        <f>VLOOKUP(D3834,Info!$A$24:$B$57,2,FALSE)</f>
        <v>Porgies</v>
      </c>
      <c r="D3834" s="3" t="s">
        <v>34</v>
      </c>
      <c r="E3834" s="3">
        <v>1998.0</v>
      </c>
      <c r="F3834" s="3">
        <v>11.0</v>
      </c>
    </row>
    <row r="3835" ht="15.75" customHeight="1">
      <c r="A3835" s="2" t="s">
        <v>298</v>
      </c>
      <c r="B3835" s="2" t="s">
        <v>296</v>
      </c>
      <c r="C3835" s="2" t="str">
        <f>VLOOKUP(D3835,Info!$A$24:$B$57,2,FALSE)</f>
        <v>Porgies</v>
      </c>
      <c r="D3835" s="3" t="s">
        <v>34</v>
      </c>
      <c r="E3835" s="3">
        <v>1999.0</v>
      </c>
      <c r="F3835" s="3">
        <v>3.0</v>
      </c>
    </row>
    <row r="3836" ht="15.75" customHeight="1">
      <c r="A3836" s="2" t="s">
        <v>298</v>
      </c>
      <c r="B3836" s="2" t="s">
        <v>296</v>
      </c>
      <c r="C3836" s="2" t="str">
        <f>VLOOKUP(D3836,Info!$A$24:$B$57,2,FALSE)</f>
        <v>Porgies</v>
      </c>
      <c r="D3836" s="3" t="s">
        <v>34</v>
      </c>
      <c r="E3836" s="3">
        <v>2000.0</v>
      </c>
      <c r="F3836" s="3">
        <v>19.0</v>
      </c>
    </row>
    <row r="3837" ht="15.75" customHeight="1">
      <c r="A3837" s="2" t="s">
        <v>298</v>
      </c>
      <c r="B3837" s="2" t="s">
        <v>296</v>
      </c>
      <c r="C3837" s="2" t="str">
        <f>VLOOKUP(D3837,Info!$A$24:$B$57,2,FALSE)</f>
        <v>Porgies</v>
      </c>
      <c r="D3837" s="3" t="s">
        <v>34</v>
      </c>
      <c r="E3837" s="3">
        <v>2001.0</v>
      </c>
      <c r="F3837" s="3">
        <v>3.0</v>
      </c>
    </row>
    <row r="3838" ht="15.75" customHeight="1">
      <c r="A3838" s="2" t="s">
        <v>298</v>
      </c>
      <c r="B3838" s="2" t="s">
        <v>296</v>
      </c>
      <c r="C3838" s="2" t="str">
        <f>VLOOKUP(D3838,Info!$A$24:$B$57,2,FALSE)</f>
        <v>Porgies</v>
      </c>
      <c r="D3838" s="3" t="s">
        <v>34</v>
      </c>
      <c r="E3838" s="3">
        <v>2002.0</v>
      </c>
      <c r="F3838" s="3">
        <v>11.0</v>
      </c>
    </row>
    <row r="3839" ht="15.75" customHeight="1">
      <c r="A3839" s="2" t="s">
        <v>298</v>
      </c>
      <c r="B3839" s="2" t="s">
        <v>296</v>
      </c>
      <c r="C3839" s="2" t="str">
        <f>VLOOKUP(D3839,Info!$A$24:$B$57,2,FALSE)</f>
        <v>Porgies</v>
      </c>
      <c r="D3839" s="3" t="s">
        <v>34</v>
      </c>
      <c r="E3839" s="3">
        <v>2003.0</v>
      </c>
      <c r="F3839" s="3">
        <v>45.0</v>
      </c>
    </row>
    <row r="3840" ht="15.75" customHeight="1">
      <c r="A3840" s="2" t="s">
        <v>298</v>
      </c>
      <c r="B3840" s="2" t="s">
        <v>296</v>
      </c>
      <c r="C3840" s="2" t="str">
        <f>VLOOKUP(D3840,Info!$A$24:$B$57,2,FALSE)</f>
        <v>Porgies</v>
      </c>
      <c r="D3840" s="3" t="s">
        <v>34</v>
      </c>
      <c r="E3840" s="3">
        <v>2004.0</v>
      </c>
      <c r="F3840" s="3">
        <v>53.0</v>
      </c>
    </row>
    <row r="3841" ht="15.75" customHeight="1">
      <c r="A3841" s="2" t="s">
        <v>298</v>
      </c>
      <c r="B3841" s="2" t="s">
        <v>296</v>
      </c>
      <c r="C3841" s="2" t="str">
        <f>VLOOKUP(D3841,Info!$A$24:$B$57,2,FALSE)</f>
        <v>Porgies</v>
      </c>
      <c r="D3841" s="3" t="s">
        <v>34</v>
      </c>
      <c r="E3841" s="3">
        <v>2005.0</v>
      </c>
      <c r="F3841" s="3">
        <v>11.0</v>
      </c>
    </row>
    <row r="3842" ht="15.75" customHeight="1">
      <c r="A3842" s="2" t="s">
        <v>298</v>
      </c>
      <c r="B3842" s="2" t="s">
        <v>296</v>
      </c>
      <c r="C3842" s="2" t="str">
        <f>VLOOKUP(D3842,Info!$A$24:$B$57,2,FALSE)</f>
        <v>Porgies</v>
      </c>
      <c r="D3842" s="3" t="s">
        <v>34</v>
      </c>
      <c r="E3842" s="3">
        <v>2006.0</v>
      </c>
      <c r="F3842" s="3">
        <v>15.0</v>
      </c>
    </row>
    <row r="3843" ht="15.75" customHeight="1">
      <c r="A3843" s="2" t="s">
        <v>298</v>
      </c>
      <c r="B3843" s="2" t="s">
        <v>296</v>
      </c>
      <c r="C3843" s="2" t="str">
        <f>VLOOKUP(D3843,Info!$A$24:$B$57,2,FALSE)</f>
        <v>Porgies</v>
      </c>
      <c r="D3843" s="3" t="s">
        <v>34</v>
      </c>
      <c r="E3843" s="3">
        <v>2007.0</v>
      </c>
      <c r="F3843" s="3">
        <v>27.0</v>
      </c>
    </row>
    <row r="3844" ht="15.75" customHeight="1">
      <c r="A3844" s="2" t="s">
        <v>298</v>
      </c>
      <c r="B3844" s="2" t="s">
        <v>296</v>
      </c>
      <c r="C3844" s="2" t="str">
        <f>VLOOKUP(D3844,Info!$A$24:$B$57,2,FALSE)</f>
        <v>Porgies</v>
      </c>
      <c r="D3844" s="3" t="s">
        <v>34</v>
      </c>
      <c r="E3844" s="3">
        <v>2008.0</v>
      </c>
      <c r="F3844" s="3">
        <v>25.0</v>
      </c>
    </row>
    <row r="3845" ht="15.75" customHeight="1">
      <c r="A3845" s="2" t="s">
        <v>298</v>
      </c>
      <c r="B3845" s="2" t="s">
        <v>296</v>
      </c>
      <c r="C3845" s="2" t="str">
        <f>VLOOKUP(D3845,Info!$A$24:$B$57,2,FALSE)</f>
        <v>Porgies</v>
      </c>
      <c r="D3845" s="3" t="s">
        <v>34</v>
      </c>
      <c r="E3845" s="3">
        <v>2009.0</v>
      </c>
      <c r="F3845" s="3">
        <v>32.0</v>
      </c>
    </row>
    <row r="3846" ht="15.75" customHeight="1">
      <c r="A3846" s="2" t="s">
        <v>298</v>
      </c>
      <c r="B3846" s="2" t="s">
        <v>296</v>
      </c>
      <c r="C3846" s="2" t="str">
        <f>VLOOKUP(D3846,Info!$A$24:$B$57,2,FALSE)</f>
        <v>Porgies</v>
      </c>
      <c r="D3846" s="3" t="s">
        <v>34</v>
      </c>
      <c r="E3846" s="3">
        <v>2010.0</v>
      </c>
      <c r="F3846" s="3">
        <v>30.0</v>
      </c>
    </row>
    <row r="3847" ht="15.75" customHeight="1">
      <c r="A3847" s="2" t="s">
        <v>298</v>
      </c>
      <c r="B3847" s="2" t="s">
        <v>296</v>
      </c>
      <c r="C3847" s="2" t="str">
        <f>VLOOKUP(D3847,Info!$A$24:$B$57,2,FALSE)</f>
        <v>Porgies</v>
      </c>
      <c r="D3847" s="3" t="s">
        <v>34</v>
      </c>
      <c r="E3847" s="3">
        <v>2011.0</v>
      </c>
      <c r="F3847" s="3">
        <v>22.0</v>
      </c>
    </row>
    <row r="3848" ht="15.75" customHeight="1">
      <c r="A3848" s="2" t="s">
        <v>298</v>
      </c>
      <c r="B3848" s="2" t="s">
        <v>296</v>
      </c>
      <c r="C3848" s="2" t="str">
        <f>VLOOKUP(D3848,Info!$A$24:$B$57,2,FALSE)</f>
        <v>Porgies</v>
      </c>
      <c r="D3848" s="3" t="s">
        <v>34</v>
      </c>
      <c r="E3848" s="3">
        <v>2012.0</v>
      </c>
      <c r="F3848" s="3">
        <v>4.0</v>
      </c>
    </row>
    <row r="3849" ht="15.75" customHeight="1">
      <c r="A3849" s="2" t="s">
        <v>298</v>
      </c>
      <c r="B3849" s="2" t="s">
        <v>296</v>
      </c>
      <c r="C3849" s="2" t="str">
        <f>VLOOKUP(D3849,Info!$A$24:$B$57,2,FALSE)</f>
        <v>Porgies</v>
      </c>
      <c r="D3849" s="3" t="s">
        <v>34</v>
      </c>
      <c r="E3849" s="3">
        <v>2013.0</v>
      </c>
      <c r="F3849" s="3">
        <v>9.0</v>
      </c>
    </row>
    <row r="3850" ht="15.75" customHeight="1">
      <c r="A3850" s="2" t="s">
        <v>298</v>
      </c>
      <c r="B3850" s="2" t="s">
        <v>296</v>
      </c>
      <c r="C3850" s="2" t="str">
        <f>VLOOKUP(D3850,Info!$A$24:$B$57,2,FALSE)</f>
        <v>Porgies</v>
      </c>
      <c r="D3850" s="3" t="s">
        <v>34</v>
      </c>
      <c r="E3850" s="3">
        <v>2014.0</v>
      </c>
      <c r="F3850" s="3">
        <v>3.0</v>
      </c>
    </row>
    <row r="3851" ht="15.75" customHeight="1">
      <c r="A3851" s="2" t="s">
        <v>298</v>
      </c>
      <c r="B3851" s="2" t="s">
        <v>296</v>
      </c>
      <c r="C3851" s="2" t="str">
        <f>VLOOKUP(D3851,Info!$A$24:$B$57,2,FALSE)</f>
        <v>Porgies</v>
      </c>
      <c r="D3851" s="3" t="s">
        <v>34</v>
      </c>
      <c r="E3851" s="3">
        <v>2015.0</v>
      </c>
      <c r="F3851" s="3">
        <v>15.0</v>
      </c>
    </row>
    <row r="3852" ht="15.75" customHeight="1">
      <c r="A3852" s="2" t="s">
        <v>298</v>
      </c>
      <c r="B3852" s="2" t="s">
        <v>296</v>
      </c>
      <c r="C3852" s="2" t="str">
        <f>VLOOKUP(D3852,Info!$A$24:$B$57,2,FALSE)</f>
        <v>Porgies</v>
      </c>
      <c r="D3852" s="3" t="s">
        <v>34</v>
      </c>
      <c r="E3852" s="3">
        <v>2016.0</v>
      </c>
      <c r="F3852" s="3">
        <v>5.0</v>
      </c>
    </row>
    <row r="3853" ht="15.75" customHeight="1">
      <c r="A3853" s="2" t="s">
        <v>298</v>
      </c>
      <c r="B3853" s="2" t="s">
        <v>296</v>
      </c>
      <c r="C3853" s="2" t="str">
        <f>VLOOKUP(D3853,Info!$A$24:$B$57,2,FALSE)</f>
        <v>Porgies</v>
      </c>
      <c r="D3853" s="3" t="s">
        <v>34</v>
      </c>
      <c r="E3853" s="3">
        <v>2017.0</v>
      </c>
      <c r="F3853" s="3">
        <v>2.0</v>
      </c>
    </row>
    <row r="3854" ht="15.75" customHeight="1">
      <c r="A3854" s="2" t="s">
        <v>298</v>
      </c>
      <c r="B3854" s="2" t="s">
        <v>296</v>
      </c>
      <c r="C3854" s="2" t="str">
        <f>VLOOKUP(D3854,Info!$A$24:$B$57,2,FALSE)</f>
        <v>Porgies</v>
      </c>
      <c r="D3854" s="3" t="s">
        <v>34</v>
      </c>
      <c r="E3854" s="3">
        <v>2018.0</v>
      </c>
      <c r="F3854" s="3">
        <v>1.0</v>
      </c>
    </row>
    <row r="3855" ht="15.75" customHeight="1">
      <c r="A3855" s="2" t="s">
        <v>298</v>
      </c>
      <c r="B3855" s="2" t="s">
        <v>296</v>
      </c>
      <c r="C3855" s="2" t="str">
        <f>VLOOKUP(D3855,Info!$A$24:$B$57,2,FALSE)</f>
        <v>Porgies</v>
      </c>
      <c r="D3855" s="3" t="s">
        <v>35</v>
      </c>
      <c r="E3855" s="3">
        <v>1982.0</v>
      </c>
      <c r="F3855" s="3">
        <v>4.0</v>
      </c>
    </row>
    <row r="3856" ht="15.75" customHeight="1">
      <c r="A3856" s="2" t="s">
        <v>298</v>
      </c>
      <c r="B3856" s="2" t="s">
        <v>296</v>
      </c>
      <c r="C3856" s="2" t="str">
        <f>VLOOKUP(D3856,Info!$A$24:$B$57,2,FALSE)</f>
        <v>Porgies</v>
      </c>
      <c r="D3856" s="3" t="s">
        <v>35</v>
      </c>
      <c r="E3856" s="3">
        <v>1983.0</v>
      </c>
      <c r="F3856" s="3">
        <v>32.0</v>
      </c>
    </row>
    <row r="3857" ht="15.75" customHeight="1">
      <c r="A3857" s="2" t="s">
        <v>298</v>
      </c>
      <c r="B3857" s="2" t="s">
        <v>296</v>
      </c>
      <c r="C3857" s="2" t="str">
        <f>VLOOKUP(D3857,Info!$A$24:$B$57,2,FALSE)</f>
        <v>Porgies</v>
      </c>
      <c r="D3857" s="3" t="s">
        <v>35</v>
      </c>
      <c r="E3857" s="3">
        <v>1984.0</v>
      </c>
      <c r="F3857" s="3">
        <v>15.0</v>
      </c>
    </row>
    <row r="3858" ht="15.75" customHeight="1">
      <c r="A3858" s="2" t="s">
        <v>298</v>
      </c>
      <c r="B3858" s="2" t="s">
        <v>296</v>
      </c>
      <c r="C3858" s="2" t="str">
        <f>VLOOKUP(D3858,Info!$A$24:$B$57,2,FALSE)</f>
        <v>Porgies</v>
      </c>
      <c r="D3858" s="3" t="s">
        <v>35</v>
      </c>
      <c r="E3858" s="3">
        <v>1985.0</v>
      </c>
      <c r="F3858" s="3">
        <v>99.0</v>
      </c>
    </row>
    <row r="3859" ht="15.75" customHeight="1">
      <c r="A3859" s="2" t="s">
        <v>298</v>
      </c>
      <c r="B3859" s="2" t="s">
        <v>296</v>
      </c>
      <c r="C3859" s="2" t="str">
        <f>VLOOKUP(D3859,Info!$A$24:$B$57,2,FALSE)</f>
        <v>Porgies</v>
      </c>
      <c r="D3859" s="3" t="s">
        <v>35</v>
      </c>
      <c r="E3859" s="3">
        <v>1986.0</v>
      </c>
      <c r="F3859" s="3">
        <v>127.0</v>
      </c>
    </row>
    <row r="3860" ht="15.75" customHeight="1">
      <c r="A3860" s="2" t="s">
        <v>298</v>
      </c>
      <c r="B3860" s="2" t="s">
        <v>296</v>
      </c>
      <c r="C3860" s="2" t="str">
        <f>VLOOKUP(D3860,Info!$A$24:$B$57,2,FALSE)</f>
        <v>Porgies</v>
      </c>
      <c r="D3860" s="3" t="s">
        <v>35</v>
      </c>
      <c r="E3860" s="3">
        <v>1987.0</v>
      </c>
      <c r="F3860" s="3">
        <v>146.0</v>
      </c>
    </row>
    <row r="3861" ht="15.75" customHeight="1">
      <c r="A3861" s="2" t="s">
        <v>298</v>
      </c>
      <c r="B3861" s="2" t="s">
        <v>296</v>
      </c>
      <c r="C3861" s="2" t="str">
        <f>VLOOKUP(D3861,Info!$A$24:$B$57,2,FALSE)</f>
        <v>Porgies</v>
      </c>
      <c r="D3861" s="3" t="s">
        <v>35</v>
      </c>
      <c r="E3861" s="3">
        <v>1988.0</v>
      </c>
      <c r="F3861" s="3">
        <v>103.0</v>
      </c>
    </row>
    <row r="3862" ht="15.75" customHeight="1">
      <c r="A3862" s="2" t="s">
        <v>298</v>
      </c>
      <c r="B3862" s="2" t="s">
        <v>296</v>
      </c>
      <c r="C3862" s="2" t="str">
        <f>VLOOKUP(D3862,Info!$A$24:$B$57,2,FALSE)</f>
        <v>Porgies</v>
      </c>
      <c r="D3862" s="3" t="s">
        <v>35</v>
      </c>
      <c r="E3862" s="3">
        <v>1989.0</v>
      </c>
      <c r="F3862" s="3">
        <v>43.0</v>
      </c>
    </row>
    <row r="3863" ht="15.75" customHeight="1">
      <c r="A3863" s="2" t="s">
        <v>298</v>
      </c>
      <c r="B3863" s="2" t="s">
        <v>296</v>
      </c>
      <c r="C3863" s="2" t="str">
        <f>VLOOKUP(D3863,Info!$A$24:$B$57,2,FALSE)</f>
        <v>Porgies</v>
      </c>
      <c r="D3863" s="3" t="s">
        <v>35</v>
      </c>
      <c r="E3863" s="3">
        <v>1990.0</v>
      </c>
      <c r="F3863" s="3">
        <v>21.0</v>
      </c>
    </row>
    <row r="3864" ht="15.75" customHeight="1">
      <c r="A3864" s="2" t="s">
        <v>298</v>
      </c>
      <c r="B3864" s="2" t="s">
        <v>296</v>
      </c>
      <c r="C3864" s="2" t="str">
        <f>VLOOKUP(D3864,Info!$A$24:$B$57,2,FALSE)</f>
        <v>Porgies</v>
      </c>
      <c r="D3864" s="3" t="s">
        <v>35</v>
      </c>
      <c r="E3864" s="3">
        <v>1991.0</v>
      </c>
      <c r="F3864" s="3">
        <v>9.0</v>
      </c>
    </row>
    <row r="3865" ht="15.75" customHeight="1">
      <c r="A3865" s="2" t="s">
        <v>298</v>
      </c>
      <c r="B3865" s="2" t="s">
        <v>296</v>
      </c>
      <c r="C3865" s="2" t="str">
        <f>VLOOKUP(D3865,Info!$A$24:$B$57,2,FALSE)</f>
        <v>Porgies</v>
      </c>
      <c r="D3865" s="3" t="s">
        <v>35</v>
      </c>
      <c r="E3865" s="3">
        <v>1992.0</v>
      </c>
      <c r="F3865" s="3">
        <v>63.0</v>
      </c>
    </row>
    <row r="3866" ht="15.75" customHeight="1">
      <c r="A3866" s="2" t="s">
        <v>298</v>
      </c>
      <c r="B3866" s="2" t="s">
        <v>296</v>
      </c>
      <c r="C3866" s="2" t="str">
        <f>VLOOKUP(D3866,Info!$A$24:$B$57,2,FALSE)</f>
        <v>Porgies</v>
      </c>
      <c r="D3866" s="3" t="s">
        <v>35</v>
      </c>
      <c r="E3866" s="3">
        <v>1993.0</v>
      </c>
      <c r="F3866" s="3">
        <v>73.0</v>
      </c>
    </row>
    <row r="3867" ht="15.75" customHeight="1">
      <c r="A3867" s="2" t="s">
        <v>298</v>
      </c>
      <c r="B3867" s="2" t="s">
        <v>296</v>
      </c>
      <c r="C3867" s="2" t="str">
        <f>VLOOKUP(D3867,Info!$A$24:$B$57,2,FALSE)</f>
        <v>Porgies</v>
      </c>
      <c r="D3867" s="3" t="s">
        <v>35</v>
      </c>
      <c r="E3867" s="3">
        <v>1994.0</v>
      </c>
      <c r="F3867" s="3">
        <v>124.0</v>
      </c>
    </row>
    <row r="3868" ht="15.75" customHeight="1">
      <c r="A3868" s="2" t="s">
        <v>298</v>
      </c>
      <c r="B3868" s="2" t="s">
        <v>296</v>
      </c>
      <c r="C3868" s="2" t="str">
        <f>VLOOKUP(D3868,Info!$A$24:$B$57,2,FALSE)</f>
        <v>Porgies</v>
      </c>
      <c r="D3868" s="3" t="s">
        <v>35</v>
      </c>
      <c r="E3868" s="3">
        <v>1995.0</v>
      </c>
      <c r="F3868" s="3">
        <v>87.0</v>
      </c>
    </row>
    <row r="3869" ht="15.75" customHeight="1">
      <c r="A3869" s="2" t="s">
        <v>298</v>
      </c>
      <c r="B3869" s="2" t="s">
        <v>296</v>
      </c>
      <c r="C3869" s="2" t="str">
        <f>VLOOKUP(D3869,Info!$A$24:$B$57,2,FALSE)</f>
        <v>Porgies</v>
      </c>
      <c r="D3869" s="3" t="s">
        <v>35</v>
      </c>
      <c r="E3869" s="3">
        <v>1996.0</v>
      </c>
      <c r="F3869" s="3">
        <v>52.0</v>
      </c>
    </row>
    <row r="3870" ht="15.75" customHeight="1">
      <c r="A3870" s="2" t="s">
        <v>298</v>
      </c>
      <c r="B3870" s="2" t="s">
        <v>296</v>
      </c>
      <c r="C3870" s="2" t="str">
        <f>VLOOKUP(D3870,Info!$A$24:$B$57,2,FALSE)</f>
        <v>Porgies</v>
      </c>
      <c r="D3870" s="3" t="s">
        <v>35</v>
      </c>
      <c r="E3870" s="3">
        <v>1997.0</v>
      </c>
      <c r="F3870" s="3">
        <v>93.0</v>
      </c>
    </row>
    <row r="3871" ht="15.75" customHeight="1">
      <c r="A3871" s="2" t="s">
        <v>298</v>
      </c>
      <c r="B3871" s="2" t="s">
        <v>296</v>
      </c>
      <c r="C3871" s="2" t="str">
        <f>VLOOKUP(D3871,Info!$A$24:$B$57,2,FALSE)</f>
        <v>Porgies</v>
      </c>
      <c r="D3871" s="3" t="s">
        <v>35</v>
      </c>
      <c r="E3871" s="3">
        <v>1998.0</v>
      </c>
      <c r="F3871" s="3">
        <v>95.0</v>
      </c>
    </row>
    <row r="3872" ht="15.75" customHeight="1">
      <c r="A3872" s="2" t="s">
        <v>298</v>
      </c>
      <c r="B3872" s="2" t="s">
        <v>296</v>
      </c>
      <c r="C3872" s="2" t="str">
        <f>VLOOKUP(D3872,Info!$A$24:$B$57,2,FALSE)</f>
        <v>Porgies</v>
      </c>
      <c r="D3872" s="3" t="s">
        <v>35</v>
      </c>
      <c r="E3872" s="3">
        <v>1999.0</v>
      </c>
      <c r="F3872" s="3">
        <v>47.0</v>
      </c>
    </row>
    <row r="3873" ht="15.75" customHeight="1">
      <c r="A3873" s="2" t="s">
        <v>298</v>
      </c>
      <c r="B3873" s="2" t="s">
        <v>296</v>
      </c>
      <c r="C3873" s="2" t="str">
        <f>VLOOKUP(D3873,Info!$A$24:$B$57,2,FALSE)</f>
        <v>Porgies</v>
      </c>
      <c r="D3873" s="3" t="s">
        <v>35</v>
      </c>
      <c r="E3873" s="3">
        <v>2000.0</v>
      </c>
      <c r="F3873" s="3">
        <v>154.0</v>
      </c>
    </row>
    <row r="3874" ht="15.75" customHeight="1">
      <c r="A3874" s="2" t="s">
        <v>298</v>
      </c>
      <c r="B3874" s="2" t="s">
        <v>296</v>
      </c>
      <c r="C3874" s="2" t="str">
        <f>VLOOKUP(D3874,Info!$A$24:$B$57,2,FALSE)</f>
        <v>Porgies</v>
      </c>
      <c r="D3874" s="3" t="s">
        <v>35</v>
      </c>
      <c r="E3874" s="3">
        <v>2001.0</v>
      </c>
      <c r="F3874" s="3">
        <v>130.0</v>
      </c>
    </row>
    <row r="3875" ht="15.75" customHeight="1">
      <c r="A3875" s="2" t="s">
        <v>298</v>
      </c>
      <c r="B3875" s="2" t="s">
        <v>296</v>
      </c>
      <c r="C3875" s="2" t="str">
        <f>VLOOKUP(D3875,Info!$A$24:$B$57,2,FALSE)</f>
        <v>Porgies</v>
      </c>
      <c r="D3875" s="3" t="s">
        <v>35</v>
      </c>
      <c r="E3875" s="3">
        <v>2002.0</v>
      </c>
      <c r="F3875" s="3">
        <v>33.0</v>
      </c>
    </row>
    <row r="3876" ht="15.75" customHeight="1">
      <c r="A3876" s="2" t="s">
        <v>298</v>
      </c>
      <c r="B3876" s="2" t="s">
        <v>296</v>
      </c>
      <c r="C3876" s="2" t="str">
        <f>VLOOKUP(D3876,Info!$A$24:$B$57,2,FALSE)</f>
        <v>Porgies</v>
      </c>
      <c r="D3876" s="3" t="s">
        <v>35</v>
      </c>
      <c r="E3876" s="3">
        <v>2003.0</v>
      </c>
      <c r="F3876" s="3">
        <v>43.0</v>
      </c>
    </row>
    <row r="3877" ht="15.75" customHeight="1">
      <c r="A3877" s="2" t="s">
        <v>298</v>
      </c>
      <c r="B3877" s="2" t="s">
        <v>296</v>
      </c>
      <c r="C3877" s="2" t="str">
        <f>VLOOKUP(D3877,Info!$A$24:$B$57,2,FALSE)</f>
        <v>Porgies</v>
      </c>
      <c r="D3877" s="3" t="s">
        <v>35</v>
      </c>
      <c r="E3877" s="3">
        <v>2004.0</v>
      </c>
      <c r="F3877" s="3">
        <v>131.0</v>
      </c>
    </row>
    <row r="3878" ht="15.75" customHeight="1">
      <c r="A3878" s="2" t="s">
        <v>298</v>
      </c>
      <c r="B3878" s="2" t="s">
        <v>296</v>
      </c>
      <c r="C3878" s="2" t="str">
        <f>VLOOKUP(D3878,Info!$A$24:$B$57,2,FALSE)</f>
        <v>Porgies</v>
      </c>
      <c r="D3878" s="3" t="s">
        <v>35</v>
      </c>
      <c r="E3878" s="3">
        <v>2005.0</v>
      </c>
      <c r="F3878" s="3">
        <v>87.0</v>
      </c>
    </row>
    <row r="3879" ht="15.75" customHeight="1">
      <c r="A3879" s="2" t="s">
        <v>298</v>
      </c>
      <c r="B3879" s="2" t="s">
        <v>296</v>
      </c>
      <c r="C3879" s="2" t="str">
        <f>VLOOKUP(D3879,Info!$A$24:$B$57,2,FALSE)</f>
        <v>Porgies</v>
      </c>
      <c r="D3879" s="3" t="s">
        <v>35</v>
      </c>
      <c r="E3879" s="3">
        <v>2006.0</v>
      </c>
      <c r="F3879" s="3">
        <v>85.0</v>
      </c>
    </row>
    <row r="3880" ht="15.75" customHeight="1">
      <c r="A3880" s="2" t="s">
        <v>298</v>
      </c>
      <c r="B3880" s="2" t="s">
        <v>296</v>
      </c>
      <c r="C3880" s="2" t="str">
        <f>VLOOKUP(D3880,Info!$A$24:$B$57,2,FALSE)</f>
        <v>Porgies</v>
      </c>
      <c r="D3880" s="3" t="s">
        <v>35</v>
      </c>
      <c r="E3880" s="3">
        <v>2007.0</v>
      </c>
      <c r="F3880" s="3">
        <v>106.0</v>
      </c>
    </row>
    <row r="3881" ht="15.75" customHeight="1">
      <c r="A3881" s="2" t="s">
        <v>298</v>
      </c>
      <c r="B3881" s="2" t="s">
        <v>296</v>
      </c>
      <c r="C3881" s="2" t="str">
        <f>VLOOKUP(D3881,Info!$A$24:$B$57,2,FALSE)</f>
        <v>Porgies</v>
      </c>
      <c r="D3881" s="3" t="s">
        <v>35</v>
      </c>
      <c r="E3881" s="3">
        <v>2008.0</v>
      </c>
      <c r="F3881" s="3">
        <v>131.0</v>
      </c>
    </row>
    <row r="3882" ht="15.75" customHeight="1">
      <c r="A3882" s="2" t="s">
        <v>298</v>
      </c>
      <c r="B3882" s="2" t="s">
        <v>296</v>
      </c>
      <c r="C3882" s="2" t="str">
        <f>VLOOKUP(D3882,Info!$A$24:$B$57,2,FALSE)</f>
        <v>Porgies</v>
      </c>
      <c r="D3882" s="3" t="s">
        <v>35</v>
      </c>
      <c r="E3882" s="3">
        <v>2009.0</v>
      </c>
      <c r="F3882" s="3">
        <v>198.0</v>
      </c>
    </row>
    <row r="3883" ht="15.75" customHeight="1">
      <c r="A3883" s="2" t="s">
        <v>298</v>
      </c>
      <c r="B3883" s="2" t="s">
        <v>296</v>
      </c>
      <c r="C3883" s="2" t="str">
        <f>VLOOKUP(D3883,Info!$A$24:$B$57,2,FALSE)</f>
        <v>Porgies</v>
      </c>
      <c r="D3883" s="3" t="s">
        <v>35</v>
      </c>
      <c r="E3883" s="3">
        <v>2010.0</v>
      </c>
      <c r="F3883" s="3">
        <v>106.0</v>
      </c>
    </row>
    <row r="3884" ht="15.75" customHeight="1">
      <c r="A3884" s="2" t="s">
        <v>298</v>
      </c>
      <c r="B3884" s="2" t="s">
        <v>296</v>
      </c>
      <c r="C3884" s="2" t="str">
        <f>VLOOKUP(D3884,Info!$A$24:$B$57,2,FALSE)</f>
        <v>Porgies</v>
      </c>
      <c r="D3884" s="3" t="s">
        <v>35</v>
      </c>
      <c r="E3884" s="3">
        <v>2011.0</v>
      </c>
      <c r="F3884" s="3">
        <v>214.0</v>
      </c>
    </row>
    <row r="3885" ht="15.75" customHeight="1">
      <c r="A3885" s="2" t="s">
        <v>298</v>
      </c>
      <c r="B3885" s="2" t="s">
        <v>296</v>
      </c>
      <c r="C3885" s="2" t="str">
        <f>VLOOKUP(D3885,Info!$A$24:$B$57,2,FALSE)</f>
        <v>Porgies</v>
      </c>
      <c r="D3885" s="3" t="s">
        <v>35</v>
      </c>
      <c r="E3885" s="3">
        <v>2012.0</v>
      </c>
      <c r="F3885" s="3">
        <v>223.0</v>
      </c>
    </row>
    <row r="3886" ht="15.75" customHeight="1">
      <c r="A3886" s="2" t="s">
        <v>298</v>
      </c>
      <c r="B3886" s="2" t="s">
        <v>296</v>
      </c>
      <c r="C3886" s="2" t="str">
        <f>VLOOKUP(D3886,Info!$A$24:$B$57,2,FALSE)</f>
        <v>Porgies</v>
      </c>
      <c r="D3886" s="3" t="s">
        <v>35</v>
      </c>
      <c r="E3886" s="3">
        <v>2013.0</v>
      </c>
      <c r="F3886" s="3">
        <v>273.0</v>
      </c>
    </row>
    <row r="3887" ht="15.75" customHeight="1">
      <c r="A3887" s="2" t="s">
        <v>298</v>
      </c>
      <c r="B3887" s="2" t="s">
        <v>296</v>
      </c>
      <c r="C3887" s="2" t="str">
        <f>VLOOKUP(D3887,Info!$A$24:$B$57,2,FALSE)</f>
        <v>Porgies</v>
      </c>
      <c r="D3887" s="3" t="s">
        <v>35</v>
      </c>
      <c r="E3887" s="3">
        <v>2014.0</v>
      </c>
      <c r="F3887" s="3">
        <v>198.0</v>
      </c>
    </row>
    <row r="3888" ht="15.75" customHeight="1">
      <c r="A3888" s="2" t="s">
        <v>298</v>
      </c>
      <c r="B3888" s="2" t="s">
        <v>296</v>
      </c>
      <c r="C3888" s="2" t="str">
        <f>VLOOKUP(D3888,Info!$A$24:$B$57,2,FALSE)</f>
        <v>Porgies</v>
      </c>
      <c r="D3888" s="3" t="s">
        <v>35</v>
      </c>
      <c r="E3888" s="3">
        <v>2015.0</v>
      </c>
      <c r="F3888" s="3">
        <v>338.0</v>
      </c>
    </row>
    <row r="3889" ht="15.75" customHeight="1">
      <c r="A3889" s="2" t="s">
        <v>298</v>
      </c>
      <c r="B3889" s="2" t="s">
        <v>296</v>
      </c>
      <c r="C3889" s="2" t="str">
        <f>VLOOKUP(D3889,Info!$A$24:$B$57,2,FALSE)</f>
        <v>Porgies</v>
      </c>
      <c r="D3889" s="3" t="s">
        <v>35</v>
      </c>
      <c r="E3889" s="3">
        <v>2016.0</v>
      </c>
      <c r="F3889" s="3">
        <v>298.0</v>
      </c>
    </row>
    <row r="3890" ht="15.75" customHeight="1">
      <c r="A3890" s="2" t="s">
        <v>298</v>
      </c>
      <c r="B3890" s="2" t="s">
        <v>296</v>
      </c>
      <c r="C3890" s="2" t="str">
        <f>VLOOKUP(D3890,Info!$A$24:$B$57,2,FALSE)</f>
        <v>Porgies</v>
      </c>
      <c r="D3890" s="3" t="s">
        <v>35</v>
      </c>
      <c r="E3890" s="3">
        <v>2017.0</v>
      </c>
      <c r="F3890" s="3">
        <v>267.0</v>
      </c>
    </row>
    <row r="3891" ht="15.75" customHeight="1">
      <c r="A3891" s="2" t="s">
        <v>298</v>
      </c>
      <c r="B3891" s="2" t="s">
        <v>296</v>
      </c>
      <c r="C3891" s="2" t="str">
        <f>VLOOKUP(D3891,Info!$A$24:$B$57,2,FALSE)</f>
        <v>Porgies</v>
      </c>
      <c r="D3891" s="3" t="s">
        <v>35</v>
      </c>
      <c r="E3891" s="3">
        <v>2018.0</v>
      </c>
      <c r="F3891" s="3">
        <v>71.0</v>
      </c>
    </row>
    <row r="3892" ht="15.75" customHeight="1">
      <c r="A3892" s="2" t="s">
        <v>298</v>
      </c>
      <c r="B3892" s="2" t="s">
        <v>296</v>
      </c>
      <c r="C3892" s="2" t="str">
        <f>VLOOKUP(D3892,Info!$A$24:$B$57,2,FALSE)</f>
        <v>Deepwater</v>
      </c>
      <c r="D3892" s="3" t="s">
        <v>36</v>
      </c>
      <c r="E3892" s="3">
        <v>1981.0</v>
      </c>
      <c r="F3892" s="3">
        <v>69.0</v>
      </c>
    </row>
    <row r="3893" ht="15.75" customHeight="1">
      <c r="A3893" s="2" t="s">
        <v>298</v>
      </c>
      <c r="B3893" s="2" t="s">
        <v>296</v>
      </c>
      <c r="C3893" s="2" t="str">
        <f>VLOOKUP(D3893,Info!$A$24:$B$57,2,FALSE)</f>
        <v>Deepwater</v>
      </c>
      <c r="D3893" s="3" t="s">
        <v>36</v>
      </c>
      <c r="E3893" s="3">
        <v>1982.0</v>
      </c>
      <c r="F3893" s="3">
        <v>65.0</v>
      </c>
    </row>
    <row r="3894" ht="15.75" customHeight="1">
      <c r="A3894" s="2" t="s">
        <v>298</v>
      </c>
      <c r="B3894" s="2" t="s">
        <v>296</v>
      </c>
      <c r="C3894" s="2" t="str">
        <f>VLOOKUP(D3894,Info!$A$24:$B$57,2,FALSE)</f>
        <v>Deepwater</v>
      </c>
      <c r="D3894" s="3" t="s">
        <v>36</v>
      </c>
      <c r="E3894" s="3">
        <v>1983.0</v>
      </c>
      <c r="F3894" s="3">
        <v>72.0</v>
      </c>
    </row>
    <row r="3895" ht="15.75" customHeight="1">
      <c r="A3895" s="2" t="s">
        <v>298</v>
      </c>
      <c r="B3895" s="2" t="s">
        <v>296</v>
      </c>
      <c r="C3895" s="2" t="str">
        <f>VLOOKUP(D3895,Info!$A$24:$B$57,2,FALSE)</f>
        <v>Deepwater</v>
      </c>
      <c r="D3895" s="3" t="s">
        <v>36</v>
      </c>
      <c r="E3895" s="3">
        <v>1984.0</v>
      </c>
      <c r="F3895" s="3">
        <v>61.0</v>
      </c>
    </row>
    <row r="3896" ht="15.75" customHeight="1">
      <c r="A3896" s="2" t="s">
        <v>298</v>
      </c>
      <c r="B3896" s="2" t="s">
        <v>296</v>
      </c>
      <c r="C3896" s="2" t="str">
        <f>VLOOKUP(D3896,Info!$A$24:$B$57,2,FALSE)</f>
        <v>Deepwater</v>
      </c>
      <c r="D3896" s="3" t="s">
        <v>36</v>
      </c>
      <c r="E3896" s="3">
        <v>1985.0</v>
      </c>
      <c r="F3896" s="3">
        <v>73.0</v>
      </c>
    </row>
    <row r="3897" ht="15.75" customHeight="1">
      <c r="A3897" s="2" t="s">
        <v>298</v>
      </c>
      <c r="B3897" s="2" t="s">
        <v>296</v>
      </c>
      <c r="C3897" s="2" t="str">
        <f>VLOOKUP(D3897,Info!$A$24:$B$57,2,FALSE)</f>
        <v>Deepwater</v>
      </c>
      <c r="D3897" s="3" t="s">
        <v>36</v>
      </c>
      <c r="E3897" s="3">
        <v>1986.0</v>
      </c>
      <c r="F3897" s="3">
        <v>165.0</v>
      </c>
    </row>
    <row r="3898" ht="15.75" customHeight="1">
      <c r="A3898" s="2" t="s">
        <v>298</v>
      </c>
      <c r="B3898" s="2" t="s">
        <v>296</v>
      </c>
      <c r="C3898" s="2" t="str">
        <f>VLOOKUP(D3898,Info!$A$24:$B$57,2,FALSE)</f>
        <v>Deepwater</v>
      </c>
      <c r="D3898" s="3" t="s">
        <v>36</v>
      </c>
      <c r="E3898" s="3">
        <v>1987.0</v>
      </c>
      <c r="F3898" s="3">
        <v>71.0</v>
      </c>
    </row>
    <row r="3899" ht="15.75" customHeight="1">
      <c r="A3899" s="2" t="s">
        <v>298</v>
      </c>
      <c r="B3899" s="2" t="s">
        <v>296</v>
      </c>
      <c r="C3899" s="2" t="str">
        <f>VLOOKUP(D3899,Info!$A$24:$B$57,2,FALSE)</f>
        <v>Deepwater</v>
      </c>
      <c r="D3899" s="3" t="s">
        <v>36</v>
      </c>
      <c r="E3899" s="3">
        <v>1988.0</v>
      </c>
      <c r="F3899" s="3">
        <v>39.0</v>
      </c>
    </row>
    <row r="3900" ht="15.75" customHeight="1">
      <c r="A3900" s="2" t="s">
        <v>298</v>
      </c>
      <c r="B3900" s="2" t="s">
        <v>296</v>
      </c>
      <c r="C3900" s="2" t="str">
        <f>VLOOKUP(D3900,Info!$A$24:$B$57,2,FALSE)</f>
        <v>Deepwater</v>
      </c>
      <c r="D3900" s="3" t="s">
        <v>36</v>
      </c>
      <c r="E3900" s="3">
        <v>1989.0</v>
      </c>
      <c r="F3900" s="3">
        <v>39.0</v>
      </c>
    </row>
    <row r="3901" ht="15.75" customHeight="1">
      <c r="A3901" s="2" t="s">
        <v>298</v>
      </c>
      <c r="B3901" s="2" t="s">
        <v>296</v>
      </c>
      <c r="C3901" s="2" t="str">
        <f>VLOOKUP(D3901,Info!$A$24:$B$57,2,FALSE)</f>
        <v>Deepwater</v>
      </c>
      <c r="D3901" s="3" t="s">
        <v>36</v>
      </c>
      <c r="E3901" s="3">
        <v>1990.0</v>
      </c>
      <c r="F3901" s="3">
        <v>38.0</v>
      </c>
    </row>
    <row r="3902" ht="15.75" customHeight="1">
      <c r="A3902" s="2" t="s">
        <v>298</v>
      </c>
      <c r="B3902" s="2" t="s">
        <v>296</v>
      </c>
      <c r="C3902" s="2" t="str">
        <f>VLOOKUP(D3902,Info!$A$24:$B$57,2,FALSE)</f>
        <v>Deepwater</v>
      </c>
      <c r="D3902" s="3" t="s">
        <v>36</v>
      </c>
      <c r="E3902" s="3">
        <v>1991.0</v>
      </c>
      <c r="F3902" s="3">
        <v>2.0</v>
      </c>
    </row>
    <row r="3903" ht="15.75" customHeight="1">
      <c r="A3903" s="2" t="s">
        <v>298</v>
      </c>
      <c r="B3903" s="2" t="s">
        <v>296</v>
      </c>
      <c r="C3903" s="2" t="str">
        <f>VLOOKUP(D3903,Info!$A$24:$B$57,2,FALSE)</f>
        <v>Deepwater</v>
      </c>
      <c r="D3903" s="3" t="s">
        <v>36</v>
      </c>
      <c r="E3903" s="3">
        <v>1992.0</v>
      </c>
      <c r="F3903" s="3">
        <v>33.0</v>
      </c>
    </row>
    <row r="3904" ht="15.75" customHeight="1">
      <c r="A3904" s="2" t="s">
        <v>298</v>
      </c>
      <c r="B3904" s="2" t="s">
        <v>296</v>
      </c>
      <c r="C3904" s="2" t="str">
        <f>VLOOKUP(D3904,Info!$A$24:$B$57,2,FALSE)</f>
        <v>Deepwater</v>
      </c>
      <c r="D3904" s="3" t="s">
        <v>36</v>
      </c>
      <c r="E3904" s="3">
        <v>1993.0</v>
      </c>
      <c r="F3904" s="3">
        <v>38.0</v>
      </c>
    </row>
    <row r="3905" ht="15.75" customHeight="1">
      <c r="A3905" s="2" t="s">
        <v>298</v>
      </c>
      <c r="B3905" s="2" t="s">
        <v>296</v>
      </c>
      <c r="C3905" s="2" t="str">
        <f>VLOOKUP(D3905,Info!$A$24:$B$57,2,FALSE)</f>
        <v>Deepwater</v>
      </c>
      <c r="D3905" s="3" t="s">
        <v>36</v>
      </c>
      <c r="E3905" s="3">
        <v>1994.0</v>
      </c>
      <c r="F3905" s="3">
        <v>67.0</v>
      </c>
    </row>
    <row r="3906" ht="15.75" customHeight="1">
      <c r="A3906" s="2" t="s">
        <v>298</v>
      </c>
      <c r="B3906" s="2" t="s">
        <v>296</v>
      </c>
      <c r="C3906" s="2" t="str">
        <f>VLOOKUP(D3906,Info!$A$24:$B$57,2,FALSE)</f>
        <v>Deepwater</v>
      </c>
      <c r="D3906" s="3" t="s">
        <v>36</v>
      </c>
      <c r="E3906" s="3">
        <v>1995.0</v>
      </c>
      <c r="F3906" s="3">
        <v>32.0</v>
      </c>
    </row>
    <row r="3907" ht="15.75" customHeight="1">
      <c r="A3907" s="2" t="s">
        <v>298</v>
      </c>
      <c r="B3907" s="2" t="s">
        <v>296</v>
      </c>
      <c r="C3907" s="2" t="str">
        <f>VLOOKUP(D3907,Info!$A$24:$B$57,2,FALSE)</f>
        <v>Deepwater</v>
      </c>
      <c r="D3907" s="3" t="s">
        <v>36</v>
      </c>
      <c r="E3907" s="3">
        <v>1996.0</v>
      </c>
      <c r="F3907" s="3">
        <v>16.0</v>
      </c>
    </row>
    <row r="3908" ht="15.75" customHeight="1">
      <c r="A3908" s="2" t="s">
        <v>298</v>
      </c>
      <c r="B3908" s="2" t="s">
        <v>296</v>
      </c>
      <c r="C3908" s="2" t="str">
        <f>VLOOKUP(D3908,Info!$A$24:$B$57,2,FALSE)</f>
        <v>Deepwater</v>
      </c>
      <c r="D3908" s="3" t="s">
        <v>36</v>
      </c>
      <c r="E3908" s="3">
        <v>1997.0</v>
      </c>
      <c r="F3908" s="3">
        <v>23.0</v>
      </c>
    </row>
    <row r="3909" ht="15.75" customHeight="1">
      <c r="A3909" s="2" t="s">
        <v>298</v>
      </c>
      <c r="B3909" s="2" t="s">
        <v>296</v>
      </c>
      <c r="C3909" s="2" t="str">
        <f>VLOOKUP(D3909,Info!$A$24:$B$57,2,FALSE)</f>
        <v>Deepwater</v>
      </c>
      <c r="D3909" s="3" t="s">
        <v>36</v>
      </c>
      <c r="E3909" s="3">
        <v>1998.0</v>
      </c>
      <c r="F3909" s="3">
        <v>21.0</v>
      </c>
    </row>
    <row r="3910" ht="15.75" customHeight="1">
      <c r="A3910" s="2" t="s">
        <v>298</v>
      </c>
      <c r="B3910" s="2" t="s">
        <v>296</v>
      </c>
      <c r="C3910" s="2" t="str">
        <f>VLOOKUP(D3910,Info!$A$24:$B$57,2,FALSE)</f>
        <v>Deepwater</v>
      </c>
      <c r="D3910" s="3" t="s">
        <v>36</v>
      </c>
      <c r="E3910" s="3">
        <v>1999.0</v>
      </c>
      <c r="F3910" s="3">
        <v>6.0</v>
      </c>
    </row>
    <row r="3911" ht="15.75" customHeight="1">
      <c r="A3911" s="2" t="s">
        <v>298</v>
      </c>
      <c r="B3911" s="2" t="s">
        <v>296</v>
      </c>
      <c r="C3911" s="2" t="str">
        <f>VLOOKUP(D3911,Info!$A$24:$B$57,2,FALSE)</f>
        <v>Deepwater</v>
      </c>
      <c r="D3911" s="3" t="s">
        <v>36</v>
      </c>
      <c r="E3911" s="3">
        <v>2000.0</v>
      </c>
      <c r="F3911" s="3">
        <v>51.0</v>
      </c>
    </row>
    <row r="3912" ht="15.75" customHeight="1">
      <c r="A3912" s="2" t="s">
        <v>298</v>
      </c>
      <c r="B3912" s="2" t="s">
        <v>296</v>
      </c>
      <c r="C3912" s="2" t="str">
        <f>VLOOKUP(D3912,Info!$A$24:$B$57,2,FALSE)</f>
        <v>Deepwater</v>
      </c>
      <c r="D3912" s="3" t="s">
        <v>36</v>
      </c>
      <c r="E3912" s="3">
        <v>2001.0</v>
      </c>
      <c r="F3912" s="3">
        <v>56.0</v>
      </c>
    </row>
    <row r="3913" ht="15.75" customHeight="1">
      <c r="A3913" s="2" t="s">
        <v>298</v>
      </c>
      <c r="B3913" s="2" t="s">
        <v>296</v>
      </c>
      <c r="C3913" s="2" t="str">
        <f>VLOOKUP(D3913,Info!$A$24:$B$57,2,FALSE)</f>
        <v>Deepwater</v>
      </c>
      <c r="D3913" s="3" t="s">
        <v>36</v>
      </c>
      <c r="E3913" s="3">
        <v>2002.0</v>
      </c>
      <c r="F3913" s="3">
        <v>28.0</v>
      </c>
    </row>
    <row r="3914" ht="15.75" customHeight="1">
      <c r="A3914" s="2" t="s">
        <v>298</v>
      </c>
      <c r="B3914" s="2" t="s">
        <v>296</v>
      </c>
      <c r="C3914" s="2" t="str">
        <f>VLOOKUP(D3914,Info!$A$24:$B$57,2,FALSE)</f>
        <v>Deepwater</v>
      </c>
      <c r="D3914" s="3" t="s">
        <v>36</v>
      </c>
      <c r="E3914" s="3">
        <v>2003.0</v>
      </c>
      <c r="F3914" s="3">
        <v>31.0</v>
      </c>
    </row>
    <row r="3915" ht="15.75" customHeight="1">
      <c r="A3915" s="2" t="s">
        <v>298</v>
      </c>
      <c r="B3915" s="2" t="s">
        <v>296</v>
      </c>
      <c r="C3915" s="2" t="str">
        <f>VLOOKUP(D3915,Info!$A$24:$B$57,2,FALSE)</f>
        <v>Deepwater</v>
      </c>
      <c r="D3915" s="3" t="s">
        <v>36</v>
      </c>
      <c r="E3915" s="3">
        <v>2004.0</v>
      </c>
      <c r="F3915" s="3">
        <v>13.0</v>
      </c>
    </row>
    <row r="3916" ht="15.75" customHeight="1">
      <c r="A3916" s="2" t="s">
        <v>298</v>
      </c>
      <c r="B3916" s="2" t="s">
        <v>296</v>
      </c>
      <c r="C3916" s="2" t="str">
        <f>VLOOKUP(D3916,Info!$A$24:$B$57,2,FALSE)</f>
        <v>Deepwater</v>
      </c>
      <c r="D3916" s="3" t="s">
        <v>36</v>
      </c>
      <c r="E3916" s="3">
        <v>2005.0</v>
      </c>
      <c r="F3916" s="3">
        <v>17.0</v>
      </c>
    </row>
    <row r="3917" ht="15.75" customHeight="1">
      <c r="A3917" s="2" t="s">
        <v>298</v>
      </c>
      <c r="B3917" s="2" t="s">
        <v>296</v>
      </c>
      <c r="C3917" s="2" t="str">
        <f>VLOOKUP(D3917,Info!$A$24:$B$57,2,FALSE)</f>
        <v>Deepwater</v>
      </c>
      <c r="D3917" s="3" t="s">
        <v>36</v>
      </c>
      <c r="E3917" s="3">
        <v>2006.0</v>
      </c>
      <c r="F3917" s="3">
        <v>7.0</v>
      </c>
    </row>
    <row r="3918" ht="15.75" customHeight="1">
      <c r="A3918" s="2" t="s">
        <v>298</v>
      </c>
      <c r="B3918" s="2" t="s">
        <v>296</v>
      </c>
      <c r="C3918" s="2" t="str">
        <f>VLOOKUP(D3918,Info!$A$24:$B$57,2,FALSE)</f>
        <v>Deepwater</v>
      </c>
      <c r="D3918" s="3" t="s">
        <v>36</v>
      </c>
      <c r="E3918" s="3">
        <v>2007.0</v>
      </c>
      <c r="F3918" s="3">
        <v>54.0</v>
      </c>
    </row>
    <row r="3919" ht="15.75" customHeight="1">
      <c r="A3919" s="2" t="s">
        <v>298</v>
      </c>
      <c r="B3919" s="2" t="s">
        <v>296</v>
      </c>
      <c r="C3919" s="2" t="str">
        <f>VLOOKUP(D3919,Info!$A$24:$B$57,2,FALSE)</f>
        <v>Deepwater</v>
      </c>
      <c r="D3919" s="3" t="s">
        <v>36</v>
      </c>
      <c r="E3919" s="3">
        <v>2008.0</v>
      </c>
      <c r="F3919" s="3">
        <v>14.0</v>
      </c>
    </row>
    <row r="3920" ht="15.75" customHeight="1">
      <c r="A3920" s="2" t="s">
        <v>298</v>
      </c>
      <c r="B3920" s="2" t="s">
        <v>296</v>
      </c>
      <c r="C3920" s="2" t="str">
        <f>VLOOKUP(D3920,Info!$A$24:$B$57,2,FALSE)</f>
        <v>Deepwater</v>
      </c>
      <c r="D3920" s="3" t="s">
        <v>36</v>
      </c>
      <c r="E3920" s="3">
        <v>2009.0</v>
      </c>
      <c r="F3920" s="3">
        <v>15.0</v>
      </c>
    </row>
    <row r="3921" ht="15.75" customHeight="1">
      <c r="A3921" s="2" t="s">
        <v>298</v>
      </c>
      <c r="B3921" s="2" t="s">
        <v>296</v>
      </c>
      <c r="C3921" s="2" t="str">
        <f>VLOOKUP(D3921,Info!$A$24:$B$57,2,FALSE)</f>
        <v>Deepwater</v>
      </c>
      <c r="D3921" s="3" t="s">
        <v>36</v>
      </c>
      <c r="E3921" s="3">
        <v>2010.0</v>
      </c>
      <c r="F3921" s="3">
        <v>27.0</v>
      </c>
    </row>
    <row r="3922" ht="15.75" customHeight="1">
      <c r="A3922" s="2" t="s">
        <v>298</v>
      </c>
      <c r="B3922" s="2" t="s">
        <v>296</v>
      </c>
      <c r="C3922" s="2" t="str">
        <f>VLOOKUP(D3922,Info!$A$24:$B$57,2,FALSE)</f>
        <v>Deepwater</v>
      </c>
      <c r="D3922" s="3" t="s">
        <v>36</v>
      </c>
      <c r="E3922" s="3">
        <v>2011.0</v>
      </c>
      <c r="F3922" s="3">
        <v>13.0</v>
      </c>
    </row>
    <row r="3923" ht="15.75" customHeight="1">
      <c r="A3923" s="2" t="s">
        <v>298</v>
      </c>
      <c r="B3923" s="2" t="s">
        <v>296</v>
      </c>
      <c r="C3923" s="2" t="str">
        <f>VLOOKUP(D3923,Info!$A$24:$B$57,2,FALSE)</f>
        <v>Deepwater</v>
      </c>
      <c r="D3923" s="3" t="s">
        <v>36</v>
      </c>
      <c r="E3923" s="3">
        <v>2012.0</v>
      </c>
      <c r="F3923" s="3">
        <v>37.0</v>
      </c>
    </row>
    <row r="3924" ht="15.75" customHeight="1">
      <c r="A3924" s="2" t="s">
        <v>298</v>
      </c>
      <c r="B3924" s="2" t="s">
        <v>296</v>
      </c>
      <c r="C3924" s="2" t="str">
        <f>VLOOKUP(D3924,Info!$A$24:$B$57,2,FALSE)</f>
        <v>Deepwater</v>
      </c>
      <c r="D3924" s="3" t="s">
        <v>36</v>
      </c>
      <c r="E3924" s="3">
        <v>2013.0</v>
      </c>
      <c r="F3924" s="3">
        <v>56.0</v>
      </c>
    </row>
    <row r="3925" ht="15.75" customHeight="1">
      <c r="A3925" s="2" t="s">
        <v>298</v>
      </c>
      <c r="B3925" s="2" t="s">
        <v>296</v>
      </c>
      <c r="C3925" s="2" t="str">
        <f>VLOOKUP(D3925,Info!$A$24:$B$57,2,FALSE)</f>
        <v>Deepwater</v>
      </c>
      <c r="D3925" s="3" t="s">
        <v>36</v>
      </c>
      <c r="E3925" s="3">
        <v>2014.0</v>
      </c>
      <c r="F3925" s="3">
        <v>23.0</v>
      </c>
    </row>
    <row r="3926" ht="15.75" customHeight="1">
      <c r="A3926" s="2" t="s">
        <v>298</v>
      </c>
      <c r="B3926" s="2" t="s">
        <v>296</v>
      </c>
      <c r="C3926" s="2" t="str">
        <f>VLOOKUP(D3926,Info!$A$24:$B$57,2,FALSE)</f>
        <v>Deepwater</v>
      </c>
      <c r="D3926" s="3" t="s">
        <v>36</v>
      </c>
      <c r="E3926" s="3">
        <v>2015.0</v>
      </c>
      <c r="F3926" s="3">
        <v>103.0</v>
      </c>
    </row>
    <row r="3927" ht="15.75" customHeight="1">
      <c r="A3927" s="2" t="s">
        <v>298</v>
      </c>
      <c r="B3927" s="2" t="s">
        <v>296</v>
      </c>
      <c r="C3927" s="2" t="str">
        <f>VLOOKUP(D3927,Info!$A$24:$B$57,2,FALSE)</f>
        <v>Deepwater</v>
      </c>
      <c r="D3927" s="3" t="s">
        <v>36</v>
      </c>
      <c r="E3927" s="3">
        <v>2016.0</v>
      </c>
      <c r="F3927" s="3">
        <v>45.0</v>
      </c>
    </row>
    <row r="3928" ht="15.75" customHeight="1">
      <c r="A3928" s="2" t="s">
        <v>298</v>
      </c>
      <c r="B3928" s="2" t="s">
        <v>296</v>
      </c>
      <c r="C3928" s="2" t="str">
        <f>VLOOKUP(D3928,Info!$A$24:$B$57,2,FALSE)</f>
        <v>Deepwater</v>
      </c>
      <c r="D3928" s="3" t="s">
        <v>36</v>
      </c>
      <c r="E3928" s="3">
        <v>2017.0</v>
      </c>
      <c r="F3928" s="3">
        <v>9.0</v>
      </c>
    </row>
    <row r="3929" ht="15.75" customHeight="1">
      <c r="A3929" s="2" t="s">
        <v>298</v>
      </c>
      <c r="B3929" s="2" t="s">
        <v>296</v>
      </c>
      <c r="C3929" s="2" t="str">
        <f>VLOOKUP(D3929,Info!$A$24:$B$57,2,FALSE)</f>
        <v>Deepwater</v>
      </c>
      <c r="D3929" s="3" t="s">
        <v>36</v>
      </c>
      <c r="E3929" s="3">
        <v>2018.0</v>
      </c>
      <c r="F3929" s="3">
        <v>34.0</v>
      </c>
    </row>
    <row r="3930" ht="15.75" customHeight="1">
      <c r="A3930" s="2" t="s">
        <v>298</v>
      </c>
      <c r="B3930" s="2" t="s">
        <v>296</v>
      </c>
      <c r="C3930" s="2" t="str">
        <f>VLOOKUP(D3930,Info!$A$24:$B$57,2,FALSE)</f>
        <v>Grunts</v>
      </c>
      <c r="D3930" s="3" t="s">
        <v>37</v>
      </c>
      <c r="E3930" s="3">
        <v>1981.0</v>
      </c>
      <c r="F3930" s="3">
        <v>291.0</v>
      </c>
    </row>
    <row r="3931" ht="15.75" customHeight="1">
      <c r="A3931" s="2" t="s">
        <v>298</v>
      </c>
      <c r="B3931" s="2" t="s">
        <v>296</v>
      </c>
      <c r="C3931" s="2" t="str">
        <f>VLOOKUP(D3931,Info!$A$24:$B$57,2,FALSE)</f>
        <v>Grunts</v>
      </c>
      <c r="D3931" s="3" t="s">
        <v>37</v>
      </c>
      <c r="E3931" s="3">
        <v>1982.0</v>
      </c>
      <c r="F3931" s="3">
        <v>250.0</v>
      </c>
    </row>
    <row r="3932" ht="15.75" customHeight="1">
      <c r="A3932" s="2" t="s">
        <v>298</v>
      </c>
      <c r="B3932" s="2" t="s">
        <v>296</v>
      </c>
      <c r="C3932" s="2" t="str">
        <f>VLOOKUP(D3932,Info!$A$24:$B$57,2,FALSE)</f>
        <v>Grunts</v>
      </c>
      <c r="D3932" s="3" t="s">
        <v>37</v>
      </c>
      <c r="E3932" s="3">
        <v>1983.0</v>
      </c>
      <c r="F3932" s="3">
        <v>724.0</v>
      </c>
    </row>
    <row r="3933" ht="15.75" customHeight="1">
      <c r="A3933" s="2" t="s">
        <v>298</v>
      </c>
      <c r="B3933" s="2" t="s">
        <v>296</v>
      </c>
      <c r="C3933" s="2" t="str">
        <f>VLOOKUP(D3933,Info!$A$24:$B$57,2,FALSE)</f>
        <v>Grunts</v>
      </c>
      <c r="D3933" s="3" t="s">
        <v>37</v>
      </c>
      <c r="E3933" s="3">
        <v>1984.0</v>
      </c>
      <c r="F3933" s="3">
        <v>754.0</v>
      </c>
    </row>
    <row r="3934" ht="15.75" customHeight="1">
      <c r="A3934" s="2" t="s">
        <v>298</v>
      </c>
      <c r="B3934" s="2" t="s">
        <v>296</v>
      </c>
      <c r="C3934" s="2" t="str">
        <f>VLOOKUP(D3934,Info!$A$24:$B$57,2,FALSE)</f>
        <v>Grunts</v>
      </c>
      <c r="D3934" s="3" t="s">
        <v>37</v>
      </c>
      <c r="E3934" s="3">
        <v>1985.0</v>
      </c>
      <c r="F3934" s="3">
        <v>1090.0</v>
      </c>
    </row>
    <row r="3935" ht="15.75" customHeight="1">
      <c r="A3935" s="2" t="s">
        <v>298</v>
      </c>
      <c r="B3935" s="2" t="s">
        <v>296</v>
      </c>
      <c r="C3935" s="2" t="str">
        <f>VLOOKUP(D3935,Info!$A$24:$B$57,2,FALSE)</f>
        <v>Grunts</v>
      </c>
      <c r="D3935" s="3" t="s">
        <v>37</v>
      </c>
      <c r="E3935" s="3">
        <v>1986.0</v>
      </c>
      <c r="F3935" s="3">
        <v>1578.0</v>
      </c>
    </row>
    <row r="3936" ht="15.75" customHeight="1">
      <c r="A3936" s="2" t="s">
        <v>298</v>
      </c>
      <c r="B3936" s="2" t="s">
        <v>296</v>
      </c>
      <c r="C3936" s="2" t="str">
        <f>VLOOKUP(D3936,Info!$A$24:$B$57,2,FALSE)</f>
        <v>Grunts</v>
      </c>
      <c r="D3936" s="3" t="s">
        <v>37</v>
      </c>
      <c r="E3936" s="3">
        <v>1987.0</v>
      </c>
      <c r="F3936" s="3">
        <v>2688.0</v>
      </c>
    </row>
    <row r="3937" ht="15.75" customHeight="1">
      <c r="A3937" s="2" t="s">
        <v>298</v>
      </c>
      <c r="B3937" s="2" t="s">
        <v>296</v>
      </c>
      <c r="C3937" s="2" t="str">
        <f>VLOOKUP(D3937,Info!$A$24:$B$57,2,FALSE)</f>
        <v>Grunts</v>
      </c>
      <c r="D3937" s="3" t="s">
        <v>37</v>
      </c>
      <c r="E3937" s="3">
        <v>1988.0</v>
      </c>
      <c r="F3937" s="3">
        <v>1716.0</v>
      </c>
    </row>
    <row r="3938" ht="15.75" customHeight="1">
      <c r="A3938" s="2" t="s">
        <v>298</v>
      </c>
      <c r="B3938" s="2" t="s">
        <v>296</v>
      </c>
      <c r="C3938" s="2" t="str">
        <f>VLOOKUP(D3938,Info!$A$24:$B$57,2,FALSE)</f>
        <v>Grunts</v>
      </c>
      <c r="D3938" s="3" t="s">
        <v>37</v>
      </c>
      <c r="E3938" s="3">
        <v>1989.0</v>
      </c>
      <c r="F3938" s="3">
        <v>1387.0</v>
      </c>
    </row>
    <row r="3939" ht="15.75" customHeight="1">
      <c r="A3939" s="2" t="s">
        <v>298</v>
      </c>
      <c r="B3939" s="2" t="s">
        <v>296</v>
      </c>
      <c r="C3939" s="2" t="str">
        <f>VLOOKUP(D3939,Info!$A$24:$B$57,2,FALSE)</f>
        <v>Grunts</v>
      </c>
      <c r="D3939" s="3" t="s">
        <v>37</v>
      </c>
      <c r="E3939" s="3">
        <v>1990.0</v>
      </c>
      <c r="F3939" s="3">
        <v>2110.0</v>
      </c>
    </row>
    <row r="3940" ht="15.75" customHeight="1">
      <c r="A3940" s="2" t="s">
        <v>298</v>
      </c>
      <c r="B3940" s="2" t="s">
        <v>296</v>
      </c>
      <c r="C3940" s="2" t="str">
        <f>VLOOKUP(D3940,Info!$A$24:$B$57,2,FALSE)</f>
        <v>Grunts</v>
      </c>
      <c r="D3940" s="3" t="s">
        <v>37</v>
      </c>
      <c r="E3940" s="3">
        <v>1991.0</v>
      </c>
      <c r="F3940" s="3">
        <v>1626.0</v>
      </c>
    </row>
    <row r="3941" ht="15.75" customHeight="1">
      <c r="A3941" s="2" t="s">
        <v>298</v>
      </c>
      <c r="B3941" s="2" t="s">
        <v>296</v>
      </c>
      <c r="C3941" s="2" t="str">
        <f>VLOOKUP(D3941,Info!$A$24:$B$57,2,FALSE)</f>
        <v>Grunts</v>
      </c>
      <c r="D3941" s="3" t="s">
        <v>37</v>
      </c>
      <c r="E3941" s="3">
        <v>1992.0</v>
      </c>
      <c r="F3941" s="3">
        <v>1812.0</v>
      </c>
    </row>
    <row r="3942" ht="15.75" customHeight="1">
      <c r="A3942" s="2" t="s">
        <v>298</v>
      </c>
      <c r="B3942" s="2" t="s">
        <v>296</v>
      </c>
      <c r="C3942" s="2" t="str">
        <f>VLOOKUP(D3942,Info!$A$24:$B$57,2,FALSE)</f>
        <v>Grunts</v>
      </c>
      <c r="D3942" s="3" t="s">
        <v>37</v>
      </c>
      <c r="E3942" s="3">
        <v>1993.0</v>
      </c>
      <c r="F3942" s="3">
        <v>1319.0</v>
      </c>
    </row>
    <row r="3943" ht="15.75" customHeight="1">
      <c r="A3943" s="2" t="s">
        <v>298</v>
      </c>
      <c r="B3943" s="2" t="s">
        <v>296</v>
      </c>
      <c r="C3943" s="2" t="str">
        <f>VLOOKUP(D3943,Info!$A$24:$B$57,2,FALSE)</f>
        <v>Grunts</v>
      </c>
      <c r="D3943" s="3" t="s">
        <v>37</v>
      </c>
      <c r="E3943" s="3">
        <v>1994.0</v>
      </c>
      <c r="F3943" s="3">
        <v>1810.0</v>
      </c>
    </row>
    <row r="3944" ht="15.75" customHeight="1">
      <c r="A3944" s="2" t="s">
        <v>298</v>
      </c>
      <c r="B3944" s="2" t="s">
        <v>296</v>
      </c>
      <c r="C3944" s="2" t="str">
        <f>VLOOKUP(D3944,Info!$A$24:$B$57,2,FALSE)</f>
        <v>Grunts</v>
      </c>
      <c r="D3944" s="3" t="s">
        <v>37</v>
      </c>
      <c r="E3944" s="3">
        <v>1995.0</v>
      </c>
      <c r="F3944" s="3">
        <v>1350.0</v>
      </c>
    </row>
    <row r="3945" ht="15.75" customHeight="1">
      <c r="A3945" s="2" t="s">
        <v>298</v>
      </c>
      <c r="B3945" s="2" t="s">
        <v>296</v>
      </c>
      <c r="C3945" s="2" t="str">
        <f>VLOOKUP(D3945,Info!$A$24:$B$57,2,FALSE)</f>
        <v>Grunts</v>
      </c>
      <c r="D3945" s="3" t="s">
        <v>37</v>
      </c>
      <c r="E3945" s="3">
        <v>1996.0</v>
      </c>
      <c r="F3945" s="3">
        <v>835.0</v>
      </c>
    </row>
    <row r="3946" ht="15.75" customHeight="1">
      <c r="A3946" s="2" t="s">
        <v>298</v>
      </c>
      <c r="B3946" s="2" t="s">
        <v>296</v>
      </c>
      <c r="C3946" s="2" t="str">
        <f>VLOOKUP(D3946,Info!$A$24:$B$57,2,FALSE)</f>
        <v>Grunts</v>
      </c>
      <c r="D3946" s="3" t="s">
        <v>37</v>
      </c>
      <c r="E3946" s="3">
        <v>1997.0</v>
      </c>
      <c r="F3946" s="3">
        <v>797.0</v>
      </c>
    </row>
    <row r="3947" ht="15.75" customHeight="1">
      <c r="A3947" s="2" t="s">
        <v>298</v>
      </c>
      <c r="B3947" s="2" t="s">
        <v>296</v>
      </c>
      <c r="C3947" s="2" t="str">
        <f>VLOOKUP(D3947,Info!$A$24:$B$57,2,FALSE)</f>
        <v>Grunts</v>
      </c>
      <c r="D3947" s="3" t="s">
        <v>37</v>
      </c>
      <c r="E3947" s="3">
        <v>1998.0</v>
      </c>
      <c r="F3947" s="3">
        <v>781.0</v>
      </c>
    </row>
    <row r="3948" ht="15.75" customHeight="1">
      <c r="A3948" s="2" t="s">
        <v>298</v>
      </c>
      <c r="B3948" s="2" t="s">
        <v>296</v>
      </c>
      <c r="C3948" s="2" t="str">
        <f>VLOOKUP(D3948,Info!$A$24:$B$57,2,FALSE)</f>
        <v>Grunts</v>
      </c>
      <c r="D3948" s="3" t="s">
        <v>37</v>
      </c>
      <c r="E3948" s="3">
        <v>1999.0</v>
      </c>
      <c r="F3948" s="3">
        <v>570.0</v>
      </c>
    </row>
    <row r="3949" ht="15.75" customHeight="1">
      <c r="A3949" s="2" t="s">
        <v>298</v>
      </c>
      <c r="B3949" s="2" t="s">
        <v>296</v>
      </c>
      <c r="C3949" s="2" t="str">
        <f>VLOOKUP(D3949,Info!$A$24:$B$57,2,FALSE)</f>
        <v>Grunts</v>
      </c>
      <c r="D3949" s="3" t="s">
        <v>37</v>
      </c>
      <c r="E3949" s="3">
        <v>2000.0</v>
      </c>
      <c r="F3949" s="3">
        <v>574.0</v>
      </c>
    </row>
    <row r="3950" ht="15.75" customHeight="1">
      <c r="A3950" s="2" t="s">
        <v>298</v>
      </c>
      <c r="B3950" s="2" t="s">
        <v>296</v>
      </c>
      <c r="C3950" s="2" t="str">
        <f>VLOOKUP(D3950,Info!$A$24:$B$57,2,FALSE)</f>
        <v>Grunts</v>
      </c>
      <c r="D3950" s="3" t="s">
        <v>37</v>
      </c>
      <c r="E3950" s="3">
        <v>2001.0</v>
      </c>
      <c r="F3950" s="3">
        <v>568.0</v>
      </c>
    </row>
    <row r="3951" ht="15.75" customHeight="1">
      <c r="A3951" s="2" t="s">
        <v>298</v>
      </c>
      <c r="B3951" s="2" t="s">
        <v>296</v>
      </c>
      <c r="C3951" s="2" t="str">
        <f>VLOOKUP(D3951,Info!$A$24:$B$57,2,FALSE)</f>
        <v>Grunts</v>
      </c>
      <c r="D3951" s="3" t="s">
        <v>37</v>
      </c>
      <c r="E3951" s="3">
        <v>2002.0</v>
      </c>
      <c r="F3951" s="3">
        <v>579.0</v>
      </c>
    </row>
    <row r="3952" ht="15.75" customHeight="1">
      <c r="A3952" s="2" t="s">
        <v>298</v>
      </c>
      <c r="B3952" s="2" t="s">
        <v>296</v>
      </c>
      <c r="C3952" s="2" t="str">
        <f>VLOOKUP(D3952,Info!$A$24:$B$57,2,FALSE)</f>
        <v>Grunts</v>
      </c>
      <c r="D3952" s="3" t="s">
        <v>37</v>
      </c>
      <c r="E3952" s="3">
        <v>2003.0</v>
      </c>
      <c r="F3952" s="3">
        <v>448.0</v>
      </c>
    </row>
    <row r="3953" ht="15.75" customHeight="1">
      <c r="A3953" s="2" t="s">
        <v>298</v>
      </c>
      <c r="B3953" s="2" t="s">
        <v>296</v>
      </c>
      <c r="C3953" s="2" t="str">
        <f>VLOOKUP(D3953,Info!$A$24:$B$57,2,FALSE)</f>
        <v>Grunts</v>
      </c>
      <c r="D3953" s="3" t="s">
        <v>37</v>
      </c>
      <c r="E3953" s="3">
        <v>2004.0</v>
      </c>
      <c r="F3953" s="3">
        <v>646.0</v>
      </c>
    </row>
    <row r="3954" ht="15.75" customHeight="1">
      <c r="A3954" s="2" t="s">
        <v>298</v>
      </c>
      <c r="B3954" s="2" t="s">
        <v>296</v>
      </c>
      <c r="C3954" s="2" t="str">
        <f>VLOOKUP(D3954,Info!$A$24:$B$57,2,FALSE)</f>
        <v>Grunts</v>
      </c>
      <c r="D3954" s="3" t="s">
        <v>37</v>
      </c>
      <c r="E3954" s="3">
        <v>2005.0</v>
      </c>
      <c r="F3954" s="3">
        <v>325.0</v>
      </c>
    </row>
    <row r="3955" ht="15.75" customHeight="1">
      <c r="A3955" s="2" t="s">
        <v>298</v>
      </c>
      <c r="B3955" s="2" t="s">
        <v>296</v>
      </c>
      <c r="C3955" s="2" t="str">
        <f>VLOOKUP(D3955,Info!$A$24:$B$57,2,FALSE)</f>
        <v>Grunts</v>
      </c>
      <c r="D3955" s="3" t="s">
        <v>37</v>
      </c>
      <c r="E3955" s="3">
        <v>2006.0</v>
      </c>
      <c r="F3955" s="3">
        <v>837.0</v>
      </c>
    </row>
    <row r="3956" ht="15.75" customHeight="1">
      <c r="A3956" s="2" t="s">
        <v>298</v>
      </c>
      <c r="B3956" s="2" t="s">
        <v>296</v>
      </c>
      <c r="C3956" s="2" t="str">
        <f>VLOOKUP(D3956,Info!$A$24:$B$57,2,FALSE)</f>
        <v>Grunts</v>
      </c>
      <c r="D3956" s="3" t="s">
        <v>37</v>
      </c>
      <c r="E3956" s="3">
        <v>2007.0</v>
      </c>
      <c r="F3956" s="3">
        <v>610.0</v>
      </c>
    </row>
    <row r="3957" ht="15.75" customHeight="1">
      <c r="A3957" s="2" t="s">
        <v>298</v>
      </c>
      <c r="B3957" s="2" t="s">
        <v>296</v>
      </c>
      <c r="C3957" s="2" t="str">
        <f>VLOOKUP(D3957,Info!$A$24:$B$57,2,FALSE)</f>
        <v>Grunts</v>
      </c>
      <c r="D3957" s="3" t="s">
        <v>37</v>
      </c>
      <c r="E3957" s="3">
        <v>2008.0</v>
      </c>
      <c r="F3957" s="3">
        <v>439.0</v>
      </c>
    </row>
    <row r="3958" ht="15.75" customHeight="1">
      <c r="A3958" s="2" t="s">
        <v>298</v>
      </c>
      <c r="B3958" s="2" t="s">
        <v>296</v>
      </c>
      <c r="C3958" s="2" t="str">
        <f>VLOOKUP(D3958,Info!$A$24:$B$57,2,FALSE)</f>
        <v>Grunts</v>
      </c>
      <c r="D3958" s="3" t="s">
        <v>37</v>
      </c>
      <c r="E3958" s="3">
        <v>2009.0</v>
      </c>
      <c r="F3958" s="3">
        <v>481.0</v>
      </c>
    </row>
    <row r="3959" ht="15.75" customHeight="1">
      <c r="A3959" s="2" t="s">
        <v>298</v>
      </c>
      <c r="B3959" s="2" t="s">
        <v>296</v>
      </c>
      <c r="C3959" s="2" t="str">
        <f>VLOOKUP(D3959,Info!$A$24:$B$57,2,FALSE)</f>
        <v>Grunts</v>
      </c>
      <c r="D3959" s="3" t="s">
        <v>37</v>
      </c>
      <c r="E3959" s="3">
        <v>2010.0</v>
      </c>
      <c r="F3959" s="3">
        <v>569.0</v>
      </c>
    </row>
    <row r="3960" ht="15.75" customHeight="1">
      <c r="A3960" s="2" t="s">
        <v>298</v>
      </c>
      <c r="B3960" s="2" t="s">
        <v>296</v>
      </c>
      <c r="C3960" s="2" t="str">
        <f>VLOOKUP(D3960,Info!$A$24:$B$57,2,FALSE)</f>
        <v>Grunts</v>
      </c>
      <c r="D3960" s="3" t="s">
        <v>37</v>
      </c>
      <c r="E3960" s="3">
        <v>2011.0</v>
      </c>
      <c r="F3960" s="3">
        <v>667.0</v>
      </c>
    </row>
    <row r="3961" ht="15.75" customHeight="1">
      <c r="A3961" s="2" t="s">
        <v>298</v>
      </c>
      <c r="B3961" s="2" t="s">
        <v>296</v>
      </c>
      <c r="C3961" s="2" t="str">
        <f>VLOOKUP(D3961,Info!$A$24:$B$57,2,FALSE)</f>
        <v>Grunts</v>
      </c>
      <c r="D3961" s="3" t="s">
        <v>37</v>
      </c>
      <c r="E3961" s="3">
        <v>2012.0</v>
      </c>
      <c r="F3961" s="3">
        <v>598.0</v>
      </c>
    </row>
    <row r="3962" ht="15.75" customHeight="1">
      <c r="A3962" s="2" t="s">
        <v>298</v>
      </c>
      <c r="B3962" s="2" t="s">
        <v>296</v>
      </c>
      <c r="C3962" s="2" t="str">
        <f>VLOOKUP(D3962,Info!$A$24:$B$57,2,FALSE)</f>
        <v>Grunts</v>
      </c>
      <c r="D3962" s="3" t="s">
        <v>37</v>
      </c>
      <c r="E3962" s="3">
        <v>2013.0</v>
      </c>
      <c r="F3962" s="3">
        <v>1263.0</v>
      </c>
    </row>
    <row r="3963" ht="15.75" customHeight="1">
      <c r="A3963" s="2" t="s">
        <v>298</v>
      </c>
      <c r="B3963" s="2" t="s">
        <v>296</v>
      </c>
      <c r="C3963" s="2" t="str">
        <f>VLOOKUP(D3963,Info!$A$24:$B$57,2,FALSE)</f>
        <v>Grunts</v>
      </c>
      <c r="D3963" s="3" t="s">
        <v>37</v>
      </c>
      <c r="E3963" s="3">
        <v>2014.0</v>
      </c>
      <c r="F3963" s="3">
        <v>1102.0</v>
      </c>
    </row>
    <row r="3964" ht="15.75" customHeight="1">
      <c r="A3964" s="2" t="s">
        <v>298</v>
      </c>
      <c r="B3964" s="2" t="s">
        <v>296</v>
      </c>
      <c r="C3964" s="2" t="str">
        <f>VLOOKUP(D3964,Info!$A$24:$B$57,2,FALSE)</f>
        <v>Grunts</v>
      </c>
      <c r="D3964" s="3" t="s">
        <v>37</v>
      </c>
      <c r="E3964" s="3">
        <v>2015.0</v>
      </c>
      <c r="F3964" s="3">
        <v>791.0</v>
      </c>
    </row>
    <row r="3965" ht="15.75" customHeight="1">
      <c r="A3965" s="2" t="s">
        <v>298</v>
      </c>
      <c r="B3965" s="2" t="s">
        <v>296</v>
      </c>
      <c r="C3965" s="2" t="str">
        <f>VLOOKUP(D3965,Info!$A$24:$B$57,2,FALSE)</f>
        <v>Grunts</v>
      </c>
      <c r="D3965" s="3" t="s">
        <v>37</v>
      </c>
      <c r="E3965" s="3">
        <v>2016.0</v>
      </c>
      <c r="F3965" s="3">
        <v>628.0</v>
      </c>
    </row>
    <row r="3966" ht="15.75" customHeight="1">
      <c r="A3966" s="2" t="s">
        <v>298</v>
      </c>
      <c r="B3966" s="2" t="s">
        <v>296</v>
      </c>
      <c r="C3966" s="2" t="str">
        <f>VLOOKUP(D3966,Info!$A$24:$B$57,2,FALSE)</f>
        <v>Grunts</v>
      </c>
      <c r="D3966" s="3" t="s">
        <v>37</v>
      </c>
      <c r="E3966" s="3">
        <v>2017.0</v>
      </c>
      <c r="F3966" s="3">
        <v>1089.0</v>
      </c>
    </row>
    <row r="3967" ht="15.75" customHeight="1">
      <c r="A3967" s="2" t="s">
        <v>298</v>
      </c>
      <c r="B3967" s="2" t="s">
        <v>296</v>
      </c>
      <c r="C3967" s="2" t="str">
        <f>VLOOKUP(D3967,Info!$A$24:$B$57,2,FALSE)</f>
        <v>Grunts</v>
      </c>
      <c r="D3967" s="3" t="s">
        <v>37</v>
      </c>
      <c r="E3967" s="3">
        <v>2018.0</v>
      </c>
      <c r="F3967" s="3">
        <v>335.0</v>
      </c>
    </row>
    <row r="3968" ht="15.75" customHeight="1">
      <c r="A3968" s="2" t="s">
        <v>298</v>
      </c>
      <c r="B3968" s="2" t="s">
        <v>296</v>
      </c>
      <c r="C3968" s="2" t="str">
        <f>VLOOKUP(D3968,Info!$A$24:$B$57,2,FALSE)</f>
        <v>DW</v>
      </c>
      <c r="D3968" s="3" t="s">
        <v>38</v>
      </c>
      <c r="E3968" s="3">
        <v>1981.0</v>
      </c>
      <c r="F3968" s="3">
        <v>2.0</v>
      </c>
    </row>
    <row r="3969" ht="15.75" customHeight="1">
      <c r="A3969" s="2" t="s">
        <v>298</v>
      </c>
      <c r="B3969" s="2" t="s">
        <v>296</v>
      </c>
      <c r="C3969" s="2" t="str">
        <f>VLOOKUP(D3969,Info!$A$24:$B$57,2,FALSE)</f>
        <v>DW</v>
      </c>
      <c r="D3969" s="3" t="s">
        <v>38</v>
      </c>
      <c r="E3969" s="3">
        <v>1982.0</v>
      </c>
      <c r="F3969" s="3">
        <v>1.0</v>
      </c>
    </row>
    <row r="3970" ht="15.75" customHeight="1">
      <c r="A3970" s="2" t="s">
        <v>298</v>
      </c>
      <c r="B3970" s="2" t="s">
        <v>296</v>
      </c>
      <c r="C3970" s="2" t="str">
        <f>VLOOKUP(D3970,Info!$A$24:$B$57,2,FALSE)</f>
        <v>DW</v>
      </c>
      <c r="D3970" s="3" t="s">
        <v>38</v>
      </c>
      <c r="E3970" s="3">
        <v>1984.0</v>
      </c>
      <c r="F3970" s="3">
        <v>3.0</v>
      </c>
    </row>
    <row r="3971" ht="15.75" customHeight="1">
      <c r="A3971" s="2" t="s">
        <v>298</v>
      </c>
      <c r="B3971" s="2" t="s">
        <v>296</v>
      </c>
      <c r="C3971" s="2" t="str">
        <f>VLOOKUP(D3971,Info!$A$24:$B$57,2,FALSE)</f>
        <v>DW</v>
      </c>
      <c r="D3971" s="3" t="s">
        <v>38</v>
      </c>
      <c r="E3971" s="3">
        <v>1985.0</v>
      </c>
      <c r="F3971" s="3">
        <v>3.0</v>
      </c>
    </row>
    <row r="3972" ht="15.75" customHeight="1">
      <c r="A3972" s="2" t="s">
        <v>298</v>
      </c>
      <c r="B3972" s="2" t="s">
        <v>296</v>
      </c>
      <c r="C3972" s="2" t="str">
        <f>VLOOKUP(D3972,Info!$A$24:$B$57,2,FALSE)</f>
        <v>DW</v>
      </c>
      <c r="D3972" s="3" t="s">
        <v>38</v>
      </c>
      <c r="E3972" s="3">
        <v>1986.0</v>
      </c>
      <c r="F3972" s="3">
        <v>1.0</v>
      </c>
    </row>
    <row r="3973" ht="15.75" customHeight="1">
      <c r="A3973" s="2" t="s">
        <v>298</v>
      </c>
      <c r="B3973" s="2" t="s">
        <v>296</v>
      </c>
      <c r="C3973" s="2" t="str">
        <f>VLOOKUP(D3973,Info!$A$24:$B$57,2,FALSE)</f>
        <v>DW</v>
      </c>
      <c r="D3973" s="3" t="s">
        <v>38</v>
      </c>
      <c r="E3973" s="3">
        <v>1987.0</v>
      </c>
      <c r="F3973" s="3">
        <v>2.0</v>
      </c>
    </row>
    <row r="3974" ht="15.75" customHeight="1">
      <c r="A3974" s="2" t="s">
        <v>298</v>
      </c>
      <c r="B3974" s="2" t="s">
        <v>296</v>
      </c>
      <c r="C3974" s="2" t="str">
        <f>VLOOKUP(D3974,Info!$A$24:$B$57,2,FALSE)</f>
        <v>DW</v>
      </c>
      <c r="D3974" s="3" t="s">
        <v>38</v>
      </c>
      <c r="E3974" s="3">
        <v>1989.0</v>
      </c>
      <c r="F3974" s="3">
        <v>2.0</v>
      </c>
    </row>
    <row r="3975" ht="15.75" customHeight="1">
      <c r="A3975" s="2" t="s">
        <v>298</v>
      </c>
      <c r="B3975" s="2" t="s">
        <v>296</v>
      </c>
      <c r="C3975" s="2" t="str">
        <f>VLOOKUP(D3975,Info!$A$24:$B$57,2,FALSE)</f>
        <v>DW</v>
      </c>
      <c r="D3975" s="3" t="s">
        <v>38</v>
      </c>
      <c r="E3975" s="3">
        <v>1990.0</v>
      </c>
      <c r="F3975" s="3">
        <v>2.0</v>
      </c>
    </row>
    <row r="3976" ht="15.75" customHeight="1">
      <c r="A3976" s="2" t="s">
        <v>298</v>
      </c>
      <c r="B3976" s="2" t="s">
        <v>296</v>
      </c>
      <c r="C3976" s="2" t="str">
        <f>VLOOKUP(D3976,Info!$A$24:$B$57,2,FALSE)</f>
        <v>DW</v>
      </c>
      <c r="D3976" s="3" t="s">
        <v>38</v>
      </c>
      <c r="E3976" s="3">
        <v>1992.0</v>
      </c>
      <c r="F3976" s="3">
        <v>3.0</v>
      </c>
    </row>
    <row r="3977" ht="15.75" customHeight="1">
      <c r="A3977" s="2" t="s">
        <v>298</v>
      </c>
      <c r="B3977" s="2" t="s">
        <v>296</v>
      </c>
      <c r="C3977" s="2" t="str">
        <f>VLOOKUP(D3977,Info!$A$24:$B$57,2,FALSE)</f>
        <v>DW</v>
      </c>
      <c r="D3977" s="3" t="s">
        <v>38</v>
      </c>
      <c r="E3977" s="3">
        <v>1993.0</v>
      </c>
      <c r="F3977" s="3">
        <v>1.0</v>
      </c>
    </row>
    <row r="3978" ht="15.75" customHeight="1">
      <c r="A3978" s="2" t="s">
        <v>298</v>
      </c>
      <c r="B3978" s="2" t="s">
        <v>296</v>
      </c>
      <c r="C3978" s="2" t="str">
        <f>VLOOKUP(D3978,Info!$A$24:$B$57,2,FALSE)</f>
        <v>DW</v>
      </c>
      <c r="D3978" s="3" t="s">
        <v>38</v>
      </c>
      <c r="E3978" s="3">
        <v>1995.0</v>
      </c>
      <c r="F3978" s="3">
        <v>1.0</v>
      </c>
    </row>
    <row r="3979" ht="15.75" customHeight="1">
      <c r="A3979" s="2" t="s">
        <v>298</v>
      </c>
      <c r="B3979" s="2" t="s">
        <v>296</v>
      </c>
      <c r="C3979" s="2" t="str">
        <f>VLOOKUP(D3979,Info!$A$24:$B$57,2,FALSE)</f>
        <v>DW</v>
      </c>
      <c r="D3979" s="3" t="s">
        <v>38</v>
      </c>
      <c r="E3979" s="3">
        <v>1996.0</v>
      </c>
      <c r="F3979" s="3">
        <v>2.0</v>
      </c>
    </row>
    <row r="3980" ht="15.75" customHeight="1">
      <c r="A3980" s="2" t="s">
        <v>298</v>
      </c>
      <c r="B3980" s="2" t="s">
        <v>296</v>
      </c>
      <c r="C3980" s="2" t="str">
        <f>VLOOKUP(D3980,Info!$A$24:$B$57,2,FALSE)</f>
        <v>DW</v>
      </c>
      <c r="D3980" s="3" t="s">
        <v>38</v>
      </c>
      <c r="E3980" s="3">
        <v>1997.0</v>
      </c>
      <c r="F3980" s="3">
        <v>13.0</v>
      </c>
    </row>
    <row r="3981" ht="15.75" customHeight="1">
      <c r="A3981" s="2" t="s">
        <v>298</v>
      </c>
      <c r="B3981" s="2" t="s">
        <v>296</v>
      </c>
      <c r="C3981" s="2" t="str">
        <f>VLOOKUP(D3981,Info!$A$24:$B$57,2,FALSE)</f>
        <v>DW</v>
      </c>
      <c r="D3981" s="3" t="s">
        <v>38</v>
      </c>
      <c r="E3981" s="3">
        <v>1998.0</v>
      </c>
      <c r="F3981" s="3">
        <v>5.0</v>
      </c>
    </row>
    <row r="3982" ht="15.75" customHeight="1">
      <c r="A3982" s="2" t="s">
        <v>298</v>
      </c>
      <c r="B3982" s="2" t="s">
        <v>296</v>
      </c>
      <c r="C3982" s="2" t="str">
        <f>VLOOKUP(D3982,Info!$A$24:$B$57,2,FALSE)</f>
        <v>DW</v>
      </c>
      <c r="D3982" s="3" t="s">
        <v>38</v>
      </c>
      <c r="E3982" s="3">
        <v>1999.0</v>
      </c>
      <c r="F3982" s="3">
        <v>7.0</v>
      </c>
    </row>
    <row r="3983" ht="15.75" customHeight="1">
      <c r="A3983" s="2" t="s">
        <v>298</v>
      </c>
      <c r="B3983" s="2" t="s">
        <v>296</v>
      </c>
      <c r="C3983" s="2" t="str">
        <f>VLOOKUP(D3983,Info!$A$24:$B$57,2,FALSE)</f>
        <v>DW</v>
      </c>
      <c r="D3983" s="3" t="s">
        <v>38</v>
      </c>
      <c r="E3983" s="3">
        <v>2000.0</v>
      </c>
      <c r="F3983" s="3">
        <v>5.0</v>
      </c>
    </row>
    <row r="3984" ht="15.75" customHeight="1">
      <c r="A3984" s="2" t="s">
        <v>298</v>
      </c>
      <c r="B3984" s="2" t="s">
        <v>296</v>
      </c>
      <c r="C3984" s="2" t="str">
        <f>VLOOKUP(D3984,Info!$A$24:$B$57,2,FALSE)</f>
        <v>DW</v>
      </c>
      <c r="D3984" s="3" t="s">
        <v>38</v>
      </c>
      <c r="E3984" s="3">
        <v>2001.0</v>
      </c>
      <c r="F3984" s="3">
        <v>3.0</v>
      </c>
    </row>
    <row r="3985" ht="15.75" customHeight="1">
      <c r="A3985" s="2" t="s">
        <v>298</v>
      </c>
      <c r="B3985" s="2" t="s">
        <v>296</v>
      </c>
      <c r="C3985" s="2" t="str">
        <f>VLOOKUP(D3985,Info!$A$24:$B$57,2,FALSE)</f>
        <v>DW</v>
      </c>
      <c r="D3985" s="3" t="s">
        <v>38</v>
      </c>
      <c r="E3985" s="3">
        <v>2003.0</v>
      </c>
      <c r="F3985" s="3">
        <v>2.0</v>
      </c>
    </row>
    <row r="3986" ht="15.75" customHeight="1">
      <c r="A3986" s="2" t="s">
        <v>298</v>
      </c>
      <c r="B3986" s="2" t="s">
        <v>296</v>
      </c>
      <c r="C3986" s="2" t="str">
        <f>VLOOKUP(D3986,Info!$A$24:$B$57,2,FALSE)</f>
        <v>DW</v>
      </c>
      <c r="D3986" s="3" t="s">
        <v>38</v>
      </c>
      <c r="E3986" s="3">
        <v>2004.0</v>
      </c>
      <c r="F3986" s="3">
        <v>4.0</v>
      </c>
    </row>
    <row r="3987" ht="15.75" customHeight="1">
      <c r="A3987" s="2" t="s">
        <v>298</v>
      </c>
      <c r="B3987" s="2" t="s">
        <v>296</v>
      </c>
      <c r="C3987" s="2" t="str">
        <f>VLOOKUP(D3987,Info!$A$24:$B$57,2,FALSE)</f>
        <v>DW</v>
      </c>
      <c r="D3987" s="3" t="s">
        <v>38</v>
      </c>
      <c r="E3987" s="3">
        <v>2005.0</v>
      </c>
      <c r="F3987" s="3">
        <v>2.0</v>
      </c>
    </row>
    <row r="3988" ht="15.75" customHeight="1">
      <c r="A3988" s="2" t="s">
        <v>298</v>
      </c>
      <c r="B3988" s="2" t="s">
        <v>296</v>
      </c>
      <c r="C3988" s="2" t="str">
        <f>VLOOKUP(D3988,Info!$A$24:$B$57,2,FALSE)</f>
        <v>DW</v>
      </c>
      <c r="D3988" s="3" t="s">
        <v>38</v>
      </c>
      <c r="E3988" s="3">
        <v>2006.0</v>
      </c>
      <c r="F3988" s="3">
        <v>3.0</v>
      </c>
    </row>
    <row r="3989" ht="15.75" customHeight="1">
      <c r="A3989" s="2" t="s">
        <v>298</v>
      </c>
      <c r="B3989" s="2" t="s">
        <v>296</v>
      </c>
      <c r="C3989" s="2" t="str">
        <f>VLOOKUP(D3989,Info!$A$24:$B$57,2,FALSE)</f>
        <v>DW</v>
      </c>
      <c r="D3989" s="3" t="s">
        <v>38</v>
      </c>
      <c r="E3989" s="3">
        <v>2007.0</v>
      </c>
      <c r="F3989" s="3">
        <v>2.0</v>
      </c>
    </row>
    <row r="3990" ht="15.75" customHeight="1">
      <c r="A3990" s="2" t="s">
        <v>298</v>
      </c>
      <c r="B3990" s="2" t="s">
        <v>296</v>
      </c>
      <c r="C3990" s="2" t="str">
        <f>VLOOKUP(D3990,Info!$A$24:$B$57,2,FALSE)</f>
        <v>DW</v>
      </c>
      <c r="D3990" s="3" t="s">
        <v>38</v>
      </c>
      <c r="E3990" s="3">
        <v>2008.0</v>
      </c>
      <c r="F3990" s="3">
        <v>1.0</v>
      </c>
    </row>
    <row r="3991" ht="15.75" customHeight="1">
      <c r="A3991" s="2" t="s">
        <v>298</v>
      </c>
      <c r="B3991" s="2" t="s">
        <v>296</v>
      </c>
      <c r="C3991" s="2" t="str">
        <f>VLOOKUP(D3991,Info!$A$24:$B$57,2,FALSE)</f>
        <v>DW</v>
      </c>
      <c r="D3991" s="3" t="s">
        <v>38</v>
      </c>
      <c r="E3991" s="3">
        <v>2009.0</v>
      </c>
      <c r="F3991" s="3">
        <v>7.0</v>
      </c>
    </row>
    <row r="3992" ht="15.75" customHeight="1">
      <c r="A3992" s="2" t="s">
        <v>298</v>
      </c>
      <c r="B3992" s="2" t="s">
        <v>296</v>
      </c>
      <c r="C3992" s="2" t="str">
        <f>VLOOKUP(D3992,Info!$A$24:$B$57,2,FALSE)</f>
        <v>DW</v>
      </c>
      <c r="D3992" s="3" t="s">
        <v>38</v>
      </c>
      <c r="E3992" s="3">
        <v>2010.0</v>
      </c>
      <c r="F3992" s="3">
        <v>7.0</v>
      </c>
    </row>
    <row r="3993" ht="15.75" customHeight="1">
      <c r="A3993" s="2" t="s">
        <v>298</v>
      </c>
      <c r="B3993" s="2" t="s">
        <v>296</v>
      </c>
      <c r="C3993" s="2" t="str">
        <f>VLOOKUP(D3993,Info!$A$24:$B$57,2,FALSE)</f>
        <v>DW</v>
      </c>
      <c r="D3993" s="3" t="s">
        <v>38</v>
      </c>
      <c r="E3993" s="3">
        <v>2011.0</v>
      </c>
      <c r="F3993" s="3">
        <v>9.0</v>
      </c>
    </row>
    <row r="3994" ht="15.75" customHeight="1">
      <c r="A3994" s="2" t="s">
        <v>298</v>
      </c>
      <c r="B3994" s="2" t="s">
        <v>296</v>
      </c>
      <c r="C3994" s="2" t="str">
        <f>VLOOKUP(D3994,Info!$A$24:$B$57,2,FALSE)</f>
        <v>DW</v>
      </c>
      <c r="D3994" s="3" t="s">
        <v>38</v>
      </c>
      <c r="E3994" s="3">
        <v>2012.0</v>
      </c>
      <c r="F3994" s="3">
        <v>14.0</v>
      </c>
    </row>
    <row r="3995" ht="15.75" customHeight="1">
      <c r="A3995" s="2" t="s">
        <v>298</v>
      </c>
      <c r="B3995" s="2" t="s">
        <v>296</v>
      </c>
      <c r="C3995" s="2" t="str">
        <f>VLOOKUP(D3995,Info!$A$24:$B$57,2,FALSE)</f>
        <v>DW</v>
      </c>
      <c r="D3995" s="3" t="s">
        <v>38</v>
      </c>
      <c r="E3995" s="3">
        <v>2013.0</v>
      </c>
      <c r="F3995" s="3">
        <v>7.0</v>
      </c>
    </row>
    <row r="3996" ht="15.75" customHeight="1">
      <c r="A3996" s="2" t="s">
        <v>298</v>
      </c>
      <c r="B3996" s="2" t="s">
        <v>296</v>
      </c>
      <c r="C3996" s="2" t="str">
        <f>VLOOKUP(D3996,Info!$A$24:$B$57,2,FALSE)</f>
        <v>DW</v>
      </c>
      <c r="D3996" s="3" t="s">
        <v>38</v>
      </c>
      <c r="E3996" s="3">
        <v>2014.0</v>
      </c>
      <c r="F3996" s="3">
        <v>14.0</v>
      </c>
    </row>
    <row r="3997" ht="15.75" customHeight="1">
      <c r="A3997" s="2" t="s">
        <v>298</v>
      </c>
      <c r="B3997" s="2" t="s">
        <v>296</v>
      </c>
      <c r="C3997" s="2" t="str">
        <f>VLOOKUP(D3997,Info!$A$24:$B$57,2,FALSE)</f>
        <v>DW</v>
      </c>
      <c r="D3997" s="3" t="s">
        <v>38</v>
      </c>
      <c r="E3997" s="3">
        <v>2015.0</v>
      </c>
      <c r="F3997" s="3">
        <v>9.0</v>
      </c>
    </row>
    <row r="3998" ht="15.75" customHeight="1">
      <c r="A3998" s="2" t="s">
        <v>298</v>
      </c>
      <c r="B3998" s="2" t="s">
        <v>296</v>
      </c>
      <c r="C3998" s="2" t="str">
        <f>VLOOKUP(D3998,Info!$A$24:$B$57,2,FALSE)</f>
        <v>DW</v>
      </c>
      <c r="D3998" s="3" t="s">
        <v>38</v>
      </c>
      <c r="E3998" s="3">
        <v>2016.0</v>
      </c>
      <c r="F3998" s="3">
        <v>12.0</v>
      </c>
    </row>
    <row r="3999" ht="15.75" customHeight="1">
      <c r="A3999" s="2" t="s">
        <v>298</v>
      </c>
      <c r="B3999" s="2" t="s">
        <v>296</v>
      </c>
      <c r="C3999" s="2" t="str">
        <f>VLOOKUP(D3999,Info!$A$24:$B$57,2,FALSE)</f>
        <v>DW</v>
      </c>
      <c r="D3999" s="3" t="s">
        <v>38</v>
      </c>
      <c r="E3999" s="3">
        <v>2017.0</v>
      </c>
      <c r="F3999" s="3">
        <v>3.0</v>
      </c>
    </row>
    <row r="4000" ht="15.75" customHeight="1">
      <c r="A4000" s="2" t="s">
        <v>298</v>
      </c>
      <c r="B4000" s="2" t="s">
        <v>296</v>
      </c>
      <c r="C4000" s="2" t="str">
        <f>VLOOKUP(D4000,Info!$A$24:$B$57,2,FALSE)</f>
        <v>DW</v>
      </c>
      <c r="D4000" s="3" t="s">
        <v>38</v>
      </c>
      <c r="E4000" s="3">
        <v>2018.0</v>
      </c>
      <c r="F4000" s="3">
        <v>6.0</v>
      </c>
    </row>
    <row r="4001" ht="15.75" customHeight="1">
      <c r="A4001" s="2" t="s">
        <v>298</v>
      </c>
      <c r="B4001" s="2" t="s">
        <v>296</v>
      </c>
      <c r="C4001" s="2" t="str">
        <f>VLOOKUP(D4001,Info!$A$24:$B$57,2,FALSE)</f>
        <v>Grunts</v>
      </c>
      <c r="D4001" s="3" t="s">
        <v>39</v>
      </c>
      <c r="E4001" s="3">
        <v>1981.0</v>
      </c>
      <c r="F4001" s="3">
        <v>784.0</v>
      </c>
    </row>
    <row r="4002" ht="15.75" customHeight="1">
      <c r="A4002" s="2" t="s">
        <v>298</v>
      </c>
      <c r="B4002" s="2" t="s">
        <v>296</v>
      </c>
      <c r="C4002" s="2" t="str">
        <f>VLOOKUP(D4002,Info!$A$24:$B$57,2,FALSE)</f>
        <v>Grunts</v>
      </c>
      <c r="D4002" s="3" t="s">
        <v>39</v>
      </c>
      <c r="E4002" s="3">
        <v>1982.0</v>
      </c>
      <c r="F4002" s="3">
        <v>2313.0</v>
      </c>
    </row>
    <row r="4003" ht="15.75" customHeight="1">
      <c r="A4003" s="2" t="s">
        <v>298</v>
      </c>
      <c r="B4003" s="2" t="s">
        <v>296</v>
      </c>
      <c r="C4003" s="2" t="str">
        <f>VLOOKUP(D4003,Info!$A$24:$B$57,2,FALSE)</f>
        <v>Grunts</v>
      </c>
      <c r="D4003" s="3" t="s">
        <v>39</v>
      </c>
      <c r="E4003" s="3">
        <v>1983.0</v>
      </c>
      <c r="F4003" s="3">
        <v>3053.0</v>
      </c>
    </row>
    <row r="4004" ht="15.75" customHeight="1">
      <c r="A4004" s="2" t="s">
        <v>298</v>
      </c>
      <c r="B4004" s="2" t="s">
        <v>296</v>
      </c>
      <c r="C4004" s="2" t="str">
        <f>VLOOKUP(D4004,Info!$A$24:$B$57,2,FALSE)</f>
        <v>Grunts</v>
      </c>
      <c r="D4004" s="3" t="s">
        <v>39</v>
      </c>
      <c r="E4004" s="3">
        <v>1984.0</v>
      </c>
      <c r="F4004" s="3">
        <v>3156.0</v>
      </c>
    </row>
    <row r="4005" ht="15.75" customHeight="1">
      <c r="A4005" s="2" t="s">
        <v>298</v>
      </c>
      <c r="B4005" s="2" t="s">
        <v>296</v>
      </c>
      <c r="C4005" s="2" t="str">
        <f>VLOOKUP(D4005,Info!$A$24:$B$57,2,FALSE)</f>
        <v>Grunts</v>
      </c>
      <c r="D4005" s="3" t="s">
        <v>39</v>
      </c>
      <c r="E4005" s="3">
        <v>1985.0</v>
      </c>
      <c r="F4005" s="3">
        <v>3410.0</v>
      </c>
    </row>
    <row r="4006" ht="15.75" customHeight="1">
      <c r="A4006" s="2" t="s">
        <v>298</v>
      </c>
      <c r="B4006" s="2" t="s">
        <v>296</v>
      </c>
      <c r="C4006" s="2" t="str">
        <f>VLOOKUP(D4006,Info!$A$24:$B$57,2,FALSE)</f>
        <v>Grunts</v>
      </c>
      <c r="D4006" s="3" t="s">
        <v>39</v>
      </c>
      <c r="E4006" s="3">
        <v>1986.0</v>
      </c>
      <c r="F4006" s="3">
        <v>2767.0</v>
      </c>
    </row>
    <row r="4007" ht="15.75" customHeight="1">
      <c r="A4007" s="2" t="s">
        <v>298</v>
      </c>
      <c r="B4007" s="2" t="s">
        <v>296</v>
      </c>
      <c r="C4007" s="2" t="str">
        <f>VLOOKUP(D4007,Info!$A$24:$B$57,2,FALSE)</f>
        <v>Grunts</v>
      </c>
      <c r="D4007" s="3" t="s">
        <v>39</v>
      </c>
      <c r="E4007" s="3">
        <v>1987.0</v>
      </c>
      <c r="F4007" s="3">
        <v>3335.0</v>
      </c>
    </row>
    <row r="4008" ht="15.75" customHeight="1">
      <c r="A4008" s="2" t="s">
        <v>298</v>
      </c>
      <c r="B4008" s="2" t="s">
        <v>296</v>
      </c>
      <c r="C4008" s="2" t="str">
        <f>VLOOKUP(D4008,Info!$A$24:$B$57,2,FALSE)</f>
        <v>Grunts</v>
      </c>
      <c r="D4008" s="3" t="s">
        <v>39</v>
      </c>
      <c r="E4008" s="3">
        <v>1988.0</v>
      </c>
      <c r="F4008" s="3">
        <v>2619.0</v>
      </c>
    </row>
    <row r="4009" ht="15.75" customHeight="1">
      <c r="A4009" s="2" t="s">
        <v>298</v>
      </c>
      <c r="B4009" s="2" t="s">
        <v>296</v>
      </c>
      <c r="C4009" s="2" t="str">
        <f>VLOOKUP(D4009,Info!$A$24:$B$57,2,FALSE)</f>
        <v>Grunts</v>
      </c>
      <c r="D4009" s="3" t="s">
        <v>39</v>
      </c>
      <c r="E4009" s="3">
        <v>1989.0</v>
      </c>
      <c r="F4009" s="3">
        <v>2306.0</v>
      </c>
    </row>
    <row r="4010" ht="15.75" customHeight="1">
      <c r="A4010" s="2" t="s">
        <v>298</v>
      </c>
      <c r="B4010" s="2" t="s">
        <v>296</v>
      </c>
      <c r="C4010" s="2" t="str">
        <f>VLOOKUP(D4010,Info!$A$24:$B$57,2,FALSE)</f>
        <v>Grunts</v>
      </c>
      <c r="D4010" s="3" t="s">
        <v>39</v>
      </c>
      <c r="E4010" s="3">
        <v>1990.0</v>
      </c>
      <c r="F4010" s="3">
        <v>2236.0</v>
      </c>
    </row>
    <row r="4011" ht="15.75" customHeight="1">
      <c r="A4011" s="2" t="s">
        <v>298</v>
      </c>
      <c r="B4011" s="2" t="s">
        <v>296</v>
      </c>
      <c r="C4011" s="2" t="str">
        <f>VLOOKUP(D4011,Info!$A$24:$B$57,2,FALSE)</f>
        <v>Grunts</v>
      </c>
      <c r="D4011" s="3" t="s">
        <v>39</v>
      </c>
      <c r="E4011" s="3">
        <v>1991.0</v>
      </c>
      <c r="F4011" s="3">
        <v>2336.0</v>
      </c>
    </row>
    <row r="4012" ht="15.75" customHeight="1">
      <c r="A4012" s="2" t="s">
        <v>298</v>
      </c>
      <c r="B4012" s="2" t="s">
        <v>296</v>
      </c>
      <c r="C4012" s="2" t="str">
        <f>VLOOKUP(D4012,Info!$A$24:$B$57,2,FALSE)</f>
        <v>Grunts</v>
      </c>
      <c r="D4012" s="3" t="s">
        <v>39</v>
      </c>
      <c r="E4012" s="3">
        <v>1992.0</v>
      </c>
      <c r="F4012" s="3">
        <v>2210.0</v>
      </c>
    </row>
    <row r="4013" ht="15.75" customHeight="1">
      <c r="A4013" s="2" t="s">
        <v>298</v>
      </c>
      <c r="B4013" s="2" t="s">
        <v>296</v>
      </c>
      <c r="C4013" s="2" t="str">
        <f>VLOOKUP(D4013,Info!$A$24:$B$57,2,FALSE)</f>
        <v>Grunts</v>
      </c>
      <c r="D4013" s="3" t="s">
        <v>39</v>
      </c>
      <c r="E4013" s="3">
        <v>1993.0</v>
      </c>
      <c r="F4013" s="3">
        <v>2670.0</v>
      </c>
    </row>
    <row r="4014" ht="15.75" customHeight="1">
      <c r="A4014" s="2" t="s">
        <v>298</v>
      </c>
      <c r="B4014" s="2" t="s">
        <v>296</v>
      </c>
      <c r="C4014" s="2" t="str">
        <f>VLOOKUP(D4014,Info!$A$24:$B$57,2,FALSE)</f>
        <v>Grunts</v>
      </c>
      <c r="D4014" s="3" t="s">
        <v>39</v>
      </c>
      <c r="E4014" s="3">
        <v>1994.0</v>
      </c>
      <c r="F4014" s="3">
        <v>2748.0</v>
      </c>
    </row>
    <row r="4015" ht="15.75" customHeight="1">
      <c r="A4015" s="2" t="s">
        <v>298</v>
      </c>
      <c r="B4015" s="2" t="s">
        <v>296</v>
      </c>
      <c r="C4015" s="2" t="str">
        <f>VLOOKUP(D4015,Info!$A$24:$B$57,2,FALSE)</f>
        <v>Grunts</v>
      </c>
      <c r="D4015" s="3" t="s">
        <v>39</v>
      </c>
      <c r="E4015" s="3">
        <v>1995.0</v>
      </c>
      <c r="F4015" s="3">
        <v>3418.0</v>
      </c>
    </row>
    <row r="4016" ht="15.75" customHeight="1">
      <c r="A4016" s="2" t="s">
        <v>298</v>
      </c>
      <c r="B4016" s="2" t="s">
        <v>296</v>
      </c>
      <c r="C4016" s="2" t="str">
        <f>VLOOKUP(D4016,Info!$A$24:$B$57,2,FALSE)</f>
        <v>Grunts</v>
      </c>
      <c r="D4016" s="3" t="s">
        <v>39</v>
      </c>
      <c r="E4016" s="3">
        <v>1996.0</v>
      </c>
      <c r="F4016" s="3">
        <v>2652.0</v>
      </c>
    </row>
    <row r="4017" ht="15.75" customHeight="1">
      <c r="A4017" s="2" t="s">
        <v>298</v>
      </c>
      <c r="B4017" s="2" t="s">
        <v>296</v>
      </c>
      <c r="C4017" s="2" t="str">
        <f>VLOOKUP(D4017,Info!$A$24:$B$57,2,FALSE)</f>
        <v>Grunts</v>
      </c>
      <c r="D4017" s="3" t="s">
        <v>39</v>
      </c>
      <c r="E4017" s="3">
        <v>1997.0</v>
      </c>
      <c r="F4017" s="3">
        <v>2879.0</v>
      </c>
    </row>
    <row r="4018" ht="15.75" customHeight="1">
      <c r="A4018" s="2" t="s">
        <v>298</v>
      </c>
      <c r="B4018" s="2" t="s">
        <v>296</v>
      </c>
      <c r="C4018" s="2" t="str">
        <f>VLOOKUP(D4018,Info!$A$24:$B$57,2,FALSE)</f>
        <v>Grunts</v>
      </c>
      <c r="D4018" s="3" t="s">
        <v>39</v>
      </c>
      <c r="E4018" s="3">
        <v>1998.0</v>
      </c>
      <c r="F4018" s="3">
        <v>3230.0</v>
      </c>
    </row>
    <row r="4019" ht="15.75" customHeight="1">
      <c r="A4019" s="2" t="s">
        <v>298</v>
      </c>
      <c r="B4019" s="2" t="s">
        <v>296</v>
      </c>
      <c r="C4019" s="2" t="str">
        <f>VLOOKUP(D4019,Info!$A$24:$B$57,2,FALSE)</f>
        <v>Grunts</v>
      </c>
      <c r="D4019" s="3" t="s">
        <v>39</v>
      </c>
      <c r="E4019" s="3">
        <v>1999.0</v>
      </c>
      <c r="F4019" s="3">
        <v>2941.0</v>
      </c>
    </row>
    <row r="4020" ht="15.75" customHeight="1">
      <c r="A4020" s="2" t="s">
        <v>298</v>
      </c>
      <c r="B4020" s="2" t="s">
        <v>296</v>
      </c>
      <c r="C4020" s="2" t="str">
        <f>VLOOKUP(D4020,Info!$A$24:$B$57,2,FALSE)</f>
        <v>Grunts</v>
      </c>
      <c r="D4020" s="3" t="s">
        <v>39</v>
      </c>
      <c r="E4020" s="3">
        <v>2000.0</v>
      </c>
      <c r="F4020" s="3">
        <v>3201.0</v>
      </c>
    </row>
    <row r="4021" ht="15.75" customHeight="1">
      <c r="A4021" s="2" t="s">
        <v>298</v>
      </c>
      <c r="B4021" s="2" t="s">
        <v>296</v>
      </c>
      <c r="C4021" s="2" t="str">
        <f>VLOOKUP(D4021,Info!$A$24:$B$57,2,FALSE)</f>
        <v>Grunts</v>
      </c>
      <c r="D4021" s="3" t="s">
        <v>39</v>
      </c>
      <c r="E4021" s="3">
        <v>2001.0</v>
      </c>
      <c r="F4021" s="3">
        <v>2961.0</v>
      </c>
    </row>
    <row r="4022" ht="15.75" customHeight="1">
      <c r="A4022" s="2" t="s">
        <v>298</v>
      </c>
      <c r="B4022" s="2" t="s">
        <v>296</v>
      </c>
      <c r="C4022" s="2" t="str">
        <f>VLOOKUP(D4022,Info!$A$24:$B$57,2,FALSE)</f>
        <v>Grunts</v>
      </c>
      <c r="D4022" s="3" t="s">
        <v>39</v>
      </c>
      <c r="E4022" s="3">
        <v>2002.0</v>
      </c>
      <c r="F4022" s="3">
        <v>2385.0</v>
      </c>
    </row>
    <row r="4023" ht="15.75" customHeight="1">
      <c r="A4023" s="2" t="s">
        <v>298</v>
      </c>
      <c r="B4023" s="2" t="s">
        <v>296</v>
      </c>
      <c r="C4023" s="2" t="str">
        <f>VLOOKUP(D4023,Info!$A$24:$B$57,2,FALSE)</f>
        <v>Grunts</v>
      </c>
      <c r="D4023" s="3" t="s">
        <v>39</v>
      </c>
      <c r="E4023" s="3">
        <v>2003.0</v>
      </c>
      <c r="F4023" s="3">
        <v>2743.0</v>
      </c>
    </row>
    <row r="4024" ht="15.75" customHeight="1">
      <c r="A4024" s="2" t="s">
        <v>298</v>
      </c>
      <c r="B4024" s="2" t="s">
        <v>296</v>
      </c>
      <c r="C4024" s="2" t="str">
        <f>VLOOKUP(D4024,Info!$A$24:$B$57,2,FALSE)</f>
        <v>Grunts</v>
      </c>
      <c r="D4024" s="3" t="s">
        <v>39</v>
      </c>
      <c r="E4024" s="3">
        <v>2004.0</v>
      </c>
      <c r="F4024" s="3">
        <v>3214.0</v>
      </c>
    </row>
    <row r="4025" ht="15.75" customHeight="1">
      <c r="A4025" s="2" t="s">
        <v>298</v>
      </c>
      <c r="B4025" s="2" t="s">
        <v>296</v>
      </c>
      <c r="C4025" s="2" t="str">
        <f>VLOOKUP(D4025,Info!$A$24:$B$57,2,FALSE)</f>
        <v>Grunts</v>
      </c>
      <c r="D4025" s="3" t="s">
        <v>39</v>
      </c>
      <c r="E4025" s="3">
        <v>2005.0</v>
      </c>
      <c r="F4025" s="3">
        <v>2918.0</v>
      </c>
    </row>
    <row r="4026" ht="15.75" customHeight="1">
      <c r="A4026" s="2" t="s">
        <v>298</v>
      </c>
      <c r="B4026" s="2" t="s">
        <v>296</v>
      </c>
      <c r="C4026" s="2" t="str">
        <f>VLOOKUP(D4026,Info!$A$24:$B$57,2,FALSE)</f>
        <v>Grunts</v>
      </c>
      <c r="D4026" s="3" t="s">
        <v>39</v>
      </c>
      <c r="E4026" s="3">
        <v>2006.0</v>
      </c>
      <c r="F4026" s="3">
        <v>3231.0</v>
      </c>
    </row>
    <row r="4027" ht="15.75" customHeight="1">
      <c r="A4027" s="2" t="s">
        <v>298</v>
      </c>
      <c r="B4027" s="2" t="s">
        <v>296</v>
      </c>
      <c r="C4027" s="2" t="str">
        <f>VLOOKUP(D4027,Info!$A$24:$B$57,2,FALSE)</f>
        <v>Grunts</v>
      </c>
      <c r="D4027" s="3" t="s">
        <v>39</v>
      </c>
      <c r="E4027" s="3">
        <v>2007.0</v>
      </c>
      <c r="F4027" s="3">
        <v>3272.0</v>
      </c>
    </row>
    <row r="4028" ht="15.75" customHeight="1">
      <c r="A4028" s="2" t="s">
        <v>298</v>
      </c>
      <c r="B4028" s="2" t="s">
        <v>296</v>
      </c>
      <c r="C4028" s="2" t="str">
        <f>VLOOKUP(D4028,Info!$A$24:$B$57,2,FALSE)</f>
        <v>Grunts</v>
      </c>
      <c r="D4028" s="3" t="s">
        <v>39</v>
      </c>
      <c r="E4028" s="3">
        <v>2008.0</v>
      </c>
      <c r="F4028" s="3">
        <v>2318.0</v>
      </c>
    </row>
    <row r="4029" ht="15.75" customHeight="1">
      <c r="A4029" s="2" t="s">
        <v>298</v>
      </c>
      <c r="B4029" s="2" t="s">
        <v>296</v>
      </c>
      <c r="C4029" s="2" t="str">
        <f>VLOOKUP(D4029,Info!$A$24:$B$57,2,FALSE)</f>
        <v>Grunts</v>
      </c>
      <c r="D4029" s="3" t="s">
        <v>39</v>
      </c>
      <c r="E4029" s="3">
        <v>2009.0</v>
      </c>
      <c r="F4029" s="3">
        <v>2766.0</v>
      </c>
    </row>
    <row r="4030" ht="15.75" customHeight="1">
      <c r="A4030" s="2" t="s">
        <v>298</v>
      </c>
      <c r="B4030" s="2" t="s">
        <v>296</v>
      </c>
      <c r="C4030" s="2" t="str">
        <f>VLOOKUP(D4030,Info!$A$24:$B$57,2,FALSE)</f>
        <v>Grunts</v>
      </c>
      <c r="D4030" s="3" t="s">
        <v>39</v>
      </c>
      <c r="E4030" s="3">
        <v>2010.0</v>
      </c>
      <c r="F4030" s="3">
        <v>2674.0</v>
      </c>
    </row>
    <row r="4031" ht="15.75" customHeight="1">
      <c r="A4031" s="2" t="s">
        <v>298</v>
      </c>
      <c r="B4031" s="2" t="s">
        <v>296</v>
      </c>
      <c r="C4031" s="2" t="str">
        <f>VLOOKUP(D4031,Info!$A$24:$B$57,2,FALSE)</f>
        <v>Grunts</v>
      </c>
      <c r="D4031" s="3" t="s">
        <v>39</v>
      </c>
      <c r="E4031" s="3">
        <v>2011.0</v>
      </c>
      <c r="F4031" s="3">
        <v>2413.0</v>
      </c>
    </row>
    <row r="4032" ht="15.75" customHeight="1">
      <c r="A4032" s="2" t="s">
        <v>298</v>
      </c>
      <c r="B4032" s="2" t="s">
        <v>296</v>
      </c>
      <c r="C4032" s="2" t="str">
        <f>VLOOKUP(D4032,Info!$A$24:$B$57,2,FALSE)</f>
        <v>Grunts</v>
      </c>
      <c r="D4032" s="3" t="s">
        <v>39</v>
      </c>
      <c r="E4032" s="3">
        <v>2012.0</v>
      </c>
      <c r="F4032" s="3">
        <v>3599.0</v>
      </c>
    </row>
    <row r="4033" ht="15.75" customHeight="1">
      <c r="A4033" s="2" t="s">
        <v>298</v>
      </c>
      <c r="B4033" s="2" t="s">
        <v>296</v>
      </c>
      <c r="C4033" s="2" t="str">
        <f>VLOOKUP(D4033,Info!$A$24:$B$57,2,FALSE)</f>
        <v>Grunts</v>
      </c>
      <c r="D4033" s="3" t="s">
        <v>39</v>
      </c>
      <c r="E4033" s="3">
        <v>2013.0</v>
      </c>
      <c r="F4033" s="3">
        <v>2987.0</v>
      </c>
    </row>
    <row r="4034" ht="15.75" customHeight="1">
      <c r="A4034" s="2" t="s">
        <v>298</v>
      </c>
      <c r="B4034" s="2" t="s">
        <v>296</v>
      </c>
      <c r="C4034" s="2" t="str">
        <f>VLOOKUP(D4034,Info!$A$24:$B$57,2,FALSE)</f>
        <v>Grunts</v>
      </c>
      <c r="D4034" s="3" t="s">
        <v>39</v>
      </c>
      <c r="E4034" s="3">
        <v>2014.0</v>
      </c>
      <c r="F4034" s="3">
        <v>3751.0</v>
      </c>
    </row>
    <row r="4035" ht="15.75" customHeight="1">
      <c r="A4035" s="2" t="s">
        <v>298</v>
      </c>
      <c r="B4035" s="2" t="s">
        <v>296</v>
      </c>
      <c r="C4035" s="2" t="str">
        <f>VLOOKUP(D4035,Info!$A$24:$B$57,2,FALSE)</f>
        <v>Grunts</v>
      </c>
      <c r="D4035" s="3" t="s">
        <v>39</v>
      </c>
      <c r="E4035" s="3">
        <v>2015.0</v>
      </c>
      <c r="F4035" s="3">
        <v>4554.0</v>
      </c>
    </row>
    <row r="4036" ht="15.75" customHeight="1">
      <c r="A4036" s="2" t="s">
        <v>298</v>
      </c>
      <c r="B4036" s="2" t="s">
        <v>296</v>
      </c>
      <c r="C4036" s="2" t="str">
        <f>VLOOKUP(D4036,Info!$A$24:$B$57,2,FALSE)</f>
        <v>Grunts</v>
      </c>
      <c r="D4036" s="3" t="s">
        <v>39</v>
      </c>
      <c r="E4036" s="3">
        <v>2016.0</v>
      </c>
      <c r="F4036" s="3">
        <v>3871.0</v>
      </c>
    </row>
    <row r="4037" ht="15.75" customHeight="1">
      <c r="A4037" s="2" t="s">
        <v>298</v>
      </c>
      <c r="B4037" s="2" t="s">
        <v>296</v>
      </c>
      <c r="C4037" s="2" t="str">
        <f>VLOOKUP(D4037,Info!$A$24:$B$57,2,FALSE)</f>
        <v>Grunts</v>
      </c>
      <c r="D4037" s="3" t="s">
        <v>39</v>
      </c>
      <c r="E4037" s="3">
        <v>2017.0</v>
      </c>
      <c r="F4037" s="3">
        <v>2588.0</v>
      </c>
    </row>
    <row r="4038" ht="15.75" customHeight="1">
      <c r="A4038" s="2" t="s">
        <v>298</v>
      </c>
      <c r="B4038" s="2" t="s">
        <v>296</v>
      </c>
      <c r="C4038" s="2" t="str">
        <f>VLOOKUP(D4038,Info!$A$24:$B$57,2,FALSE)</f>
        <v>Grunts</v>
      </c>
      <c r="D4038" s="3" t="s">
        <v>39</v>
      </c>
      <c r="E4038" s="3">
        <v>2018.0</v>
      </c>
      <c r="F4038" s="3">
        <v>2252.0</v>
      </c>
    </row>
    <row r="4039" ht="15.75" customHeight="1">
      <c r="A4039" s="2" t="s">
        <v>298</v>
      </c>
      <c r="B4039" s="2" t="s">
        <v>296</v>
      </c>
      <c r="C4039" s="2" t="str">
        <f>VLOOKUP(D4039,Info!$A$24:$B$57,2,FALSE)</f>
        <v>Porgies</v>
      </c>
      <c r="D4039" s="3" t="s">
        <v>40</v>
      </c>
      <c r="E4039" s="3">
        <v>1981.0</v>
      </c>
      <c r="F4039" s="3">
        <v>140.0</v>
      </c>
    </row>
    <row r="4040" ht="15.75" customHeight="1">
      <c r="A4040" s="2" t="s">
        <v>298</v>
      </c>
      <c r="B4040" s="2" t="s">
        <v>296</v>
      </c>
      <c r="C4040" s="2" t="str">
        <f>VLOOKUP(D4040,Info!$A$24:$B$57,2,FALSE)</f>
        <v>Porgies</v>
      </c>
      <c r="D4040" s="3" t="s">
        <v>40</v>
      </c>
      <c r="E4040" s="3">
        <v>1982.0</v>
      </c>
      <c r="F4040" s="3">
        <v>248.0</v>
      </c>
    </row>
    <row r="4041" ht="15.75" customHeight="1">
      <c r="A4041" s="2" t="s">
        <v>298</v>
      </c>
      <c r="B4041" s="2" t="s">
        <v>296</v>
      </c>
      <c r="C4041" s="2" t="str">
        <f>VLOOKUP(D4041,Info!$A$24:$B$57,2,FALSE)</f>
        <v>Porgies</v>
      </c>
      <c r="D4041" s="3" t="s">
        <v>40</v>
      </c>
      <c r="E4041" s="3">
        <v>1983.0</v>
      </c>
      <c r="F4041" s="3">
        <v>306.0</v>
      </c>
    </row>
    <row r="4042" ht="15.75" customHeight="1">
      <c r="A4042" s="2" t="s">
        <v>298</v>
      </c>
      <c r="B4042" s="2" t="s">
        <v>296</v>
      </c>
      <c r="C4042" s="2" t="str">
        <f>VLOOKUP(D4042,Info!$A$24:$B$57,2,FALSE)</f>
        <v>Porgies</v>
      </c>
      <c r="D4042" s="3" t="s">
        <v>40</v>
      </c>
      <c r="E4042" s="3">
        <v>1984.0</v>
      </c>
      <c r="F4042" s="3">
        <v>318.0</v>
      </c>
    </row>
    <row r="4043" ht="15.75" customHeight="1">
      <c r="A4043" s="2" t="s">
        <v>298</v>
      </c>
      <c r="B4043" s="2" t="s">
        <v>296</v>
      </c>
      <c r="C4043" s="2" t="str">
        <f>VLOOKUP(D4043,Info!$A$24:$B$57,2,FALSE)</f>
        <v>Porgies</v>
      </c>
      <c r="D4043" s="3" t="s">
        <v>40</v>
      </c>
      <c r="E4043" s="3">
        <v>1985.0</v>
      </c>
      <c r="F4043" s="3">
        <v>375.0</v>
      </c>
    </row>
    <row r="4044" ht="15.75" customHeight="1">
      <c r="A4044" s="2" t="s">
        <v>298</v>
      </c>
      <c r="B4044" s="2" t="s">
        <v>296</v>
      </c>
      <c r="C4044" s="2" t="str">
        <f>VLOOKUP(D4044,Info!$A$24:$B$57,2,FALSE)</f>
        <v>Porgies</v>
      </c>
      <c r="D4044" s="3" t="s">
        <v>40</v>
      </c>
      <c r="E4044" s="3">
        <v>1986.0</v>
      </c>
      <c r="F4044" s="3">
        <v>371.0</v>
      </c>
    </row>
    <row r="4045" ht="15.75" customHeight="1">
      <c r="A4045" s="2" t="s">
        <v>298</v>
      </c>
      <c r="B4045" s="2" t="s">
        <v>296</v>
      </c>
      <c r="C4045" s="2" t="str">
        <f>VLOOKUP(D4045,Info!$A$24:$B$57,2,FALSE)</f>
        <v>Porgies</v>
      </c>
      <c r="D4045" s="3" t="s">
        <v>40</v>
      </c>
      <c r="E4045" s="3">
        <v>1987.0</v>
      </c>
      <c r="F4045" s="3">
        <v>425.0</v>
      </c>
    </row>
    <row r="4046" ht="15.75" customHeight="1">
      <c r="A4046" s="2" t="s">
        <v>298</v>
      </c>
      <c r="B4046" s="2" t="s">
        <v>296</v>
      </c>
      <c r="C4046" s="2" t="str">
        <f>VLOOKUP(D4046,Info!$A$24:$B$57,2,FALSE)</f>
        <v>Porgies</v>
      </c>
      <c r="D4046" s="3" t="s">
        <v>40</v>
      </c>
      <c r="E4046" s="3">
        <v>1988.0</v>
      </c>
      <c r="F4046" s="3">
        <v>302.0</v>
      </c>
    </row>
    <row r="4047" ht="15.75" customHeight="1">
      <c r="A4047" s="2" t="s">
        <v>298</v>
      </c>
      <c r="B4047" s="2" t="s">
        <v>296</v>
      </c>
      <c r="C4047" s="2" t="str">
        <f>VLOOKUP(D4047,Info!$A$24:$B$57,2,FALSE)</f>
        <v>Porgies</v>
      </c>
      <c r="D4047" s="3" t="s">
        <v>40</v>
      </c>
      <c r="E4047" s="3">
        <v>1989.0</v>
      </c>
      <c r="F4047" s="3">
        <v>268.0</v>
      </c>
    </row>
    <row r="4048" ht="15.75" customHeight="1">
      <c r="A4048" s="2" t="s">
        <v>298</v>
      </c>
      <c r="B4048" s="2" t="s">
        <v>296</v>
      </c>
      <c r="C4048" s="2" t="str">
        <f>VLOOKUP(D4048,Info!$A$24:$B$57,2,FALSE)</f>
        <v>Porgies</v>
      </c>
      <c r="D4048" s="3" t="s">
        <v>40</v>
      </c>
      <c r="E4048" s="3">
        <v>1990.0</v>
      </c>
      <c r="F4048" s="3">
        <v>299.0</v>
      </c>
    </row>
    <row r="4049" ht="15.75" customHeight="1">
      <c r="A4049" s="2" t="s">
        <v>298</v>
      </c>
      <c r="B4049" s="2" t="s">
        <v>296</v>
      </c>
      <c r="C4049" s="2" t="str">
        <f>VLOOKUP(D4049,Info!$A$24:$B$57,2,FALSE)</f>
        <v>Porgies</v>
      </c>
      <c r="D4049" s="3" t="s">
        <v>40</v>
      </c>
      <c r="E4049" s="3">
        <v>1991.0</v>
      </c>
      <c r="F4049" s="3">
        <v>254.0</v>
      </c>
    </row>
    <row r="4050" ht="15.75" customHeight="1">
      <c r="A4050" s="2" t="s">
        <v>298</v>
      </c>
      <c r="B4050" s="2" t="s">
        <v>296</v>
      </c>
      <c r="C4050" s="2" t="str">
        <f>VLOOKUP(D4050,Info!$A$24:$B$57,2,FALSE)</f>
        <v>Porgies</v>
      </c>
      <c r="D4050" s="3" t="s">
        <v>40</v>
      </c>
      <c r="E4050" s="3">
        <v>1992.0</v>
      </c>
      <c r="F4050" s="3">
        <v>335.0</v>
      </c>
    </row>
    <row r="4051" ht="15.75" customHeight="1">
      <c r="A4051" s="2" t="s">
        <v>298</v>
      </c>
      <c r="B4051" s="2" t="s">
        <v>296</v>
      </c>
      <c r="C4051" s="2" t="str">
        <f>VLOOKUP(D4051,Info!$A$24:$B$57,2,FALSE)</f>
        <v>Porgies</v>
      </c>
      <c r="D4051" s="3" t="s">
        <v>40</v>
      </c>
      <c r="E4051" s="3">
        <v>1993.0</v>
      </c>
      <c r="F4051" s="3">
        <v>352.0</v>
      </c>
    </row>
    <row r="4052" ht="15.75" customHeight="1">
      <c r="A4052" s="2" t="s">
        <v>298</v>
      </c>
      <c r="B4052" s="2" t="s">
        <v>296</v>
      </c>
      <c r="C4052" s="2" t="str">
        <f>VLOOKUP(D4052,Info!$A$24:$B$57,2,FALSE)</f>
        <v>Porgies</v>
      </c>
      <c r="D4052" s="3" t="s">
        <v>40</v>
      </c>
      <c r="E4052" s="3">
        <v>1994.0</v>
      </c>
      <c r="F4052" s="3">
        <v>312.0</v>
      </c>
    </row>
    <row r="4053" ht="15.75" customHeight="1">
      <c r="A4053" s="2" t="s">
        <v>298</v>
      </c>
      <c r="B4053" s="2" t="s">
        <v>296</v>
      </c>
      <c r="C4053" s="2" t="str">
        <f>VLOOKUP(D4053,Info!$A$24:$B$57,2,FALSE)</f>
        <v>Porgies</v>
      </c>
      <c r="D4053" s="3" t="s">
        <v>40</v>
      </c>
      <c r="E4053" s="3">
        <v>1995.0</v>
      </c>
      <c r="F4053" s="3">
        <v>292.0</v>
      </c>
    </row>
    <row r="4054" ht="15.75" customHeight="1">
      <c r="A4054" s="2" t="s">
        <v>298</v>
      </c>
      <c r="B4054" s="2" t="s">
        <v>296</v>
      </c>
      <c r="C4054" s="2" t="str">
        <f>VLOOKUP(D4054,Info!$A$24:$B$57,2,FALSE)</f>
        <v>Porgies</v>
      </c>
      <c r="D4054" s="3" t="s">
        <v>40</v>
      </c>
      <c r="E4054" s="3">
        <v>1996.0</v>
      </c>
      <c r="F4054" s="3">
        <v>162.0</v>
      </c>
    </row>
    <row r="4055" ht="15.75" customHeight="1">
      <c r="A4055" s="2" t="s">
        <v>298</v>
      </c>
      <c r="B4055" s="2" t="s">
        <v>296</v>
      </c>
      <c r="C4055" s="2" t="str">
        <f>VLOOKUP(D4055,Info!$A$24:$B$57,2,FALSE)</f>
        <v>Porgies</v>
      </c>
      <c r="D4055" s="3" t="s">
        <v>40</v>
      </c>
      <c r="E4055" s="3">
        <v>1997.0</v>
      </c>
      <c r="F4055" s="3">
        <v>207.0</v>
      </c>
    </row>
    <row r="4056" ht="15.75" customHeight="1">
      <c r="A4056" s="2" t="s">
        <v>298</v>
      </c>
      <c r="B4056" s="2" t="s">
        <v>296</v>
      </c>
      <c r="C4056" s="2" t="str">
        <f>VLOOKUP(D4056,Info!$A$24:$B$57,2,FALSE)</f>
        <v>Porgies</v>
      </c>
      <c r="D4056" s="3" t="s">
        <v>40</v>
      </c>
      <c r="E4056" s="3">
        <v>1998.0</v>
      </c>
      <c r="F4056" s="3">
        <v>185.0</v>
      </c>
    </row>
    <row r="4057" ht="15.75" customHeight="1">
      <c r="A4057" s="2" t="s">
        <v>298</v>
      </c>
      <c r="B4057" s="2" t="s">
        <v>296</v>
      </c>
      <c r="C4057" s="2" t="str">
        <f>VLOOKUP(D4057,Info!$A$24:$B$57,2,FALSE)</f>
        <v>Porgies</v>
      </c>
      <c r="D4057" s="3" t="s">
        <v>40</v>
      </c>
      <c r="E4057" s="3">
        <v>1999.0</v>
      </c>
      <c r="F4057" s="3">
        <v>178.0</v>
      </c>
    </row>
    <row r="4058" ht="15.75" customHeight="1">
      <c r="A4058" s="2" t="s">
        <v>298</v>
      </c>
      <c r="B4058" s="2" t="s">
        <v>296</v>
      </c>
      <c r="C4058" s="2" t="str">
        <f>VLOOKUP(D4058,Info!$A$24:$B$57,2,FALSE)</f>
        <v>Porgies</v>
      </c>
      <c r="D4058" s="3" t="s">
        <v>40</v>
      </c>
      <c r="E4058" s="3">
        <v>2000.0</v>
      </c>
      <c r="F4058" s="3">
        <v>148.0</v>
      </c>
    </row>
    <row r="4059" ht="15.75" customHeight="1">
      <c r="A4059" s="2" t="s">
        <v>298</v>
      </c>
      <c r="B4059" s="2" t="s">
        <v>296</v>
      </c>
      <c r="C4059" s="2" t="str">
        <f>VLOOKUP(D4059,Info!$A$24:$B$57,2,FALSE)</f>
        <v>Porgies</v>
      </c>
      <c r="D4059" s="3" t="s">
        <v>40</v>
      </c>
      <c r="E4059" s="3">
        <v>2001.0</v>
      </c>
      <c r="F4059" s="3">
        <v>116.0</v>
      </c>
    </row>
    <row r="4060" ht="15.75" customHeight="1">
      <c r="A4060" s="2" t="s">
        <v>298</v>
      </c>
      <c r="B4060" s="2" t="s">
        <v>296</v>
      </c>
      <c r="C4060" s="2" t="str">
        <f>VLOOKUP(D4060,Info!$A$24:$B$57,2,FALSE)</f>
        <v>Porgies</v>
      </c>
      <c r="D4060" s="3" t="s">
        <v>40</v>
      </c>
      <c r="E4060" s="3">
        <v>2002.0</v>
      </c>
      <c r="F4060" s="3">
        <v>200.0</v>
      </c>
    </row>
    <row r="4061" ht="15.75" customHeight="1">
      <c r="A4061" s="2" t="s">
        <v>298</v>
      </c>
      <c r="B4061" s="2" t="s">
        <v>296</v>
      </c>
      <c r="C4061" s="2" t="str">
        <f>VLOOKUP(D4061,Info!$A$24:$B$57,2,FALSE)</f>
        <v>Porgies</v>
      </c>
      <c r="D4061" s="3" t="s">
        <v>40</v>
      </c>
      <c r="E4061" s="3">
        <v>2003.0</v>
      </c>
      <c r="F4061" s="3">
        <v>160.0</v>
      </c>
    </row>
    <row r="4062" ht="15.75" customHeight="1">
      <c r="A4062" s="2" t="s">
        <v>298</v>
      </c>
      <c r="B4062" s="2" t="s">
        <v>296</v>
      </c>
      <c r="C4062" s="2" t="str">
        <f>VLOOKUP(D4062,Info!$A$24:$B$57,2,FALSE)</f>
        <v>Porgies</v>
      </c>
      <c r="D4062" s="3" t="s">
        <v>40</v>
      </c>
      <c r="E4062" s="3">
        <v>2004.0</v>
      </c>
      <c r="F4062" s="3">
        <v>106.0</v>
      </c>
    </row>
    <row r="4063" ht="15.75" customHeight="1">
      <c r="A4063" s="2" t="s">
        <v>298</v>
      </c>
      <c r="B4063" s="2" t="s">
        <v>296</v>
      </c>
      <c r="C4063" s="2" t="str">
        <f>VLOOKUP(D4063,Info!$A$24:$B$57,2,FALSE)</f>
        <v>Porgies</v>
      </c>
      <c r="D4063" s="3" t="s">
        <v>40</v>
      </c>
      <c r="E4063" s="3">
        <v>2005.0</v>
      </c>
      <c r="F4063" s="3">
        <v>106.0</v>
      </c>
    </row>
    <row r="4064" ht="15.75" customHeight="1">
      <c r="A4064" s="2" t="s">
        <v>298</v>
      </c>
      <c r="B4064" s="2" t="s">
        <v>296</v>
      </c>
      <c r="C4064" s="2" t="str">
        <f>VLOOKUP(D4064,Info!$A$24:$B$57,2,FALSE)</f>
        <v>Porgies</v>
      </c>
      <c r="D4064" s="3" t="s">
        <v>40</v>
      </c>
      <c r="E4064" s="3">
        <v>2006.0</v>
      </c>
      <c r="F4064" s="3">
        <v>117.0</v>
      </c>
    </row>
    <row r="4065" ht="15.75" customHeight="1">
      <c r="A4065" s="2" t="s">
        <v>298</v>
      </c>
      <c r="B4065" s="2" t="s">
        <v>296</v>
      </c>
      <c r="C4065" s="2" t="str">
        <f>VLOOKUP(D4065,Info!$A$24:$B$57,2,FALSE)</f>
        <v>Porgies</v>
      </c>
      <c r="D4065" s="3" t="s">
        <v>40</v>
      </c>
      <c r="E4065" s="3">
        <v>2007.0</v>
      </c>
      <c r="F4065" s="3">
        <v>125.0</v>
      </c>
    </row>
    <row r="4066" ht="15.75" customHeight="1">
      <c r="A4066" s="2" t="s">
        <v>298</v>
      </c>
      <c r="B4066" s="2" t="s">
        <v>296</v>
      </c>
      <c r="C4066" s="2" t="str">
        <f>VLOOKUP(D4066,Info!$A$24:$B$57,2,FALSE)</f>
        <v>Porgies</v>
      </c>
      <c r="D4066" s="3" t="s">
        <v>40</v>
      </c>
      <c r="E4066" s="3">
        <v>2008.0</v>
      </c>
      <c r="F4066" s="3">
        <v>139.0</v>
      </c>
    </row>
    <row r="4067" ht="15.75" customHeight="1">
      <c r="A4067" s="2" t="s">
        <v>298</v>
      </c>
      <c r="B4067" s="2" t="s">
        <v>296</v>
      </c>
      <c r="C4067" s="2" t="str">
        <f>VLOOKUP(D4067,Info!$A$24:$B$57,2,FALSE)</f>
        <v>Porgies</v>
      </c>
      <c r="D4067" s="3" t="s">
        <v>40</v>
      </c>
      <c r="E4067" s="3">
        <v>2009.0</v>
      </c>
      <c r="F4067" s="3">
        <v>180.0</v>
      </c>
    </row>
    <row r="4068" ht="15.75" customHeight="1">
      <c r="A4068" s="2" t="s">
        <v>298</v>
      </c>
      <c r="B4068" s="2" t="s">
        <v>296</v>
      </c>
      <c r="C4068" s="2" t="str">
        <f>VLOOKUP(D4068,Info!$A$24:$B$57,2,FALSE)</f>
        <v>Porgies</v>
      </c>
      <c r="D4068" s="3" t="s">
        <v>40</v>
      </c>
      <c r="E4068" s="3">
        <v>2010.0</v>
      </c>
      <c r="F4068" s="3">
        <v>229.0</v>
      </c>
    </row>
    <row r="4069" ht="15.75" customHeight="1">
      <c r="A4069" s="2" t="s">
        <v>298</v>
      </c>
      <c r="B4069" s="2" t="s">
        <v>296</v>
      </c>
      <c r="C4069" s="2" t="str">
        <f>VLOOKUP(D4069,Info!$A$24:$B$57,2,FALSE)</f>
        <v>Porgies</v>
      </c>
      <c r="D4069" s="3" t="s">
        <v>40</v>
      </c>
      <c r="E4069" s="3">
        <v>2011.0</v>
      </c>
      <c r="F4069" s="3">
        <v>253.0</v>
      </c>
    </row>
    <row r="4070" ht="15.75" customHeight="1">
      <c r="A4070" s="2" t="s">
        <v>298</v>
      </c>
      <c r="B4070" s="2" t="s">
        <v>296</v>
      </c>
      <c r="C4070" s="2" t="str">
        <f>VLOOKUP(D4070,Info!$A$24:$B$57,2,FALSE)</f>
        <v>Porgies</v>
      </c>
      <c r="D4070" s="3" t="s">
        <v>40</v>
      </c>
      <c r="E4070" s="3">
        <v>2012.0</v>
      </c>
      <c r="F4070" s="3">
        <v>233.0</v>
      </c>
    </row>
    <row r="4071" ht="15.75" customHeight="1">
      <c r="A4071" s="2" t="s">
        <v>298</v>
      </c>
      <c r="B4071" s="2" t="s">
        <v>296</v>
      </c>
      <c r="C4071" s="2" t="str">
        <f>VLOOKUP(D4071,Info!$A$24:$B$57,2,FALSE)</f>
        <v>Porgies</v>
      </c>
      <c r="D4071" s="3" t="s">
        <v>40</v>
      </c>
      <c r="E4071" s="3">
        <v>2013.0</v>
      </c>
      <c r="F4071" s="3">
        <v>426.0</v>
      </c>
    </row>
    <row r="4072" ht="15.75" customHeight="1">
      <c r="A4072" s="2" t="s">
        <v>298</v>
      </c>
      <c r="B4072" s="2" t="s">
        <v>296</v>
      </c>
      <c r="C4072" s="2" t="str">
        <f>VLOOKUP(D4072,Info!$A$24:$B$57,2,FALSE)</f>
        <v>Porgies</v>
      </c>
      <c r="D4072" s="3" t="s">
        <v>40</v>
      </c>
      <c r="E4072" s="3">
        <v>2014.0</v>
      </c>
      <c r="F4072" s="3">
        <v>394.0</v>
      </c>
    </row>
    <row r="4073" ht="15.75" customHeight="1">
      <c r="A4073" s="2" t="s">
        <v>298</v>
      </c>
      <c r="B4073" s="2" t="s">
        <v>296</v>
      </c>
      <c r="C4073" s="2" t="str">
        <f>VLOOKUP(D4073,Info!$A$24:$B$57,2,FALSE)</f>
        <v>Porgies</v>
      </c>
      <c r="D4073" s="3" t="s">
        <v>40</v>
      </c>
      <c r="E4073" s="3">
        <v>2015.0</v>
      </c>
      <c r="F4073" s="3">
        <v>391.0</v>
      </c>
    </row>
    <row r="4074" ht="15.75" customHeight="1">
      <c r="A4074" s="2" t="s">
        <v>298</v>
      </c>
      <c r="B4074" s="2" t="s">
        <v>296</v>
      </c>
      <c r="C4074" s="2" t="str">
        <f>VLOOKUP(D4074,Info!$A$24:$B$57,2,FALSE)</f>
        <v>Porgies</v>
      </c>
      <c r="D4074" s="3" t="s">
        <v>40</v>
      </c>
      <c r="E4074" s="3">
        <v>2016.0</v>
      </c>
      <c r="F4074" s="3">
        <v>307.0</v>
      </c>
    </row>
    <row r="4075" ht="15.75" customHeight="1">
      <c r="A4075" s="2" t="s">
        <v>298</v>
      </c>
      <c r="B4075" s="2" t="s">
        <v>296</v>
      </c>
      <c r="C4075" s="2" t="str">
        <f>VLOOKUP(D4075,Info!$A$24:$B$57,2,FALSE)</f>
        <v>Porgies</v>
      </c>
      <c r="D4075" s="3" t="s">
        <v>40</v>
      </c>
      <c r="E4075" s="3">
        <v>2017.0</v>
      </c>
      <c r="F4075" s="3">
        <v>250.0</v>
      </c>
    </row>
    <row r="4076" ht="15.75" customHeight="1">
      <c r="A4076" s="2" t="s">
        <v>298</v>
      </c>
      <c r="B4076" s="2" t="s">
        <v>296</v>
      </c>
      <c r="C4076" s="2" t="str">
        <f>VLOOKUP(D4076,Info!$A$24:$B$57,2,FALSE)</f>
        <v>Porgies</v>
      </c>
      <c r="D4076" s="3" t="s">
        <v>40</v>
      </c>
      <c r="E4076" s="3">
        <v>2018.0</v>
      </c>
      <c r="F4076" s="3">
        <v>148.0</v>
      </c>
    </row>
    <row r="4077" ht="15.75" customHeight="1">
      <c r="A4077" s="2" t="s">
        <v>298</v>
      </c>
      <c r="B4077" s="2" t="s">
        <v>296</v>
      </c>
      <c r="C4077" s="2" t="str">
        <f>VLOOKUP(D4077,Info!$A$24:$B$57,2,FALSE)</f>
        <v>Deepwater</v>
      </c>
      <c r="D4077" s="3" t="s">
        <v>41</v>
      </c>
      <c r="E4077" s="3">
        <v>1981.0</v>
      </c>
      <c r="F4077" s="3">
        <v>3.0</v>
      </c>
    </row>
    <row r="4078" ht="15.75" customHeight="1">
      <c r="A4078" s="2" t="s">
        <v>298</v>
      </c>
      <c r="B4078" s="2" t="s">
        <v>296</v>
      </c>
      <c r="C4078" s="2" t="str">
        <f>VLOOKUP(D4078,Info!$A$24:$B$57,2,FALSE)</f>
        <v>Deepwater</v>
      </c>
      <c r="D4078" s="3" t="s">
        <v>41</v>
      </c>
      <c r="E4078" s="3">
        <v>1982.0</v>
      </c>
      <c r="F4078" s="3">
        <v>1.0</v>
      </c>
    </row>
    <row r="4079" ht="15.75" customHeight="1">
      <c r="A4079" s="2" t="s">
        <v>298</v>
      </c>
      <c r="B4079" s="2" t="s">
        <v>296</v>
      </c>
      <c r="C4079" s="2" t="str">
        <f>VLOOKUP(D4079,Info!$A$24:$B$57,2,FALSE)</f>
        <v>Deepwater</v>
      </c>
      <c r="D4079" s="3" t="s">
        <v>41</v>
      </c>
      <c r="E4079" s="3">
        <v>1983.0</v>
      </c>
      <c r="F4079" s="3">
        <v>11.0</v>
      </c>
    </row>
    <row r="4080" ht="15.75" customHeight="1">
      <c r="A4080" s="2" t="s">
        <v>298</v>
      </c>
      <c r="B4080" s="2" t="s">
        <v>296</v>
      </c>
      <c r="C4080" s="2" t="str">
        <f>VLOOKUP(D4080,Info!$A$24:$B$57,2,FALSE)</f>
        <v>Deepwater</v>
      </c>
      <c r="D4080" s="3" t="s">
        <v>41</v>
      </c>
      <c r="E4080" s="3">
        <v>1984.0</v>
      </c>
      <c r="F4080" s="3">
        <v>3.0</v>
      </c>
    </row>
    <row r="4081" ht="15.75" customHeight="1">
      <c r="A4081" s="2" t="s">
        <v>298</v>
      </c>
      <c r="B4081" s="2" t="s">
        <v>296</v>
      </c>
      <c r="C4081" s="2" t="str">
        <f>VLOOKUP(D4081,Info!$A$24:$B$57,2,FALSE)</f>
        <v>Deepwater</v>
      </c>
      <c r="D4081" s="3" t="s">
        <v>41</v>
      </c>
      <c r="E4081" s="3">
        <v>1985.0</v>
      </c>
      <c r="F4081" s="3">
        <v>1.0</v>
      </c>
    </row>
    <row r="4082" ht="15.75" customHeight="1">
      <c r="A4082" s="2" t="s">
        <v>298</v>
      </c>
      <c r="B4082" s="2" t="s">
        <v>296</v>
      </c>
      <c r="C4082" s="2" t="str">
        <f>VLOOKUP(D4082,Info!$A$24:$B$57,2,FALSE)</f>
        <v>Deepwater</v>
      </c>
      <c r="D4082" s="3" t="s">
        <v>41</v>
      </c>
      <c r="E4082" s="3">
        <v>1987.0</v>
      </c>
      <c r="F4082" s="3">
        <v>2.0</v>
      </c>
    </row>
    <row r="4083" ht="15.75" customHeight="1">
      <c r="A4083" s="2" t="s">
        <v>298</v>
      </c>
      <c r="B4083" s="2" t="s">
        <v>296</v>
      </c>
      <c r="C4083" s="2" t="str">
        <f>VLOOKUP(D4083,Info!$A$24:$B$57,2,FALSE)</f>
        <v>Deepwater</v>
      </c>
      <c r="D4083" s="3" t="s">
        <v>41</v>
      </c>
      <c r="E4083" s="3">
        <v>1988.0</v>
      </c>
      <c r="F4083" s="3">
        <v>1.0</v>
      </c>
    </row>
    <row r="4084" ht="15.75" customHeight="1">
      <c r="A4084" s="2" t="s">
        <v>298</v>
      </c>
      <c r="B4084" s="2" t="s">
        <v>296</v>
      </c>
      <c r="C4084" s="2" t="str">
        <f>VLOOKUP(D4084,Info!$A$24:$B$57,2,FALSE)</f>
        <v>Deepwater</v>
      </c>
      <c r="D4084" s="3" t="s">
        <v>41</v>
      </c>
      <c r="E4084" s="3">
        <v>1989.0</v>
      </c>
      <c r="F4084" s="3">
        <v>2.0</v>
      </c>
    </row>
    <row r="4085" ht="15.75" customHeight="1">
      <c r="A4085" s="2" t="s">
        <v>298</v>
      </c>
      <c r="B4085" s="2" t="s">
        <v>296</v>
      </c>
      <c r="C4085" s="2" t="str">
        <f>VLOOKUP(D4085,Info!$A$24:$B$57,2,FALSE)</f>
        <v>Deepwater</v>
      </c>
      <c r="D4085" s="3" t="s">
        <v>41</v>
      </c>
      <c r="E4085" s="3">
        <v>1995.0</v>
      </c>
      <c r="F4085" s="3">
        <v>1.0</v>
      </c>
    </row>
    <row r="4086" ht="15.75" customHeight="1">
      <c r="A4086" s="2" t="s">
        <v>298</v>
      </c>
      <c r="B4086" s="2" t="s">
        <v>296</v>
      </c>
      <c r="C4086" s="2" t="str">
        <f>VLOOKUP(D4086,Info!$A$24:$B$57,2,FALSE)</f>
        <v>Deepwater</v>
      </c>
      <c r="D4086" s="3" t="s">
        <v>41</v>
      </c>
      <c r="E4086" s="3">
        <v>1996.0</v>
      </c>
      <c r="F4086" s="3">
        <v>4.0</v>
      </c>
    </row>
    <row r="4087" ht="15.75" customHeight="1">
      <c r="A4087" s="2" t="s">
        <v>298</v>
      </c>
      <c r="B4087" s="2" t="s">
        <v>296</v>
      </c>
      <c r="C4087" s="2" t="str">
        <f>VLOOKUP(D4087,Info!$A$24:$B$57,2,FALSE)</f>
        <v>Deepwater</v>
      </c>
      <c r="D4087" s="3" t="s">
        <v>41</v>
      </c>
      <c r="E4087" s="3">
        <v>1997.0</v>
      </c>
      <c r="F4087" s="3">
        <v>1.0</v>
      </c>
    </row>
    <row r="4088" ht="15.75" customHeight="1">
      <c r="A4088" s="2" t="s">
        <v>298</v>
      </c>
      <c r="B4088" s="2" t="s">
        <v>296</v>
      </c>
      <c r="C4088" s="2" t="str">
        <f>VLOOKUP(D4088,Info!$A$24:$B$57,2,FALSE)</f>
        <v>Deepwater</v>
      </c>
      <c r="D4088" s="3" t="s">
        <v>41</v>
      </c>
      <c r="E4088" s="3">
        <v>1999.0</v>
      </c>
      <c r="F4088" s="3">
        <v>1.0</v>
      </c>
    </row>
    <row r="4089" ht="15.75" customHeight="1">
      <c r="A4089" s="2" t="s">
        <v>298</v>
      </c>
      <c r="B4089" s="2" t="s">
        <v>296</v>
      </c>
      <c r="C4089" s="2" t="str">
        <f>VLOOKUP(D4089,Info!$A$24:$B$57,2,FALSE)</f>
        <v>Deepwater</v>
      </c>
      <c r="D4089" s="3" t="s">
        <v>41</v>
      </c>
      <c r="E4089" s="3">
        <v>2000.0</v>
      </c>
      <c r="F4089" s="3">
        <v>8.0</v>
      </c>
    </row>
    <row r="4090" ht="15.75" customHeight="1">
      <c r="A4090" s="2" t="s">
        <v>298</v>
      </c>
      <c r="B4090" s="2" t="s">
        <v>296</v>
      </c>
      <c r="C4090" s="2" t="str">
        <f>VLOOKUP(D4090,Info!$A$24:$B$57,2,FALSE)</f>
        <v>Deepwater</v>
      </c>
      <c r="D4090" s="3" t="s">
        <v>41</v>
      </c>
      <c r="E4090" s="3">
        <v>2001.0</v>
      </c>
      <c r="F4090" s="3">
        <v>3.0</v>
      </c>
    </row>
    <row r="4091" ht="15.75" customHeight="1">
      <c r="A4091" s="2" t="s">
        <v>298</v>
      </c>
      <c r="B4091" s="2" t="s">
        <v>296</v>
      </c>
      <c r="C4091" s="2" t="str">
        <f>VLOOKUP(D4091,Info!$A$24:$B$57,2,FALSE)</f>
        <v>Deepwater</v>
      </c>
      <c r="D4091" s="3" t="s">
        <v>41</v>
      </c>
      <c r="E4091" s="3">
        <v>2003.0</v>
      </c>
      <c r="F4091" s="3">
        <v>1.0</v>
      </c>
    </row>
    <row r="4092" ht="15.75" customHeight="1">
      <c r="A4092" s="2" t="s">
        <v>298</v>
      </c>
      <c r="B4092" s="2" t="s">
        <v>296</v>
      </c>
      <c r="C4092" s="2" t="str">
        <f>VLOOKUP(D4092,Info!$A$24:$B$57,2,FALSE)</f>
        <v>Deepwater</v>
      </c>
      <c r="D4092" s="3" t="s">
        <v>41</v>
      </c>
      <c r="E4092" s="3">
        <v>2004.0</v>
      </c>
      <c r="F4092" s="3">
        <v>3.0</v>
      </c>
    </row>
    <row r="4093" ht="15.75" customHeight="1">
      <c r="A4093" s="2" t="s">
        <v>298</v>
      </c>
      <c r="B4093" s="2" t="s">
        <v>296</v>
      </c>
      <c r="C4093" s="2" t="str">
        <f>VLOOKUP(D4093,Info!$A$24:$B$57,2,FALSE)</f>
        <v>Deepwater</v>
      </c>
      <c r="D4093" s="3" t="s">
        <v>41</v>
      </c>
      <c r="E4093" s="3">
        <v>2005.0</v>
      </c>
      <c r="F4093" s="3">
        <v>1.0</v>
      </c>
    </row>
    <row r="4094" ht="15.75" customHeight="1">
      <c r="A4094" s="2" t="s">
        <v>298</v>
      </c>
      <c r="B4094" s="2" t="s">
        <v>296</v>
      </c>
      <c r="C4094" s="2" t="str">
        <f>VLOOKUP(D4094,Info!$A$24:$B$57,2,FALSE)</f>
        <v>Deepwater</v>
      </c>
      <c r="D4094" s="3" t="s">
        <v>41</v>
      </c>
      <c r="E4094" s="3">
        <v>2006.0</v>
      </c>
      <c r="F4094" s="3">
        <v>1.0</v>
      </c>
    </row>
    <row r="4095" ht="15.75" customHeight="1">
      <c r="A4095" s="2" t="s">
        <v>298</v>
      </c>
      <c r="B4095" s="2" t="s">
        <v>296</v>
      </c>
      <c r="C4095" s="2" t="str">
        <f>VLOOKUP(D4095,Info!$A$24:$B$57,2,FALSE)</f>
        <v>Deepwater</v>
      </c>
      <c r="D4095" s="3" t="s">
        <v>41</v>
      </c>
      <c r="E4095" s="3">
        <v>2007.0</v>
      </c>
      <c r="F4095" s="3">
        <v>11.0</v>
      </c>
    </row>
    <row r="4096" ht="15.75" customHeight="1">
      <c r="A4096" s="2" t="s">
        <v>298</v>
      </c>
      <c r="B4096" s="2" t="s">
        <v>296</v>
      </c>
      <c r="C4096" s="2" t="str">
        <f>VLOOKUP(D4096,Info!$A$24:$B$57,2,FALSE)</f>
        <v>Deepwater</v>
      </c>
      <c r="D4096" s="3" t="s">
        <v>41</v>
      </c>
      <c r="E4096" s="3">
        <v>2012.0</v>
      </c>
      <c r="F4096" s="3">
        <v>1.0</v>
      </c>
    </row>
    <row r="4097" ht="15.75" customHeight="1">
      <c r="A4097" s="2" t="s">
        <v>298</v>
      </c>
      <c r="B4097" s="2" t="s">
        <v>296</v>
      </c>
      <c r="C4097" s="2" t="str">
        <f>VLOOKUP(D4097,Info!$A$24:$B$57,2,FALSE)</f>
        <v>Deepwater</v>
      </c>
      <c r="D4097" s="3" t="s">
        <v>41</v>
      </c>
      <c r="E4097" s="3">
        <v>2013.0</v>
      </c>
      <c r="F4097" s="3">
        <v>21.0</v>
      </c>
    </row>
    <row r="4098" ht="15.75" customHeight="1">
      <c r="A4098" s="2" t="s">
        <v>298</v>
      </c>
      <c r="B4098" s="2" t="s">
        <v>296</v>
      </c>
      <c r="C4098" s="2" t="str">
        <f>VLOOKUP(D4098,Info!$A$24:$B$57,2,FALSE)</f>
        <v>Deepwater</v>
      </c>
      <c r="D4098" s="3" t="s">
        <v>41</v>
      </c>
      <c r="E4098" s="3">
        <v>2014.0</v>
      </c>
      <c r="F4098" s="3">
        <v>16.0</v>
      </c>
    </row>
    <row r="4099" ht="15.75" customHeight="1">
      <c r="A4099" s="2" t="s">
        <v>298</v>
      </c>
      <c r="B4099" s="2" t="s">
        <v>296</v>
      </c>
      <c r="C4099" s="2" t="str">
        <f>VLOOKUP(D4099,Info!$A$24:$B$57,2,FALSE)</f>
        <v>Deepwater</v>
      </c>
      <c r="D4099" s="3" t="s">
        <v>41</v>
      </c>
      <c r="E4099" s="3">
        <v>2015.0</v>
      </c>
      <c r="F4099" s="3">
        <v>17.0</v>
      </c>
    </row>
    <row r="4100" ht="15.75" customHeight="1">
      <c r="A4100" s="2" t="s">
        <v>298</v>
      </c>
      <c r="B4100" s="2" t="s">
        <v>296</v>
      </c>
      <c r="C4100" s="2" t="str">
        <f>VLOOKUP(D4100,Info!$A$24:$B$57,2,FALSE)</f>
        <v>Deepwater</v>
      </c>
      <c r="D4100" s="3" t="s">
        <v>41</v>
      </c>
      <c r="E4100" s="3">
        <v>2016.0</v>
      </c>
      <c r="F4100" s="3">
        <v>45.0</v>
      </c>
    </row>
    <row r="4101" ht="15.75" customHeight="1">
      <c r="A4101" s="2" t="s">
        <v>298</v>
      </c>
      <c r="B4101" s="2" t="s">
        <v>296</v>
      </c>
      <c r="C4101" s="2" t="str">
        <f>VLOOKUP(D4101,Info!$A$24:$B$57,2,FALSE)</f>
        <v>Deepwater</v>
      </c>
      <c r="D4101" s="3" t="s">
        <v>41</v>
      </c>
      <c r="E4101" s="3">
        <v>2018.0</v>
      </c>
      <c r="F4101" s="3">
        <v>6.0</v>
      </c>
    </row>
    <row r="4102" ht="15.75" customHeight="1">
      <c r="A4102" s="2" t="s">
        <v>298</v>
      </c>
      <c r="B4102" s="2" t="s">
        <v>296</v>
      </c>
      <c r="C4102" s="2" t="str">
        <f>VLOOKUP(D4102,Info!$A$24:$B$57,2,FALSE)</f>
        <v>Shallow-water</v>
      </c>
      <c r="D4102" s="3" t="s">
        <v>42</v>
      </c>
      <c r="E4102" s="3">
        <v>1981.0</v>
      </c>
      <c r="F4102" s="3">
        <v>7.0</v>
      </c>
    </row>
    <row r="4103" ht="15.75" customHeight="1">
      <c r="A4103" s="2" t="s">
        <v>298</v>
      </c>
      <c r="B4103" s="2" t="s">
        <v>296</v>
      </c>
      <c r="C4103" s="2" t="str">
        <f>VLOOKUP(D4103,Info!$A$24:$B$57,2,FALSE)</f>
        <v>Shallow-water</v>
      </c>
      <c r="D4103" s="3" t="s">
        <v>42</v>
      </c>
      <c r="E4103" s="3">
        <v>1982.0</v>
      </c>
      <c r="F4103" s="3">
        <v>10.0</v>
      </c>
    </row>
    <row r="4104" ht="15.75" customHeight="1">
      <c r="A4104" s="2" t="s">
        <v>298</v>
      </c>
      <c r="B4104" s="2" t="s">
        <v>296</v>
      </c>
      <c r="C4104" s="2" t="str">
        <f>VLOOKUP(D4104,Info!$A$24:$B$57,2,FALSE)</f>
        <v>Shallow-water</v>
      </c>
      <c r="D4104" s="3" t="s">
        <v>42</v>
      </c>
      <c r="E4104" s="3">
        <v>1983.0</v>
      </c>
      <c r="F4104" s="3">
        <v>21.0</v>
      </c>
    </row>
    <row r="4105" ht="15.75" customHeight="1">
      <c r="A4105" s="2" t="s">
        <v>298</v>
      </c>
      <c r="B4105" s="2" t="s">
        <v>296</v>
      </c>
      <c r="C4105" s="2" t="str">
        <f>VLOOKUP(D4105,Info!$A$24:$B$57,2,FALSE)</f>
        <v>Shallow-water</v>
      </c>
      <c r="D4105" s="3" t="s">
        <v>42</v>
      </c>
      <c r="E4105" s="3">
        <v>1984.0</v>
      </c>
      <c r="F4105" s="3">
        <v>26.0</v>
      </c>
    </row>
    <row r="4106" ht="15.75" customHeight="1">
      <c r="A4106" s="2" t="s">
        <v>298</v>
      </c>
      <c r="B4106" s="2" t="s">
        <v>296</v>
      </c>
      <c r="C4106" s="2" t="str">
        <f>VLOOKUP(D4106,Info!$A$24:$B$57,2,FALSE)</f>
        <v>Shallow-water</v>
      </c>
      <c r="D4106" s="3" t="s">
        <v>42</v>
      </c>
      <c r="E4106" s="3">
        <v>1985.0</v>
      </c>
      <c r="F4106" s="3">
        <v>9.0</v>
      </c>
    </row>
    <row r="4107" ht="15.75" customHeight="1">
      <c r="A4107" s="2" t="s">
        <v>298</v>
      </c>
      <c r="B4107" s="2" t="s">
        <v>296</v>
      </c>
      <c r="C4107" s="2" t="str">
        <f>VLOOKUP(D4107,Info!$A$24:$B$57,2,FALSE)</f>
        <v>Shallow-water</v>
      </c>
      <c r="D4107" s="3" t="s">
        <v>42</v>
      </c>
      <c r="E4107" s="3">
        <v>1986.0</v>
      </c>
      <c r="F4107" s="3">
        <v>3.0</v>
      </c>
    </row>
    <row r="4108" ht="15.75" customHeight="1">
      <c r="A4108" s="2" t="s">
        <v>298</v>
      </c>
      <c r="B4108" s="2" t="s">
        <v>296</v>
      </c>
      <c r="C4108" s="2" t="str">
        <f>VLOOKUP(D4108,Info!$A$24:$B$57,2,FALSE)</f>
        <v>Shallow-water</v>
      </c>
      <c r="D4108" s="3" t="s">
        <v>42</v>
      </c>
      <c r="E4108" s="3">
        <v>1987.0</v>
      </c>
      <c r="F4108" s="3">
        <v>3.0</v>
      </c>
    </row>
    <row r="4109" ht="15.75" customHeight="1">
      <c r="A4109" s="2" t="s">
        <v>298</v>
      </c>
      <c r="B4109" s="2" t="s">
        <v>296</v>
      </c>
      <c r="C4109" s="2" t="str">
        <f>VLOOKUP(D4109,Info!$A$24:$B$57,2,FALSE)</f>
        <v>Shallow-water</v>
      </c>
      <c r="D4109" s="3" t="s">
        <v>42</v>
      </c>
      <c r="E4109" s="3">
        <v>1988.0</v>
      </c>
      <c r="F4109" s="3">
        <v>3.0</v>
      </c>
    </row>
    <row r="4110" ht="15.75" customHeight="1">
      <c r="A4110" s="2" t="s">
        <v>298</v>
      </c>
      <c r="B4110" s="2" t="s">
        <v>296</v>
      </c>
      <c r="C4110" s="2" t="str">
        <f>VLOOKUP(D4110,Info!$A$24:$B$57,2,FALSE)</f>
        <v>Shallow-water</v>
      </c>
      <c r="D4110" s="3" t="s">
        <v>42</v>
      </c>
      <c r="E4110" s="3">
        <v>1989.0</v>
      </c>
      <c r="F4110" s="3">
        <v>4.0</v>
      </c>
    </row>
    <row r="4111" ht="15.75" customHeight="1">
      <c r="A4111" s="2" t="s">
        <v>298</v>
      </c>
      <c r="B4111" s="2" t="s">
        <v>296</v>
      </c>
      <c r="C4111" s="2" t="str">
        <f>VLOOKUP(D4111,Info!$A$24:$B$57,2,FALSE)</f>
        <v>Shallow-water</v>
      </c>
      <c r="D4111" s="3" t="s">
        <v>42</v>
      </c>
      <c r="E4111" s="3">
        <v>1990.0</v>
      </c>
      <c r="F4111" s="3">
        <v>4.0</v>
      </c>
    </row>
    <row r="4112" ht="15.75" customHeight="1">
      <c r="A4112" s="2" t="s">
        <v>298</v>
      </c>
      <c r="B4112" s="2" t="s">
        <v>296</v>
      </c>
      <c r="C4112" s="2" t="str">
        <f>VLOOKUP(D4112,Info!$A$24:$B$57,2,FALSE)</f>
        <v>Shallow-water</v>
      </c>
      <c r="D4112" s="3" t="s">
        <v>42</v>
      </c>
      <c r="E4112" s="3">
        <v>1991.0</v>
      </c>
      <c r="F4112" s="3">
        <v>2.0</v>
      </c>
    </row>
    <row r="4113" ht="15.75" customHeight="1">
      <c r="A4113" s="2" t="s">
        <v>298</v>
      </c>
      <c r="B4113" s="2" t="s">
        <v>296</v>
      </c>
      <c r="C4113" s="2" t="str">
        <f>VLOOKUP(D4113,Info!$A$24:$B$57,2,FALSE)</f>
        <v>Shallow-water</v>
      </c>
      <c r="D4113" s="3" t="s">
        <v>42</v>
      </c>
      <c r="E4113" s="3">
        <v>1992.0</v>
      </c>
      <c r="F4113" s="3">
        <v>3.0</v>
      </c>
    </row>
    <row r="4114" ht="15.75" customHeight="1">
      <c r="A4114" s="2" t="s">
        <v>298</v>
      </c>
      <c r="B4114" s="2" t="s">
        <v>296</v>
      </c>
      <c r="C4114" s="2" t="str">
        <f>VLOOKUP(D4114,Info!$A$24:$B$57,2,FALSE)</f>
        <v>Shallow-water</v>
      </c>
      <c r="D4114" s="3" t="s">
        <v>42</v>
      </c>
      <c r="E4114" s="3">
        <v>1993.0</v>
      </c>
      <c r="F4114" s="3">
        <v>2.0</v>
      </c>
    </row>
    <row r="4115" ht="15.75" customHeight="1">
      <c r="A4115" s="2" t="s">
        <v>298</v>
      </c>
      <c r="B4115" s="2" t="s">
        <v>296</v>
      </c>
      <c r="C4115" s="2" t="str">
        <f>VLOOKUP(D4115,Info!$A$24:$B$57,2,FALSE)</f>
        <v>Shallow-water</v>
      </c>
      <c r="D4115" s="3" t="s">
        <v>42</v>
      </c>
      <c r="E4115" s="3">
        <v>1994.0</v>
      </c>
      <c r="F4115" s="3">
        <v>1.0</v>
      </c>
    </row>
    <row r="4116" ht="15.75" customHeight="1">
      <c r="A4116" s="2" t="s">
        <v>298</v>
      </c>
      <c r="B4116" s="2" t="s">
        <v>296</v>
      </c>
      <c r="C4116" s="2" t="str">
        <f>VLOOKUP(D4116,Info!$A$24:$B$57,2,FALSE)</f>
        <v>Shallow-water</v>
      </c>
      <c r="D4116" s="3" t="s">
        <v>42</v>
      </c>
      <c r="E4116" s="3">
        <v>1998.0</v>
      </c>
      <c r="F4116" s="3">
        <v>1.0</v>
      </c>
    </row>
    <row r="4117" ht="15.75" customHeight="1">
      <c r="A4117" s="2" t="s">
        <v>298</v>
      </c>
      <c r="B4117" s="2" t="s">
        <v>296</v>
      </c>
      <c r="C4117" s="2" t="str">
        <f>VLOOKUP(D4117,Info!$A$24:$B$57,2,FALSE)</f>
        <v>Shallow-water</v>
      </c>
      <c r="D4117" s="3" t="s">
        <v>42</v>
      </c>
      <c r="E4117" s="3">
        <v>2001.0</v>
      </c>
      <c r="F4117" s="3">
        <v>1.0</v>
      </c>
    </row>
    <row r="4118" ht="15.75" customHeight="1">
      <c r="A4118" s="2" t="s">
        <v>298</v>
      </c>
      <c r="B4118" s="2" t="s">
        <v>296</v>
      </c>
      <c r="C4118" s="2" t="str">
        <f>VLOOKUP(D4118,Info!$A$24:$B$57,2,FALSE)</f>
        <v>Shallow-water</v>
      </c>
      <c r="D4118" s="3" t="s">
        <v>42</v>
      </c>
      <c r="E4118" s="3">
        <v>2002.0</v>
      </c>
      <c r="F4118" s="3">
        <v>1.0</v>
      </c>
    </row>
    <row r="4119" ht="15.75" customHeight="1">
      <c r="A4119" s="2" t="s">
        <v>298</v>
      </c>
      <c r="B4119" s="2" t="s">
        <v>296</v>
      </c>
      <c r="C4119" s="2" t="str">
        <f>VLOOKUP(D4119,Info!$A$24:$B$57,2,FALSE)</f>
        <v>Shallow-water</v>
      </c>
      <c r="D4119" s="3" t="s">
        <v>42</v>
      </c>
      <c r="E4119" s="3">
        <v>2003.0</v>
      </c>
      <c r="F4119" s="3">
        <v>2.0</v>
      </c>
    </row>
    <row r="4120" ht="15.75" customHeight="1">
      <c r="A4120" s="2" t="s">
        <v>298</v>
      </c>
      <c r="B4120" s="2" t="s">
        <v>296</v>
      </c>
      <c r="C4120" s="2" t="str">
        <f>VLOOKUP(D4120,Info!$A$24:$B$57,2,FALSE)</f>
        <v>Shallow-water</v>
      </c>
      <c r="D4120" s="3" t="s">
        <v>42</v>
      </c>
      <c r="E4120" s="3">
        <v>2006.0</v>
      </c>
      <c r="F4120" s="3">
        <v>1.0</v>
      </c>
    </row>
    <row r="4121" ht="15.75" customHeight="1">
      <c r="A4121" s="2" t="s">
        <v>298</v>
      </c>
      <c r="B4121" s="2" t="s">
        <v>296</v>
      </c>
      <c r="C4121" s="2" t="str">
        <f>VLOOKUP(D4121,Info!$A$24:$B$57,2,FALSE)</f>
        <v>Shallow-water</v>
      </c>
      <c r="D4121" s="3" t="s">
        <v>42</v>
      </c>
      <c r="E4121" s="3">
        <v>2012.0</v>
      </c>
      <c r="F4121" s="3">
        <v>1.0</v>
      </c>
    </row>
    <row r="4122" ht="15.75" customHeight="1">
      <c r="A4122" s="2" t="s">
        <v>298</v>
      </c>
      <c r="B4122" s="2" t="s">
        <v>296</v>
      </c>
      <c r="C4122" s="2" t="str">
        <f>VLOOKUP(D4122,Info!$A$24:$B$57,2,FALSE)</f>
        <v>Shallow-water</v>
      </c>
      <c r="D4122" s="3" t="s">
        <v>42</v>
      </c>
      <c r="E4122" s="3">
        <v>2013.0</v>
      </c>
      <c r="F4122" s="3">
        <v>7.0</v>
      </c>
    </row>
    <row r="4123" ht="15.75" customHeight="1">
      <c r="A4123" s="2" t="s">
        <v>298</v>
      </c>
      <c r="B4123" s="2" t="s">
        <v>296</v>
      </c>
      <c r="C4123" s="2" t="str">
        <f>VLOOKUP(D4123,Info!$A$24:$B$57,2,FALSE)</f>
        <v>Shallow-water</v>
      </c>
      <c r="D4123" s="3" t="s">
        <v>42</v>
      </c>
      <c r="E4123" s="3">
        <v>2016.0</v>
      </c>
      <c r="F4123" s="3">
        <v>2.0</v>
      </c>
    </row>
    <row r="4124" ht="15.75" customHeight="1">
      <c r="A4124" s="2" t="s">
        <v>298</v>
      </c>
      <c r="B4124" s="2" t="s">
        <v>296</v>
      </c>
      <c r="C4124" s="2" t="str">
        <f>VLOOKUP(D4124,Info!$A$24:$B$57,2,FALSE)</f>
        <v>Shallow-water</v>
      </c>
      <c r="D4124" s="3" t="s">
        <v>43</v>
      </c>
      <c r="E4124" s="3">
        <v>1981.0</v>
      </c>
      <c r="F4124" s="3">
        <v>14.0</v>
      </c>
    </row>
    <row r="4125" ht="15.75" customHeight="1">
      <c r="A4125" s="2" t="s">
        <v>298</v>
      </c>
      <c r="B4125" s="2" t="s">
        <v>296</v>
      </c>
      <c r="C4125" s="2" t="str">
        <f>VLOOKUP(D4125,Info!$A$24:$B$57,2,FALSE)</f>
        <v>Shallow-water</v>
      </c>
      <c r="D4125" s="3" t="s">
        <v>43</v>
      </c>
      <c r="E4125" s="3">
        <v>1982.0</v>
      </c>
      <c r="F4125" s="3">
        <v>9.0</v>
      </c>
    </row>
    <row r="4126" ht="15.75" customHeight="1">
      <c r="A4126" s="2" t="s">
        <v>298</v>
      </c>
      <c r="B4126" s="2" t="s">
        <v>296</v>
      </c>
      <c r="C4126" s="2" t="str">
        <f>VLOOKUP(D4126,Info!$A$24:$B$57,2,FALSE)</f>
        <v>Shallow-water</v>
      </c>
      <c r="D4126" s="3" t="s">
        <v>43</v>
      </c>
      <c r="E4126" s="3">
        <v>1983.0</v>
      </c>
      <c r="F4126" s="3">
        <v>14.0</v>
      </c>
    </row>
    <row r="4127" ht="15.75" customHeight="1">
      <c r="A4127" s="2" t="s">
        <v>298</v>
      </c>
      <c r="B4127" s="2" t="s">
        <v>296</v>
      </c>
      <c r="C4127" s="2" t="str">
        <f>VLOOKUP(D4127,Info!$A$24:$B$57,2,FALSE)</f>
        <v>Shallow-water</v>
      </c>
      <c r="D4127" s="3" t="s">
        <v>43</v>
      </c>
      <c r="E4127" s="3">
        <v>1984.0</v>
      </c>
      <c r="F4127" s="3">
        <v>32.0</v>
      </c>
    </row>
    <row r="4128" ht="15.75" customHeight="1">
      <c r="A4128" s="2" t="s">
        <v>298</v>
      </c>
      <c r="B4128" s="2" t="s">
        <v>296</v>
      </c>
      <c r="C4128" s="2" t="str">
        <f>VLOOKUP(D4128,Info!$A$24:$B$57,2,FALSE)</f>
        <v>Shallow-water</v>
      </c>
      <c r="D4128" s="3" t="s">
        <v>43</v>
      </c>
      <c r="E4128" s="3">
        <v>1985.0</v>
      </c>
      <c r="F4128" s="3">
        <v>45.0</v>
      </c>
    </row>
    <row r="4129" ht="15.75" customHeight="1">
      <c r="A4129" s="2" t="s">
        <v>298</v>
      </c>
      <c r="B4129" s="2" t="s">
        <v>296</v>
      </c>
      <c r="C4129" s="2" t="str">
        <f>VLOOKUP(D4129,Info!$A$24:$B$57,2,FALSE)</f>
        <v>Shallow-water</v>
      </c>
      <c r="D4129" s="3" t="s">
        <v>43</v>
      </c>
      <c r="E4129" s="3">
        <v>1986.0</v>
      </c>
      <c r="F4129" s="3">
        <v>14.0</v>
      </c>
    </row>
    <row r="4130" ht="15.75" customHeight="1">
      <c r="A4130" s="2" t="s">
        <v>298</v>
      </c>
      <c r="B4130" s="2" t="s">
        <v>296</v>
      </c>
      <c r="C4130" s="2" t="str">
        <f>VLOOKUP(D4130,Info!$A$24:$B$57,2,FALSE)</f>
        <v>Shallow-water</v>
      </c>
      <c r="D4130" s="3" t="s">
        <v>43</v>
      </c>
      <c r="E4130" s="3">
        <v>1987.0</v>
      </c>
      <c r="F4130" s="3">
        <v>44.0</v>
      </c>
    </row>
    <row r="4131" ht="15.75" customHeight="1">
      <c r="A4131" s="2" t="s">
        <v>298</v>
      </c>
      <c r="B4131" s="2" t="s">
        <v>296</v>
      </c>
      <c r="C4131" s="2" t="str">
        <f>VLOOKUP(D4131,Info!$A$24:$B$57,2,FALSE)</f>
        <v>Shallow-water</v>
      </c>
      <c r="D4131" s="3" t="s">
        <v>43</v>
      </c>
      <c r="E4131" s="3">
        <v>1988.0</v>
      </c>
      <c r="F4131" s="3">
        <v>29.0</v>
      </c>
    </row>
    <row r="4132" ht="15.75" customHeight="1">
      <c r="A4132" s="2" t="s">
        <v>298</v>
      </c>
      <c r="B4132" s="2" t="s">
        <v>296</v>
      </c>
      <c r="C4132" s="2" t="str">
        <f>VLOOKUP(D4132,Info!$A$24:$B$57,2,FALSE)</f>
        <v>Shallow-water</v>
      </c>
      <c r="D4132" s="3" t="s">
        <v>43</v>
      </c>
      <c r="E4132" s="3">
        <v>1989.0</v>
      </c>
      <c r="F4132" s="3">
        <v>12.0</v>
      </c>
    </row>
    <row r="4133" ht="15.75" customHeight="1">
      <c r="A4133" s="2" t="s">
        <v>298</v>
      </c>
      <c r="B4133" s="2" t="s">
        <v>296</v>
      </c>
      <c r="C4133" s="2" t="str">
        <f>VLOOKUP(D4133,Info!$A$24:$B$57,2,FALSE)</f>
        <v>Shallow-water</v>
      </c>
      <c r="D4133" s="3" t="s">
        <v>43</v>
      </c>
      <c r="E4133" s="3">
        <v>1990.0</v>
      </c>
      <c r="F4133" s="3">
        <v>2.0</v>
      </c>
    </row>
    <row r="4134" ht="15.75" customHeight="1">
      <c r="A4134" s="2" t="s">
        <v>298</v>
      </c>
      <c r="B4134" s="2" t="s">
        <v>296</v>
      </c>
      <c r="C4134" s="2" t="str">
        <f>VLOOKUP(D4134,Info!$A$24:$B$57,2,FALSE)</f>
        <v>Shallow-water</v>
      </c>
      <c r="D4134" s="3" t="s">
        <v>43</v>
      </c>
      <c r="E4134" s="3">
        <v>1991.0</v>
      </c>
      <c r="F4134" s="3">
        <v>5.0</v>
      </c>
    </row>
    <row r="4135" ht="15.75" customHeight="1">
      <c r="A4135" s="2" t="s">
        <v>298</v>
      </c>
      <c r="B4135" s="2" t="s">
        <v>296</v>
      </c>
      <c r="C4135" s="2" t="str">
        <f>VLOOKUP(D4135,Info!$A$24:$B$57,2,FALSE)</f>
        <v>Shallow-water</v>
      </c>
      <c r="D4135" s="3" t="s">
        <v>43</v>
      </c>
      <c r="E4135" s="3">
        <v>1992.0</v>
      </c>
      <c r="F4135" s="3">
        <v>3.0</v>
      </c>
    </row>
    <row r="4136" ht="15.75" customHeight="1">
      <c r="A4136" s="2" t="s">
        <v>298</v>
      </c>
      <c r="B4136" s="2" t="s">
        <v>296</v>
      </c>
      <c r="C4136" s="2" t="str">
        <f>VLOOKUP(D4136,Info!$A$24:$B$57,2,FALSE)</f>
        <v>Shallow-water</v>
      </c>
      <c r="D4136" s="3" t="s">
        <v>43</v>
      </c>
      <c r="E4136" s="3">
        <v>1993.0</v>
      </c>
      <c r="F4136" s="3">
        <v>3.0</v>
      </c>
    </row>
    <row r="4137" ht="15.75" customHeight="1">
      <c r="A4137" s="2" t="s">
        <v>298</v>
      </c>
      <c r="B4137" s="2" t="s">
        <v>296</v>
      </c>
      <c r="C4137" s="2" t="str">
        <f>VLOOKUP(D4137,Info!$A$24:$B$57,2,FALSE)</f>
        <v>Shallow-water</v>
      </c>
      <c r="D4137" s="3" t="s">
        <v>43</v>
      </c>
      <c r="E4137" s="3">
        <v>1995.0</v>
      </c>
      <c r="F4137" s="3">
        <v>3.0</v>
      </c>
    </row>
    <row r="4138" ht="15.75" customHeight="1">
      <c r="A4138" s="2" t="s">
        <v>298</v>
      </c>
      <c r="B4138" s="2" t="s">
        <v>296</v>
      </c>
      <c r="C4138" s="2" t="str">
        <f>VLOOKUP(D4138,Info!$A$24:$B$57,2,FALSE)</f>
        <v>Shallow-water</v>
      </c>
      <c r="D4138" s="3" t="s">
        <v>43</v>
      </c>
      <c r="E4138" s="3">
        <v>1996.0</v>
      </c>
      <c r="F4138" s="3">
        <v>13.0</v>
      </c>
    </row>
    <row r="4139" ht="15.75" customHeight="1">
      <c r="A4139" s="2" t="s">
        <v>298</v>
      </c>
      <c r="B4139" s="2" t="s">
        <v>296</v>
      </c>
      <c r="C4139" s="2" t="str">
        <f>VLOOKUP(D4139,Info!$A$24:$B$57,2,FALSE)</f>
        <v>Shallow-water</v>
      </c>
      <c r="D4139" s="3" t="s">
        <v>43</v>
      </c>
      <c r="E4139" s="3">
        <v>1997.0</v>
      </c>
      <c r="F4139" s="3">
        <v>14.0</v>
      </c>
    </row>
    <row r="4140" ht="15.75" customHeight="1">
      <c r="A4140" s="2" t="s">
        <v>298</v>
      </c>
      <c r="B4140" s="2" t="s">
        <v>296</v>
      </c>
      <c r="C4140" s="2" t="str">
        <f>VLOOKUP(D4140,Info!$A$24:$B$57,2,FALSE)</f>
        <v>Shallow-water</v>
      </c>
      <c r="D4140" s="3" t="s">
        <v>43</v>
      </c>
      <c r="E4140" s="3">
        <v>1998.0</v>
      </c>
      <c r="F4140" s="3">
        <v>9.0</v>
      </c>
    </row>
    <row r="4141" ht="15.75" customHeight="1">
      <c r="A4141" s="2" t="s">
        <v>298</v>
      </c>
      <c r="B4141" s="2" t="s">
        <v>296</v>
      </c>
      <c r="C4141" s="2" t="str">
        <f>VLOOKUP(D4141,Info!$A$24:$B$57,2,FALSE)</f>
        <v>Shallow-water</v>
      </c>
      <c r="D4141" s="3" t="s">
        <v>43</v>
      </c>
      <c r="E4141" s="3">
        <v>1999.0</v>
      </c>
      <c r="F4141" s="3">
        <v>1.0</v>
      </c>
    </row>
    <row r="4142" ht="15.75" customHeight="1">
      <c r="A4142" s="2" t="s">
        <v>298</v>
      </c>
      <c r="B4142" s="2" t="s">
        <v>296</v>
      </c>
      <c r="C4142" s="2" t="str">
        <f>VLOOKUP(D4142,Info!$A$24:$B$57,2,FALSE)</f>
        <v>Shallow-water</v>
      </c>
      <c r="D4142" s="3" t="s">
        <v>43</v>
      </c>
      <c r="E4142" s="3">
        <v>2001.0</v>
      </c>
      <c r="F4142" s="3">
        <v>2.0</v>
      </c>
    </row>
    <row r="4143" ht="15.75" customHeight="1">
      <c r="A4143" s="2" t="s">
        <v>298</v>
      </c>
      <c r="B4143" s="2" t="s">
        <v>296</v>
      </c>
      <c r="C4143" s="2" t="str">
        <f>VLOOKUP(D4143,Info!$A$24:$B$57,2,FALSE)</f>
        <v>Shallow-water</v>
      </c>
      <c r="D4143" s="3" t="s">
        <v>43</v>
      </c>
      <c r="E4143" s="3">
        <v>2002.0</v>
      </c>
      <c r="F4143" s="3">
        <v>4.0</v>
      </c>
    </row>
    <row r="4144" ht="15.75" customHeight="1">
      <c r="A4144" s="2" t="s">
        <v>298</v>
      </c>
      <c r="B4144" s="2" t="s">
        <v>296</v>
      </c>
      <c r="C4144" s="2" t="str">
        <f>VLOOKUP(D4144,Info!$A$24:$B$57,2,FALSE)</f>
        <v>Shallow-water</v>
      </c>
      <c r="D4144" s="3" t="s">
        <v>43</v>
      </c>
      <c r="E4144" s="3">
        <v>2004.0</v>
      </c>
      <c r="F4144" s="3">
        <v>1.0</v>
      </c>
    </row>
    <row r="4145" ht="15.75" customHeight="1">
      <c r="A4145" s="2" t="s">
        <v>298</v>
      </c>
      <c r="B4145" s="2" t="s">
        <v>296</v>
      </c>
      <c r="C4145" s="2" t="str">
        <f>VLOOKUP(D4145,Info!$A$24:$B$57,2,FALSE)</f>
        <v>Shallow-water</v>
      </c>
      <c r="D4145" s="3" t="s">
        <v>43</v>
      </c>
      <c r="E4145" s="3">
        <v>2005.0</v>
      </c>
      <c r="F4145" s="3">
        <v>10.0</v>
      </c>
    </row>
    <row r="4146" ht="15.75" customHeight="1">
      <c r="A4146" s="2" t="s">
        <v>298</v>
      </c>
      <c r="B4146" s="2" t="s">
        <v>296</v>
      </c>
      <c r="C4146" s="2" t="str">
        <f>VLOOKUP(D4146,Info!$A$24:$B$57,2,FALSE)</f>
        <v>Shallow-water</v>
      </c>
      <c r="D4146" s="3" t="s">
        <v>43</v>
      </c>
      <c r="E4146" s="3">
        <v>2009.0</v>
      </c>
      <c r="F4146" s="3">
        <v>2.0</v>
      </c>
    </row>
    <row r="4147" ht="15.75" customHeight="1">
      <c r="A4147" s="2" t="s">
        <v>298</v>
      </c>
      <c r="B4147" s="2" t="s">
        <v>296</v>
      </c>
      <c r="C4147" s="2" t="str">
        <f>VLOOKUP(D4147,Info!$A$24:$B$57,2,FALSE)</f>
        <v>Shallow-water</v>
      </c>
      <c r="D4147" s="3" t="s">
        <v>43</v>
      </c>
      <c r="E4147" s="3">
        <v>2010.0</v>
      </c>
      <c r="F4147" s="3">
        <v>2.0</v>
      </c>
    </row>
    <row r="4148" ht="15.75" customHeight="1">
      <c r="A4148" s="2" t="s">
        <v>298</v>
      </c>
      <c r="B4148" s="2" t="s">
        <v>296</v>
      </c>
      <c r="C4148" s="2" t="str">
        <f>VLOOKUP(D4148,Info!$A$24:$B$57,2,FALSE)</f>
        <v>Shallow-water</v>
      </c>
      <c r="D4148" s="3" t="s">
        <v>43</v>
      </c>
      <c r="E4148" s="3">
        <v>2013.0</v>
      </c>
      <c r="F4148" s="3">
        <v>2.0</v>
      </c>
    </row>
    <row r="4149" ht="15.75" customHeight="1">
      <c r="A4149" s="2" t="s">
        <v>298</v>
      </c>
      <c r="B4149" s="2" t="s">
        <v>296</v>
      </c>
      <c r="C4149" s="2" t="str">
        <f>VLOOKUP(D4149,Info!$A$24:$B$57,2,FALSE)</f>
        <v>Shallow-water</v>
      </c>
      <c r="D4149" s="3" t="s">
        <v>43</v>
      </c>
      <c r="E4149" s="3">
        <v>2014.0</v>
      </c>
      <c r="F4149" s="3">
        <v>1.0</v>
      </c>
    </row>
    <row r="4150" ht="15.75" customHeight="1">
      <c r="A4150" s="2" t="s">
        <v>298</v>
      </c>
      <c r="B4150" s="2" t="s">
        <v>296</v>
      </c>
      <c r="C4150" s="2" t="str">
        <f>VLOOKUP(D4150,Info!$A$24:$B$57,2,FALSE)</f>
        <v>Shallow-water</v>
      </c>
      <c r="D4150" s="3" t="s">
        <v>43</v>
      </c>
      <c r="E4150" s="3">
        <v>2015.0</v>
      </c>
      <c r="F4150" s="3">
        <v>1.0</v>
      </c>
    </row>
    <row r="4151" ht="15.75" customHeight="1">
      <c r="A4151" s="2" t="s">
        <v>298</v>
      </c>
      <c r="B4151" s="2" t="s">
        <v>296</v>
      </c>
      <c r="C4151" s="2" t="str">
        <f>VLOOKUP(D4151,Info!$A$24:$B$57,2,FALSE)</f>
        <v>Shallow-water</v>
      </c>
      <c r="D4151" s="3" t="s">
        <v>43</v>
      </c>
      <c r="E4151" s="3">
        <v>2016.0</v>
      </c>
      <c r="F4151" s="3">
        <v>2.0</v>
      </c>
    </row>
    <row r="4152" ht="15.75" customHeight="1">
      <c r="A4152" s="2" t="s">
        <v>298</v>
      </c>
      <c r="B4152" s="3" t="s">
        <v>292</v>
      </c>
      <c r="C4152" s="2" t="str">
        <f>VLOOKUP(D4152,Info!$A$24:$B$57,2,FALSE)</f>
        <v>Jacks</v>
      </c>
      <c r="D4152" s="3" t="s">
        <v>2</v>
      </c>
      <c r="E4152" s="3">
        <v>1981.0</v>
      </c>
      <c r="F4152" s="3">
        <v>16.0</v>
      </c>
    </row>
    <row r="4153" ht="15.75" customHeight="1">
      <c r="A4153" s="2" t="s">
        <v>298</v>
      </c>
      <c r="B4153" s="2" t="s">
        <v>292</v>
      </c>
      <c r="C4153" s="2" t="str">
        <f>VLOOKUP(D4153,Info!$A$24:$B$57,2,FALSE)</f>
        <v>Jacks</v>
      </c>
      <c r="D4153" s="3" t="s">
        <v>2</v>
      </c>
      <c r="E4153" s="3">
        <v>1982.0</v>
      </c>
      <c r="F4153" s="3">
        <v>19.0</v>
      </c>
    </row>
    <row r="4154" ht="15.75" customHeight="1">
      <c r="A4154" s="2" t="s">
        <v>298</v>
      </c>
      <c r="B4154" s="2" t="s">
        <v>292</v>
      </c>
      <c r="C4154" s="2" t="str">
        <f>VLOOKUP(D4154,Info!$A$24:$B$57,2,FALSE)</f>
        <v>Jacks</v>
      </c>
      <c r="D4154" s="3" t="s">
        <v>2</v>
      </c>
      <c r="E4154" s="3">
        <v>1983.0</v>
      </c>
      <c r="F4154" s="3">
        <v>39.0</v>
      </c>
    </row>
    <row r="4155" ht="15.75" customHeight="1">
      <c r="A4155" s="2" t="s">
        <v>298</v>
      </c>
      <c r="B4155" s="2" t="s">
        <v>292</v>
      </c>
      <c r="C4155" s="2" t="str">
        <f>VLOOKUP(D4155,Info!$A$24:$B$57,2,FALSE)</f>
        <v>Jacks</v>
      </c>
      <c r="D4155" s="3" t="s">
        <v>2</v>
      </c>
      <c r="E4155" s="3">
        <v>1984.0</v>
      </c>
      <c r="F4155" s="3">
        <v>32.0</v>
      </c>
    </row>
    <row r="4156" ht="15.75" customHeight="1">
      <c r="A4156" s="2" t="s">
        <v>298</v>
      </c>
      <c r="B4156" s="2" t="s">
        <v>292</v>
      </c>
      <c r="C4156" s="2" t="str">
        <f>VLOOKUP(D4156,Info!$A$24:$B$57,2,FALSE)</f>
        <v>Jacks</v>
      </c>
      <c r="D4156" s="3" t="s">
        <v>2</v>
      </c>
      <c r="E4156" s="3">
        <v>1985.0</v>
      </c>
      <c r="F4156" s="3">
        <v>39.0</v>
      </c>
    </row>
    <row r="4157" ht="15.75" customHeight="1">
      <c r="A4157" s="2" t="s">
        <v>298</v>
      </c>
      <c r="B4157" s="2" t="s">
        <v>292</v>
      </c>
      <c r="C4157" s="2" t="str">
        <f>VLOOKUP(D4157,Info!$A$24:$B$57,2,FALSE)</f>
        <v>Jacks</v>
      </c>
      <c r="D4157" s="3" t="s">
        <v>2</v>
      </c>
      <c r="E4157" s="3">
        <v>1986.0</v>
      </c>
      <c r="F4157" s="3">
        <v>40.0</v>
      </c>
    </row>
    <row r="4158" ht="15.75" customHeight="1">
      <c r="A4158" s="2" t="s">
        <v>298</v>
      </c>
      <c r="B4158" s="2" t="s">
        <v>292</v>
      </c>
      <c r="C4158" s="2" t="str">
        <f>VLOOKUP(D4158,Info!$A$24:$B$57,2,FALSE)</f>
        <v>Jacks</v>
      </c>
      <c r="D4158" s="3" t="s">
        <v>2</v>
      </c>
      <c r="E4158" s="3">
        <v>1987.0</v>
      </c>
      <c r="F4158" s="3">
        <v>31.0</v>
      </c>
    </row>
    <row r="4159" ht="15.75" customHeight="1">
      <c r="A4159" s="2" t="s">
        <v>298</v>
      </c>
      <c r="B4159" s="2" t="s">
        <v>292</v>
      </c>
      <c r="C4159" s="2" t="str">
        <f>VLOOKUP(D4159,Info!$A$24:$B$57,2,FALSE)</f>
        <v>Jacks</v>
      </c>
      <c r="D4159" s="3" t="s">
        <v>2</v>
      </c>
      <c r="E4159" s="3">
        <v>1988.0</v>
      </c>
      <c r="F4159" s="3">
        <v>21.0</v>
      </c>
    </row>
    <row r="4160" ht="15.75" customHeight="1">
      <c r="A4160" s="2" t="s">
        <v>298</v>
      </c>
      <c r="B4160" s="2" t="s">
        <v>292</v>
      </c>
      <c r="C4160" s="2" t="str">
        <f>VLOOKUP(D4160,Info!$A$24:$B$57,2,FALSE)</f>
        <v>Jacks</v>
      </c>
      <c r="D4160" s="3" t="s">
        <v>2</v>
      </c>
      <c r="E4160" s="3">
        <v>1989.0</v>
      </c>
      <c r="F4160" s="3">
        <v>31.0</v>
      </c>
    </row>
    <row r="4161" ht="15.75" customHeight="1">
      <c r="A4161" s="2" t="s">
        <v>298</v>
      </c>
      <c r="B4161" s="2" t="s">
        <v>292</v>
      </c>
      <c r="C4161" s="2" t="str">
        <f>VLOOKUP(D4161,Info!$A$24:$B$57,2,FALSE)</f>
        <v>Jacks</v>
      </c>
      <c r="D4161" s="3" t="s">
        <v>2</v>
      </c>
      <c r="E4161" s="3">
        <v>1990.0</v>
      </c>
      <c r="F4161" s="3">
        <v>26.0</v>
      </c>
    </row>
    <row r="4162" ht="15.75" customHeight="1">
      <c r="A4162" s="2" t="s">
        <v>298</v>
      </c>
      <c r="B4162" s="2" t="s">
        <v>292</v>
      </c>
      <c r="C4162" s="2" t="str">
        <f>VLOOKUP(D4162,Info!$A$24:$B$57,2,FALSE)</f>
        <v>Jacks</v>
      </c>
      <c r="D4162" s="3" t="s">
        <v>2</v>
      </c>
      <c r="E4162" s="3">
        <v>1991.0</v>
      </c>
      <c r="F4162" s="3">
        <v>20.0</v>
      </c>
    </row>
    <row r="4163" ht="15.75" customHeight="1">
      <c r="A4163" s="2" t="s">
        <v>298</v>
      </c>
      <c r="B4163" s="2" t="s">
        <v>292</v>
      </c>
      <c r="C4163" s="2" t="str">
        <f>VLOOKUP(D4163,Info!$A$24:$B$57,2,FALSE)</f>
        <v>Jacks</v>
      </c>
      <c r="D4163" s="3" t="s">
        <v>2</v>
      </c>
      <c r="E4163" s="3">
        <v>1992.0</v>
      </c>
      <c r="F4163" s="3">
        <v>30.0</v>
      </c>
    </row>
    <row r="4164" ht="15.75" customHeight="1">
      <c r="A4164" s="2" t="s">
        <v>298</v>
      </c>
      <c r="B4164" s="2" t="s">
        <v>292</v>
      </c>
      <c r="C4164" s="2" t="str">
        <f>VLOOKUP(D4164,Info!$A$24:$B$57,2,FALSE)</f>
        <v>Jacks</v>
      </c>
      <c r="D4164" s="3" t="s">
        <v>2</v>
      </c>
      <c r="E4164" s="3">
        <v>1993.0</v>
      </c>
      <c r="F4164" s="3">
        <v>57.0</v>
      </c>
    </row>
    <row r="4165" ht="15.75" customHeight="1">
      <c r="A4165" s="2" t="s">
        <v>298</v>
      </c>
      <c r="B4165" s="2" t="s">
        <v>292</v>
      </c>
      <c r="C4165" s="2" t="str">
        <f>VLOOKUP(D4165,Info!$A$24:$B$57,2,FALSE)</f>
        <v>Jacks</v>
      </c>
      <c r="D4165" s="3" t="s">
        <v>2</v>
      </c>
      <c r="E4165" s="3">
        <v>1994.0</v>
      </c>
      <c r="F4165" s="3">
        <v>68.0</v>
      </c>
    </row>
    <row r="4166" ht="15.75" customHeight="1">
      <c r="A4166" s="2" t="s">
        <v>298</v>
      </c>
      <c r="B4166" s="2" t="s">
        <v>292</v>
      </c>
      <c r="C4166" s="2" t="str">
        <f>VLOOKUP(D4166,Info!$A$24:$B$57,2,FALSE)</f>
        <v>Jacks</v>
      </c>
      <c r="D4166" s="3" t="s">
        <v>2</v>
      </c>
      <c r="E4166" s="3">
        <v>1995.0</v>
      </c>
      <c r="F4166" s="3">
        <v>63.0</v>
      </c>
    </row>
    <row r="4167" ht="15.75" customHeight="1">
      <c r="A4167" s="2" t="s">
        <v>298</v>
      </c>
      <c r="B4167" s="2" t="s">
        <v>292</v>
      </c>
      <c r="C4167" s="2" t="str">
        <f>VLOOKUP(D4167,Info!$A$24:$B$57,2,FALSE)</f>
        <v>Jacks</v>
      </c>
      <c r="D4167" s="3" t="s">
        <v>2</v>
      </c>
      <c r="E4167" s="3">
        <v>1996.0</v>
      </c>
      <c r="F4167" s="3">
        <v>59.0</v>
      </c>
    </row>
    <row r="4168" ht="15.75" customHeight="1">
      <c r="A4168" s="2" t="s">
        <v>298</v>
      </c>
      <c r="B4168" s="2" t="s">
        <v>292</v>
      </c>
      <c r="C4168" s="2" t="str">
        <f>VLOOKUP(D4168,Info!$A$24:$B$57,2,FALSE)</f>
        <v>Jacks</v>
      </c>
      <c r="D4168" s="3" t="s">
        <v>2</v>
      </c>
      <c r="E4168" s="3">
        <v>1997.0</v>
      </c>
      <c r="F4168" s="3">
        <v>73.0</v>
      </c>
    </row>
    <row r="4169" ht="15.75" customHeight="1">
      <c r="A4169" s="2" t="s">
        <v>298</v>
      </c>
      <c r="B4169" s="2" t="s">
        <v>292</v>
      </c>
      <c r="C4169" s="2" t="str">
        <f>VLOOKUP(D4169,Info!$A$24:$B$57,2,FALSE)</f>
        <v>Jacks</v>
      </c>
      <c r="D4169" s="3" t="s">
        <v>2</v>
      </c>
      <c r="E4169" s="3">
        <v>1998.0</v>
      </c>
      <c r="F4169" s="3">
        <v>70.0</v>
      </c>
    </row>
    <row r="4170" ht="15.75" customHeight="1">
      <c r="A4170" s="2" t="s">
        <v>298</v>
      </c>
      <c r="B4170" s="2" t="s">
        <v>292</v>
      </c>
      <c r="C4170" s="2" t="str">
        <f>VLOOKUP(D4170,Info!$A$24:$B$57,2,FALSE)</f>
        <v>Jacks</v>
      </c>
      <c r="D4170" s="3" t="s">
        <v>2</v>
      </c>
      <c r="E4170" s="3">
        <v>1999.0</v>
      </c>
      <c r="F4170" s="3">
        <v>60.0</v>
      </c>
    </row>
    <row r="4171" ht="15.75" customHeight="1">
      <c r="A4171" s="2" t="s">
        <v>298</v>
      </c>
      <c r="B4171" s="2" t="s">
        <v>292</v>
      </c>
      <c r="C4171" s="2" t="str">
        <f>VLOOKUP(D4171,Info!$A$24:$B$57,2,FALSE)</f>
        <v>Jacks</v>
      </c>
      <c r="D4171" s="3" t="s">
        <v>2</v>
      </c>
      <c r="E4171" s="3">
        <v>2000.0</v>
      </c>
      <c r="F4171" s="3">
        <v>52.0</v>
      </c>
    </row>
    <row r="4172" ht="15.75" customHeight="1">
      <c r="A4172" s="2" t="s">
        <v>298</v>
      </c>
      <c r="B4172" s="2" t="s">
        <v>292</v>
      </c>
      <c r="C4172" s="2" t="str">
        <f>VLOOKUP(D4172,Info!$A$24:$B$57,2,FALSE)</f>
        <v>Jacks</v>
      </c>
      <c r="D4172" s="3" t="s">
        <v>2</v>
      </c>
      <c r="E4172" s="3">
        <v>2001.0</v>
      </c>
      <c r="F4172" s="3">
        <v>43.0</v>
      </c>
    </row>
    <row r="4173" ht="15.75" customHeight="1">
      <c r="A4173" s="2" t="s">
        <v>298</v>
      </c>
      <c r="B4173" s="2" t="s">
        <v>292</v>
      </c>
      <c r="C4173" s="2" t="str">
        <f>VLOOKUP(D4173,Info!$A$24:$B$57,2,FALSE)</f>
        <v>Jacks</v>
      </c>
      <c r="D4173" s="3" t="s">
        <v>2</v>
      </c>
      <c r="E4173" s="3">
        <v>2002.0</v>
      </c>
      <c r="F4173" s="3">
        <v>63.0</v>
      </c>
    </row>
    <row r="4174" ht="15.75" customHeight="1">
      <c r="A4174" s="2" t="s">
        <v>298</v>
      </c>
      <c r="B4174" s="2" t="s">
        <v>292</v>
      </c>
      <c r="C4174" s="2" t="str">
        <f>VLOOKUP(D4174,Info!$A$24:$B$57,2,FALSE)</f>
        <v>Jacks</v>
      </c>
      <c r="D4174" s="3" t="s">
        <v>2</v>
      </c>
      <c r="E4174" s="3">
        <v>2003.0</v>
      </c>
      <c r="F4174" s="3">
        <v>74.0</v>
      </c>
    </row>
    <row r="4175" ht="15.75" customHeight="1">
      <c r="A4175" s="2" t="s">
        <v>298</v>
      </c>
      <c r="B4175" s="2" t="s">
        <v>292</v>
      </c>
      <c r="C4175" s="2" t="str">
        <f>VLOOKUP(D4175,Info!$A$24:$B$57,2,FALSE)</f>
        <v>Jacks</v>
      </c>
      <c r="D4175" s="3" t="s">
        <v>2</v>
      </c>
      <c r="E4175" s="3">
        <v>2004.0</v>
      </c>
      <c r="F4175" s="3">
        <v>65.0</v>
      </c>
    </row>
    <row r="4176" ht="15.75" customHeight="1">
      <c r="A4176" s="2" t="s">
        <v>298</v>
      </c>
      <c r="B4176" s="2" t="s">
        <v>292</v>
      </c>
      <c r="C4176" s="2" t="str">
        <f>VLOOKUP(D4176,Info!$A$24:$B$57,2,FALSE)</f>
        <v>Jacks</v>
      </c>
      <c r="D4176" s="3" t="s">
        <v>2</v>
      </c>
      <c r="E4176" s="3">
        <v>2005.0</v>
      </c>
      <c r="F4176" s="3">
        <v>35.0</v>
      </c>
    </row>
    <row r="4177" ht="15.75" customHeight="1">
      <c r="A4177" s="2" t="s">
        <v>298</v>
      </c>
      <c r="B4177" s="2" t="s">
        <v>292</v>
      </c>
      <c r="C4177" s="2" t="str">
        <f>VLOOKUP(D4177,Info!$A$24:$B$57,2,FALSE)</f>
        <v>Jacks</v>
      </c>
      <c r="D4177" s="3" t="s">
        <v>2</v>
      </c>
      <c r="E4177" s="3">
        <v>2006.0</v>
      </c>
      <c r="F4177" s="3">
        <v>58.0</v>
      </c>
    </row>
    <row r="4178" ht="15.75" customHeight="1">
      <c r="A4178" s="2" t="s">
        <v>298</v>
      </c>
      <c r="B4178" s="2" t="s">
        <v>292</v>
      </c>
      <c r="C4178" s="2" t="str">
        <f>VLOOKUP(D4178,Info!$A$24:$B$57,2,FALSE)</f>
        <v>Jacks</v>
      </c>
      <c r="D4178" s="3" t="s">
        <v>2</v>
      </c>
      <c r="E4178" s="3">
        <v>2007.0</v>
      </c>
      <c r="F4178" s="3">
        <v>76.0</v>
      </c>
    </row>
    <row r="4179" ht="15.75" customHeight="1">
      <c r="A4179" s="2" t="s">
        <v>298</v>
      </c>
      <c r="B4179" s="2" t="s">
        <v>292</v>
      </c>
      <c r="C4179" s="2" t="str">
        <f>VLOOKUP(D4179,Info!$A$24:$B$57,2,FALSE)</f>
        <v>Jacks</v>
      </c>
      <c r="D4179" s="3" t="s">
        <v>2</v>
      </c>
      <c r="E4179" s="3">
        <v>2008.0</v>
      </c>
      <c r="F4179" s="3">
        <v>46.0</v>
      </c>
    </row>
    <row r="4180" ht="15.75" customHeight="1">
      <c r="A4180" s="2" t="s">
        <v>298</v>
      </c>
      <c r="B4180" s="2" t="s">
        <v>292</v>
      </c>
      <c r="C4180" s="2" t="str">
        <f>VLOOKUP(D4180,Info!$A$24:$B$57,2,FALSE)</f>
        <v>Jacks</v>
      </c>
      <c r="D4180" s="3" t="s">
        <v>2</v>
      </c>
      <c r="E4180" s="3">
        <v>2009.0</v>
      </c>
      <c r="F4180" s="3">
        <v>47.0</v>
      </c>
    </row>
    <row r="4181" ht="15.75" customHeight="1">
      <c r="A4181" s="2" t="s">
        <v>298</v>
      </c>
      <c r="B4181" s="2" t="s">
        <v>292</v>
      </c>
      <c r="C4181" s="2" t="str">
        <f>VLOOKUP(D4181,Info!$A$24:$B$57,2,FALSE)</f>
        <v>Jacks</v>
      </c>
      <c r="D4181" s="3" t="s">
        <v>2</v>
      </c>
      <c r="E4181" s="3">
        <v>2010.0</v>
      </c>
      <c r="F4181" s="3">
        <v>39.0</v>
      </c>
    </row>
    <row r="4182" ht="15.75" customHeight="1">
      <c r="A4182" s="2" t="s">
        <v>298</v>
      </c>
      <c r="B4182" s="2" t="s">
        <v>292</v>
      </c>
      <c r="C4182" s="2" t="str">
        <f>VLOOKUP(D4182,Info!$A$24:$B$57,2,FALSE)</f>
        <v>Jacks</v>
      </c>
      <c r="D4182" s="3" t="s">
        <v>2</v>
      </c>
      <c r="E4182" s="3">
        <v>2011.0</v>
      </c>
      <c r="F4182" s="3">
        <v>63.0</v>
      </c>
    </row>
    <row r="4183" ht="15.75" customHeight="1">
      <c r="A4183" s="2" t="s">
        <v>298</v>
      </c>
      <c r="B4183" s="2" t="s">
        <v>292</v>
      </c>
      <c r="C4183" s="2" t="str">
        <f>VLOOKUP(D4183,Info!$A$24:$B$57,2,FALSE)</f>
        <v>Jacks</v>
      </c>
      <c r="D4183" s="3" t="s">
        <v>2</v>
      </c>
      <c r="E4183" s="3">
        <v>2012.0</v>
      </c>
      <c r="F4183" s="3">
        <v>75.0</v>
      </c>
    </row>
    <row r="4184" ht="15.75" customHeight="1">
      <c r="A4184" s="2" t="s">
        <v>298</v>
      </c>
      <c r="B4184" s="2" t="s">
        <v>292</v>
      </c>
      <c r="C4184" s="2" t="str">
        <f>VLOOKUP(D4184,Info!$A$24:$B$57,2,FALSE)</f>
        <v>Jacks</v>
      </c>
      <c r="D4184" s="3" t="s">
        <v>2</v>
      </c>
      <c r="E4184" s="3">
        <v>2013.0</v>
      </c>
      <c r="F4184" s="3">
        <v>88.0</v>
      </c>
    </row>
    <row r="4185" ht="15.75" customHeight="1">
      <c r="A4185" s="2" t="s">
        <v>298</v>
      </c>
      <c r="B4185" s="2" t="s">
        <v>292</v>
      </c>
      <c r="C4185" s="2" t="str">
        <f>VLOOKUP(D4185,Info!$A$24:$B$57,2,FALSE)</f>
        <v>Jacks</v>
      </c>
      <c r="D4185" s="3" t="s">
        <v>2</v>
      </c>
      <c r="E4185" s="3">
        <v>2014.0</v>
      </c>
      <c r="F4185" s="3">
        <v>112.0</v>
      </c>
    </row>
    <row r="4186" ht="15.75" customHeight="1">
      <c r="A4186" s="2" t="s">
        <v>298</v>
      </c>
      <c r="B4186" s="2" t="s">
        <v>292</v>
      </c>
      <c r="C4186" s="2" t="str">
        <f>VLOOKUP(D4186,Info!$A$24:$B$57,2,FALSE)</f>
        <v>Jacks</v>
      </c>
      <c r="D4186" s="3" t="s">
        <v>2</v>
      </c>
      <c r="E4186" s="3">
        <v>2015.0</v>
      </c>
      <c r="F4186" s="3">
        <v>143.0</v>
      </c>
    </row>
    <row r="4187" ht="15.75" customHeight="1">
      <c r="A4187" s="2" t="s">
        <v>298</v>
      </c>
      <c r="B4187" s="2" t="s">
        <v>292</v>
      </c>
      <c r="C4187" s="2" t="str">
        <f>VLOOKUP(D4187,Info!$A$24:$B$57,2,FALSE)</f>
        <v>Jacks</v>
      </c>
      <c r="D4187" s="3" t="s">
        <v>2</v>
      </c>
      <c r="E4187" s="3">
        <v>2016.0</v>
      </c>
      <c r="F4187" s="3">
        <v>122.0</v>
      </c>
    </row>
    <row r="4188" ht="15.75" customHeight="1">
      <c r="A4188" s="2" t="s">
        <v>298</v>
      </c>
      <c r="B4188" s="2" t="s">
        <v>292</v>
      </c>
      <c r="C4188" s="2" t="str">
        <f>VLOOKUP(D4188,Info!$A$24:$B$57,2,FALSE)</f>
        <v>Jacks</v>
      </c>
      <c r="D4188" s="3" t="s">
        <v>2</v>
      </c>
      <c r="E4188" s="3">
        <v>2017.0</v>
      </c>
      <c r="F4188" s="3">
        <v>96.0</v>
      </c>
    </row>
    <row r="4189" ht="15.75" customHeight="1">
      <c r="A4189" s="2" t="s">
        <v>298</v>
      </c>
      <c r="B4189" s="2" t="s">
        <v>292</v>
      </c>
      <c r="C4189" s="2" t="str">
        <f>VLOOKUP(D4189,Info!$A$24:$B$57,2,FALSE)</f>
        <v>Jacks</v>
      </c>
      <c r="D4189" s="3" t="s">
        <v>2</v>
      </c>
      <c r="E4189" s="3">
        <v>2018.0</v>
      </c>
      <c r="F4189" s="3">
        <v>106.0</v>
      </c>
    </row>
    <row r="4190" ht="15.75" customHeight="1">
      <c r="A4190" s="2" t="s">
        <v>298</v>
      </c>
      <c r="B4190" s="2" t="s">
        <v>292</v>
      </c>
      <c r="C4190" s="2" t="str">
        <f>VLOOKUP(D4190,Info!$A$24:$B$57,2,FALSE)</f>
        <v>SG</v>
      </c>
      <c r="D4190" s="3" t="s">
        <v>4</v>
      </c>
      <c r="E4190" s="3">
        <v>1981.0</v>
      </c>
      <c r="F4190" s="3">
        <v>2.0</v>
      </c>
    </row>
    <row r="4191" ht="15.75" customHeight="1">
      <c r="A4191" s="2" t="s">
        <v>298</v>
      </c>
      <c r="B4191" s="2" t="s">
        <v>292</v>
      </c>
      <c r="C4191" s="2" t="str">
        <f>VLOOKUP(D4191,Info!$A$24:$B$57,2,FALSE)</f>
        <v>SG</v>
      </c>
      <c r="D4191" s="3" t="s">
        <v>4</v>
      </c>
      <c r="E4191" s="3">
        <v>1982.0</v>
      </c>
      <c r="F4191" s="3">
        <v>1.0</v>
      </c>
    </row>
    <row r="4192" ht="15.75" customHeight="1">
      <c r="A4192" s="2" t="s">
        <v>298</v>
      </c>
      <c r="B4192" s="2" t="s">
        <v>292</v>
      </c>
      <c r="C4192" s="2" t="str">
        <f>VLOOKUP(D4192,Info!$A$24:$B$57,2,FALSE)</f>
        <v>SG</v>
      </c>
      <c r="D4192" s="3" t="s">
        <v>4</v>
      </c>
      <c r="E4192" s="3">
        <v>1983.0</v>
      </c>
      <c r="F4192" s="3">
        <v>5.0</v>
      </c>
    </row>
    <row r="4193" ht="15.75" customHeight="1">
      <c r="A4193" s="2" t="s">
        <v>298</v>
      </c>
      <c r="B4193" s="2" t="s">
        <v>292</v>
      </c>
      <c r="C4193" s="2" t="str">
        <f>VLOOKUP(D4193,Info!$A$24:$B$57,2,FALSE)</f>
        <v>SG</v>
      </c>
      <c r="D4193" s="3" t="s">
        <v>4</v>
      </c>
      <c r="E4193" s="3">
        <v>1984.0</v>
      </c>
      <c r="F4193" s="3">
        <v>10.0</v>
      </c>
    </row>
    <row r="4194" ht="15.75" customHeight="1">
      <c r="A4194" s="2" t="s">
        <v>298</v>
      </c>
      <c r="B4194" s="2" t="s">
        <v>292</v>
      </c>
      <c r="C4194" s="2" t="str">
        <f>VLOOKUP(D4194,Info!$A$24:$B$57,2,FALSE)</f>
        <v>SG</v>
      </c>
      <c r="D4194" s="3" t="s">
        <v>4</v>
      </c>
      <c r="E4194" s="3">
        <v>1985.0</v>
      </c>
      <c r="F4194" s="3">
        <v>14.0</v>
      </c>
    </row>
    <row r="4195" ht="15.75" customHeight="1">
      <c r="A4195" s="2" t="s">
        <v>298</v>
      </c>
      <c r="B4195" s="2" t="s">
        <v>292</v>
      </c>
      <c r="C4195" s="2" t="str">
        <f>VLOOKUP(D4195,Info!$A$24:$B$57,2,FALSE)</f>
        <v>SG</v>
      </c>
      <c r="D4195" s="3" t="s">
        <v>4</v>
      </c>
      <c r="E4195" s="3">
        <v>1986.0</v>
      </c>
      <c r="F4195" s="3">
        <v>13.0</v>
      </c>
    </row>
    <row r="4196" ht="15.75" customHeight="1">
      <c r="A4196" s="2" t="s">
        <v>298</v>
      </c>
      <c r="B4196" s="2" t="s">
        <v>292</v>
      </c>
      <c r="C4196" s="2" t="str">
        <f>VLOOKUP(D4196,Info!$A$24:$B$57,2,FALSE)</f>
        <v>SG</v>
      </c>
      <c r="D4196" s="3" t="s">
        <v>4</v>
      </c>
      <c r="E4196" s="3">
        <v>1987.0</v>
      </c>
      <c r="F4196" s="3">
        <v>10.0</v>
      </c>
    </row>
    <row r="4197" ht="15.75" customHeight="1">
      <c r="A4197" s="2" t="s">
        <v>298</v>
      </c>
      <c r="B4197" s="2" t="s">
        <v>292</v>
      </c>
      <c r="C4197" s="2" t="str">
        <f>VLOOKUP(D4197,Info!$A$24:$B$57,2,FALSE)</f>
        <v>SG</v>
      </c>
      <c r="D4197" s="3" t="s">
        <v>4</v>
      </c>
      <c r="E4197" s="3">
        <v>1988.0</v>
      </c>
      <c r="F4197" s="3">
        <v>1.0</v>
      </c>
    </row>
    <row r="4198" ht="15.75" customHeight="1">
      <c r="A4198" s="2" t="s">
        <v>298</v>
      </c>
      <c r="B4198" s="2" t="s">
        <v>292</v>
      </c>
      <c r="C4198" s="2" t="str">
        <f>VLOOKUP(D4198,Info!$A$24:$B$57,2,FALSE)</f>
        <v>SG</v>
      </c>
      <c r="D4198" s="3" t="s">
        <v>4</v>
      </c>
      <c r="E4198" s="3">
        <v>1989.0</v>
      </c>
      <c r="F4198" s="3">
        <v>5.0</v>
      </c>
    </row>
    <row r="4199" ht="15.75" customHeight="1">
      <c r="A4199" s="2" t="s">
        <v>298</v>
      </c>
      <c r="B4199" s="2" t="s">
        <v>292</v>
      </c>
      <c r="C4199" s="2" t="str">
        <f>VLOOKUP(D4199,Info!$A$24:$B$57,2,FALSE)</f>
        <v>SG</v>
      </c>
      <c r="D4199" s="3" t="s">
        <v>4</v>
      </c>
      <c r="E4199" s="3">
        <v>1990.0</v>
      </c>
      <c r="F4199" s="3">
        <v>6.0</v>
      </c>
    </row>
    <row r="4200" ht="15.75" customHeight="1">
      <c r="A4200" s="2" t="s">
        <v>298</v>
      </c>
      <c r="B4200" s="2" t="s">
        <v>292</v>
      </c>
      <c r="C4200" s="2" t="str">
        <f>VLOOKUP(D4200,Info!$A$24:$B$57,2,FALSE)</f>
        <v>SG</v>
      </c>
      <c r="D4200" s="3" t="s">
        <v>4</v>
      </c>
      <c r="E4200" s="3">
        <v>1991.0</v>
      </c>
      <c r="F4200" s="3">
        <v>9.0</v>
      </c>
    </row>
    <row r="4201" ht="15.75" customHeight="1">
      <c r="A4201" s="2" t="s">
        <v>298</v>
      </c>
      <c r="B4201" s="2" t="s">
        <v>292</v>
      </c>
      <c r="C4201" s="2" t="str">
        <f>VLOOKUP(D4201,Info!$A$24:$B$57,2,FALSE)</f>
        <v>SG</v>
      </c>
      <c r="D4201" s="3" t="s">
        <v>4</v>
      </c>
      <c r="E4201" s="3">
        <v>1992.0</v>
      </c>
      <c r="F4201" s="3">
        <v>5.0</v>
      </c>
    </row>
    <row r="4202" ht="15.75" customHeight="1">
      <c r="A4202" s="2" t="s">
        <v>298</v>
      </c>
      <c r="B4202" s="2" t="s">
        <v>292</v>
      </c>
      <c r="C4202" s="2" t="str">
        <f>VLOOKUP(D4202,Info!$A$24:$B$57,2,FALSE)</f>
        <v>SG</v>
      </c>
      <c r="D4202" s="3" t="s">
        <v>4</v>
      </c>
      <c r="E4202" s="3">
        <v>1993.0</v>
      </c>
      <c r="F4202" s="3">
        <v>2.0</v>
      </c>
    </row>
    <row r="4203" ht="15.75" customHeight="1">
      <c r="A4203" s="2" t="s">
        <v>298</v>
      </c>
      <c r="B4203" s="2" t="s">
        <v>292</v>
      </c>
      <c r="C4203" s="2" t="str">
        <f>VLOOKUP(D4203,Info!$A$24:$B$57,2,FALSE)</f>
        <v>SG</v>
      </c>
      <c r="D4203" s="3" t="s">
        <v>4</v>
      </c>
      <c r="E4203" s="3">
        <v>1994.0</v>
      </c>
      <c r="F4203" s="3">
        <v>3.0</v>
      </c>
    </row>
    <row r="4204" ht="15.75" customHeight="1">
      <c r="A4204" s="2" t="s">
        <v>298</v>
      </c>
      <c r="B4204" s="2" t="s">
        <v>292</v>
      </c>
      <c r="C4204" s="2" t="str">
        <f>VLOOKUP(D4204,Info!$A$24:$B$57,2,FALSE)</f>
        <v>SG</v>
      </c>
      <c r="D4204" s="3" t="s">
        <v>4</v>
      </c>
      <c r="E4204" s="3">
        <v>1995.0</v>
      </c>
      <c r="F4204" s="3">
        <v>4.0</v>
      </c>
    </row>
    <row r="4205" ht="15.75" customHeight="1">
      <c r="A4205" s="2" t="s">
        <v>298</v>
      </c>
      <c r="B4205" s="2" t="s">
        <v>292</v>
      </c>
      <c r="C4205" s="2" t="str">
        <f>VLOOKUP(D4205,Info!$A$24:$B$57,2,FALSE)</f>
        <v>SG</v>
      </c>
      <c r="D4205" s="3" t="s">
        <v>4</v>
      </c>
      <c r="E4205" s="3">
        <v>1996.0</v>
      </c>
      <c r="F4205" s="3">
        <v>2.0</v>
      </c>
    </row>
    <row r="4206" ht="15.75" customHeight="1">
      <c r="A4206" s="2" t="s">
        <v>298</v>
      </c>
      <c r="B4206" s="2" t="s">
        <v>292</v>
      </c>
      <c r="C4206" s="2" t="str">
        <f>VLOOKUP(D4206,Info!$A$24:$B$57,2,FALSE)</f>
        <v>SG</v>
      </c>
      <c r="D4206" s="3" t="s">
        <v>4</v>
      </c>
      <c r="E4206" s="3">
        <v>1997.0</v>
      </c>
      <c r="F4206" s="3">
        <v>1.0</v>
      </c>
    </row>
    <row r="4207" ht="15.75" customHeight="1">
      <c r="A4207" s="2" t="s">
        <v>298</v>
      </c>
      <c r="B4207" s="2" t="s">
        <v>292</v>
      </c>
      <c r="C4207" s="2" t="str">
        <f>VLOOKUP(D4207,Info!$A$24:$B$57,2,FALSE)</f>
        <v>SG</v>
      </c>
      <c r="D4207" s="3" t="s">
        <v>4</v>
      </c>
      <c r="E4207" s="3">
        <v>1998.0</v>
      </c>
      <c r="F4207" s="3">
        <v>2.0</v>
      </c>
    </row>
    <row r="4208" ht="15.75" customHeight="1">
      <c r="A4208" s="2" t="s">
        <v>298</v>
      </c>
      <c r="B4208" s="2" t="s">
        <v>292</v>
      </c>
      <c r="C4208" s="2" t="str">
        <f>VLOOKUP(D4208,Info!$A$24:$B$57,2,FALSE)</f>
        <v>SG</v>
      </c>
      <c r="D4208" s="3" t="s">
        <v>4</v>
      </c>
      <c r="E4208" s="3">
        <v>1999.0</v>
      </c>
      <c r="F4208" s="3">
        <v>4.0</v>
      </c>
    </row>
    <row r="4209" ht="15.75" customHeight="1">
      <c r="A4209" s="2" t="s">
        <v>298</v>
      </c>
      <c r="B4209" s="2" t="s">
        <v>292</v>
      </c>
      <c r="C4209" s="2" t="str">
        <f>VLOOKUP(D4209,Info!$A$24:$B$57,2,FALSE)</f>
        <v>SG</v>
      </c>
      <c r="D4209" s="3" t="s">
        <v>4</v>
      </c>
      <c r="E4209" s="3">
        <v>2000.0</v>
      </c>
      <c r="F4209" s="3">
        <v>2.0</v>
      </c>
    </row>
    <row r="4210" ht="15.75" customHeight="1">
      <c r="A4210" s="2" t="s">
        <v>298</v>
      </c>
      <c r="B4210" s="2" t="s">
        <v>292</v>
      </c>
      <c r="C4210" s="2" t="str">
        <f>VLOOKUP(D4210,Info!$A$24:$B$57,2,FALSE)</f>
        <v>SG</v>
      </c>
      <c r="D4210" s="3" t="s">
        <v>4</v>
      </c>
      <c r="E4210" s="3">
        <v>2001.0</v>
      </c>
      <c r="F4210" s="3">
        <v>2.0</v>
      </c>
    </row>
    <row r="4211" ht="15.75" customHeight="1">
      <c r="A4211" s="2" t="s">
        <v>298</v>
      </c>
      <c r="B4211" s="2" t="s">
        <v>292</v>
      </c>
      <c r="C4211" s="2" t="str">
        <f>VLOOKUP(D4211,Info!$A$24:$B$57,2,FALSE)</f>
        <v>SG</v>
      </c>
      <c r="D4211" s="3" t="s">
        <v>4</v>
      </c>
      <c r="E4211" s="3">
        <v>2002.0</v>
      </c>
      <c r="F4211" s="3">
        <v>4.0</v>
      </c>
    </row>
    <row r="4212" ht="15.75" customHeight="1">
      <c r="A4212" s="2" t="s">
        <v>298</v>
      </c>
      <c r="B4212" s="2" t="s">
        <v>292</v>
      </c>
      <c r="C4212" s="2" t="str">
        <f>VLOOKUP(D4212,Info!$A$24:$B$57,2,FALSE)</f>
        <v>SG</v>
      </c>
      <c r="D4212" s="3" t="s">
        <v>4</v>
      </c>
      <c r="E4212" s="3">
        <v>2003.0</v>
      </c>
      <c r="F4212" s="3">
        <v>5.0</v>
      </c>
    </row>
    <row r="4213" ht="15.75" customHeight="1">
      <c r="A4213" s="2" t="s">
        <v>298</v>
      </c>
      <c r="B4213" s="2" t="s">
        <v>292</v>
      </c>
      <c r="C4213" s="2" t="str">
        <f>VLOOKUP(D4213,Info!$A$24:$B$57,2,FALSE)</f>
        <v>SG</v>
      </c>
      <c r="D4213" s="3" t="s">
        <v>4</v>
      </c>
      <c r="E4213" s="3">
        <v>2004.0</v>
      </c>
      <c r="F4213" s="3">
        <v>3.0</v>
      </c>
    </row>
    <row r="4214" ht="15.75" customHeight="1">
      <c r="A4214" s="2" t="s">
        <v>298</v>
      </c>
      <c r="B4214" s="2" t="s">
        <v>292</v>
      </c>
      <c r="C4214" s="2" t="str">
        <f>VLOOKUP(D4214,Info!$A$24:$B$57,2,FALSE)</f>
        <v>SG</v>
      </c>
      <c r="D4214" s="3" t="s">
        <v>4</v>
      </c>
      <c r="E4214" s="3">
        <v>2005.0</v>
      </c>
      <c r="F4214" s="3">
        <v>10.0</v>
      </c>
    </row>
    <row r="4215" ht="15.75" customHeight="1">
      <c r="A4215" s="2" t="s">
        <v>298</v>
      </c>
      <c r="B4215" s="2" t="s">
        <v>292</v>
      </c>
      <c r="C4215" s="2" t="str">
        <f>VLOOKUP(D4215,Info!$A$24:$B$57,2,FALSE)</f>
        <v>SG</v>
      </c>
      <c r="D4215" s="3" t="s">
        <v>4</v>
      </c>
      <c r="E4215" s="3">
        <v>2006.0</v>
      </c>
      <c r="F4215" s="3">
        <v>5.0</v>
      </c>
    </row>
    <row r="4216" ht="15.75" customHeight="1">
      <c r="A4216" s="2" t="s">
        <v>298</v>
      </c>
      <c r="B4216" s="2" t="s">
        <v>292</v>
      </c>
      <c r="C4216" s="2" t="str">
        <f>VLOOKUP(D4216,Info!$A$24:$B$57,2,FALSE)</f>
        <v>SG</v>
      </c>
      <c r="D4216" s="3" t="s">
        <v>4</v>
      </c>
      <c r="E4216" s="3">
        <v>2007.0</v>
      </c>
      <c r="F4216" s="3">
        <v>4.0</v>
      </c>
    </row>
    <row r="4217" ht="15.75" customHeight="1">
      <c r="A4217" s="2" t="s">
        <v>298</v>
      </c>
      <c r="B4217" s="2" t="s">
        <v>292</v>
      </c>
      <c r="C4217" s="2" t="str">
        <f>VLOOKUP(D4217,Info!$A$24:$B$57,2,FALSE)</f>
        <v>SG</v>
      </c>
      <c r="D4217" s="3" t="s">
        <v>4</v>
      </c>
      <c r="E4217" s="3">
        <v>2009.0</v>
      </c>
      <c r="F4217" s="3">
        <v>7.0</v>
      </c>
    </row>
    <row r="4218" ht="15.75" customHeight="1">
      <c r="A4218" s="2" t="s">
        <v>298</v>
      </c>
      <c r="B4218" s="2" t="s">
        <v>292</v>
      </c>
      <c r="C4218" s="2" t="str">
        <f>VLOOKUP(D4218,Info!$A$24:$B$57,2,FALSE)</f>
        <v>SG</v>
      </c>
      <c r="D4218" s="3" t="s">
        <v>4</v>
      </c>
      <c r="E4218" s="3">
        <v>2010.0</v>
      </c>
      <c r="F4218" s="3">
        <v>8.0</v>
      </c>
    </row>
    <row r="4219" ht="15.75" customHeight="1">
      <c r="A4219" s="2" t="s">
        <v>298</v>
      </c>
      <c r="B4219" s="2" t="s">
        <v>292</v>
      </c>
      <c r="C4219" s="2" t="str">
        <f>VLOOKUP(D4219,Info!$A$24:$B$57,2,FALSE)</f>
        <v>SG</v>
      </c>
      <c r="D4219" s="3" t="s">
        <v>4</v>
      </c>
      <c r="E4219" s="3">
        <v>2011.0</v>
      </c>
      <c r="F4219" s="3">
        <v>6.0</v>
      </c>
    </row>
    <row r="4220" ht="15.75" customHeight="1">
      <c r="A4220" s="2" t="s">
        <v>298</v>
      </c>
      <c r="B4220" s="2" t="s">
        <v>292</v>
      </c>
      <c r="C4220" s="2" t="str">
        <f>VLOOKUP(D4220,Info!$A$24:$B$57,2,FALSE)</f>
        <v>SG</v>
      </c>
      <c r="D4220" s="3" t="s">
        <v>4</v>
      </c>
      <c r="E4220" s="3">
        <v>2012.0</v>
      </c>
      <c r="F4220" s="3">
        <v>5.0</v>
      </c>
    </row>
    <row r="4221" ht="15.75" customHeight="1">
      <c r="A4221" s="2" t="s">
        <v>298</v>
      </c>
      <c r="B4221" s="2" t="s">
        <v>292</v>
      </c>
      <c r="C4221" s="2" t="str">
        <f>VLOOKUP(D4221,Info!$A$24:$B$57,2,FALSE)</f>
        <v>SG</v>
      </c>
      <c r="D4221" s="3" t="s">
        <v>4</v>
      </c>
      <c r="E4221" s="3">
        <v>2013.0</v>
      </c>
      <c r="F4221" s="3">
        <v>5.0</v>
      </c>
    </row>
    <row r="4222" ht="15.75" customHeight="1">
      <c r="A4222" s="2" t="s">
        <v>298</v>
      </c>
      <c r="B4222" s="2" t="s">
        <v>292</v>
      </c>
      <c r="C4222" s="2" t="str">
        <f>VLOOKUP(D4222,Info!$A$24:$B$57,2,FALSE)</f>
        <v>SG</v>
      </c>
      <c r="D4222" s="3" t="s">
        <v>4</v>
      </c>
      <c r="E4222" s="3">
        <v>2014.0</v>
      </c>
      <c r="F4222" s="3">
        <v>7.0</v>
      </c>
    </row>
    <row r="4223" ht="15.75" customHeight="1">
      <c r="A4223" s="2" t="s">
        <v>298</v>
      </c>
      <c r="B4223" s="2" t="s">
        <v>292</v>
      </c>
      <c r="C4223" s="2" t="str">
        <f>VLOOKUP(D4223,Info!$A$24:$B$57,2,FALSE)</f>
        <v>SG</v>
      </c>
      <c r="D4223" s="3" t="s">
        <v>4</v>
      </c>
      <c r="E4223" s="3">
        <v>2015.0</v>
      </c>
      <c r="F4223" s="3">
        <v>9.0</v>
      </c>
    </row>
    <row r="4224" ht="15.75" customHeight="1">
      <c r="A4224" s="2" t="s">
        <v>298</v>
      </c>
      <c r="B4224" s="2" t="s">
        <v>292</v>
      </c>
      <c r="C4224" s="2" t="str">
        <f>VLOOKUP(D4224,Info!$A$24:$B$57,2,FALSE)</f>
        <v>SG</v>
      </c>
      <c r="D4224" s="3" t="s">
        <v>4</v>
      </c>
      <c r="E4224" s="3">
        <v>2016.0</v>
      </c>
      <c r="F4224" s="3">
        <v>10.0</v>
      </c>
    </row>
    <row r="4225" ht="15.75" customHeight="1">
      <c r="A4225" s="2" t="s">
        <v>298</v>
      </c>
      <c r="B4225" s="2" t="s">
        <v>292</v>
      </c>
      <c r="C4225" s="2" t="str">
        <f>VLOOKUP(D4225,Info!$A$24:$B$57,2,FALSE)</f>
        <v>SG</v>
      </c>
      <c r="D4225" s="3" t="s">
        <v>4</v>
      </c>
      <c r="E4225" s="3">
        <v>2017.0</v>
      </c>
      <c r="F4225" s="3">
        <v>6.0</v>
      </c>
    </row>
    <row r="4226" ht="15.75" customHeight="1">
      <c r="A4226" s="2" t="s">
        <v>298</v>
      </c>
      <c r="B4226" s="2" t="s">
        <v>292</v>
      </c>
      <c r="C4226" s="2" t="str">
        <f>VLOOKUP(D4226,Info!$A$24:$B$57,2,FALSE)</f>
        <v>SG</v>
      </c>
      <c r="D4226" s="3" t="s">
        <v>4</v>
      </c>
      <c r="E4226" s="3">
        <v>2018.0</v>
      </c>
      <c r="F4226" s="3">
        <v>4.0</v>
      </c>
    </row>
    <row r="4227" ht="15.75" customHeight="1">
      <c r="A4227" s="2" t="s">
        <v>298</v>
      </c>
      <c r="B4227" s="2" t="s">
        <v>292</v>
      </c>
      <c r="C4227" s="2" t="str">
        <f>VLOOKUP(D4227,Info!$A$24:$B$57,2,FALSE)</f>
        <v>Jacks</v>
      </c>
      <c r="D4227" s="3" t="s">
        <v>6</v>
      </c>
      <c r="E4227" s="3">
        <v>1984.0</v>
      </c>
      <c r="F4227" s="3">
        <v>36.0</v>
      </c>
    </row>
    <row r="4228" ht="15.75" customHeight="1">
      <c r="A4228" s="2" t="s">
        <v>298</v>
      </c>
      <c r="B4228" s="2" t="s">
        <v>292</v>
      </c>
      <c r="C4228" s="2" t="str">
        <f>VLOOKUP(D4228,Info!$A$24:$B$57,2,FALSE)</f>
        <v>Jacks</v>
      </c>
      <c r="D4228" s="3" t="s">
        <v>6</v>
      </c>
      <c r="E4228" s="3">
        <v>1985.0</v>
      </c>
      <c r="F4228" s="3">
        <v>19.0</v>
      </c>
    </row>
    <row r="4229" ht="15.75" customHeight="1">
      <c r="A4229" s="2" t="s">
        <v>298</v>
      </c>
      <c r="B4229" s="2" t="s">
        <v>292</v>
      </c>
      <c r="C4229" s="2" t="str">
        <f>VLOOKUP(D4229,Info!$A$24:$B$57,2,FALSE)</f>
        <v>Jacks</v>
      </c>
      <c r="D4229" s="3" t="s">
        <v>6</v>
      </c>
      <c r="E4229" s="3">
        <v>1986.0</v>
      </c>
      <c r="F4229" s="3">
        <v>5.0</v>
      </c>
    </row>
    <row r="4230" ht="15.75" customHeight="1">
      <c r="A4230" s="2" t="s">
        <v>298</v>
      </c>
      <c r="B4230" s="2" t="s">
        <v>292</v>
      </c>
      <c r="C4230" s="2" t="str">
        <f>VLOOKUP(D4230,Info!$A$24:$B$57,2,FALSE)</f>
        <v>Jacks</v>
      </c>
      <c r="D4230" s="3" t="s">
        <v>6</v>
      </c>
      <c r="E4230" s="3">
        <v>1987.0</v>
      </c>
      <c r="F4230" s="3">
        <v>6.0</v>
      </c>
    </row>
    <row r="4231" ht="15.75" customHeight="1">
      <c r="A4231" s="2" t="s">
        <v>298</v>
      </c>
      <c r="B4231" s="2" t="s">
        <v>292</v>
      </c>
      <c r="C4231" s="2" t="str">
        <f>VLOOKUP(D4231,Info!$A$24:$B$57,2,FALSE)</f>
        <v>Jacks</v>
      </c>
      <c r="D4231" s="3" t="s">
        <v>6</v>
      </c>
      <c r="E4231" s="3">
        <v>1988.0</v>
      </c>
      <c r="F4231" s="3">
        <v>2.0</v>
      </c>
    </row>
    <row r="4232" ht="15.75" customHeight="1">
      <c r="A4232" s="2" t="s">
        <v>298</v>
      </c>
      <c r="B4232" s="2" t="s">
        <v>292</v>
      </c>
      <c r="C4232" s="2" t="str">
        <f>VLOOKUP(D4232,Info!$A$24:$B$57,2,FALSE)</f>
        <v>Jacks</v>
      </c>
      <c r="D4232" s="3" t="s">
        <v>6</v>
      </c>
      <c r="E4232" s="3">
        <v>1989.0</v>
      </c>
      <c r="F4232" s="3">
        <v>1.0</v>
      </c>
    </row>
    <row r="4233" ht="15.75" customHeight="1">
      <c r="A4233" s="2" t="s">
        <v>298</v>
      </c>
      <c r="B4233" s="2" t="s">
        <v>292</v>
      </c>
      <c r="C4233" s="2" t="str">
        <f>VLOOKUP(D4233,Info!$A$24:$B$57,2,FALSE)</f>
        <v>Jacks</v>
      </c>
      <c r="D4233" s="3" t="s">
        <v>6</v>
      </c>
      <c r="E4233" s="3">
        <v>1990.0</v>
      </c>
      <c r="F4233" s="3">
        <v>1.0</v>
      </c>
    </row>
    <row r="4234" ht="15.75" customHeight="1">
      <c r="A4234" s="2" t="s">
        <v>298</v>
      </c>
      <c r="B4234" s="2" t="s">
        <v>292</v>
      </c>
      <c r="C4234" s="2" t="str">
        <f>VLOOKUP(D4234,Info!$A$24:$B$57,2,FALSE)</f>
        <v>Jacks</v>
      </c>
      <c r="D4234" s="3" t="s">
        <v>6</v>
      </c>
      <c r="E4234" s="3">
        <v>1991.0</v>
      </c>
      <c r="F4234" s="3">
        <v>3.0</v>
      </c>
    </row>
    <row r="4235" ht="15.75" customHeight="1">
      <c r="A4235" s="2" t="s">
        <v>298</v>
      </c>
      <c r="B4235" s="2" t="s">
        <v>292</v>
      </c>
      <c r="C4235" s="2" t="str">
        <f>VLOOKUP(D4235,Info!$A$24:$B$57,2,FALSE)</f>
        <v>Jacks</v>
      </c>
      <c r="D4235" s="3" t="s">
        <v>6</v>
      </c>
      <c r="E4235" s="3">
        <v>1992.0</v>
      </c>
      <c r="F4235" s="3">
        <v>11.0</v>
      </c>
    </row>
    <row r="4236" ht="15.75" customHeight="1">
      <c r="A4236" s="2" t="s">
        <v>298</v>
      </c>
      <c r="B4236" s="2" t="s">
        <v>292</v>
      </c>
      <c r="C4236" s="2" t="str">
        <f>VLOOKUP(D4236,Info!$A$24:$B$57,2,FALSE)</f>
        <v>Jacks</v>
      </c>
      <c r="D4236" s="3" t="s">
        <v>6</v>
      </c>
      <c r="E4236" s="3">
        <v>1993.0</v>
      </c>
      <c r="F4236" s="3">
        <v>38.0</v>
      </c>
    </row>
    <row r="4237" ht="15.75" customHeight="1">
      <c r="A4237" s="2" t="s">
        <v>298</v>
      </c>
      <c r="B4237" s="2" t="s">
        <v>292</v>
      </c>
      <c r="C4237" s="2" t="str">
        <f>VLOOKUP(D4237,Info!$A$24:$B$57,2,FALSE)</f>
        <v>Jacks</v>
      </c>
      <c r="D4237" s="3" t="s">
        <v>6</v>
      </c>
      <c r="E4237" s="3">
        <v>1994.0</v>
      </c>
      <c r="F4237" s="3">
        <v>32.0</v>
      </c>
    </row>
    <row r="4238" ht="15.75" customHeight="1">
      <c r="A4238" s="2" t="s">
        <v>298</v>
      </c>
      <c r="B4238" s="2" t="s">
        <v>292</v>
      </c>
      <c r="C4238" s="2" t="str">
        <f>VLOOKUP(D4238,Info!$A$24:$B$57,2,FALSE)</f>
        <v>Jacks</v>
      </c>
      <c r="D4238" s="3" t="s">
        <v>6</v>
      </c>
      <c r="E4238" s="3">
        <v>1995.0</v>
      </c>
      <c r="F4238" s="3">
        <v>33.0</v>
      </c>
    </row>
    <row r="4239" ht="15.75" customHeight="1">
      <c r="A4239" s="2" t="s">
        <v>298</v>
      </c>
      <c r="B4239" s="2" t="s">
        <v>292</v>
      </c>
      <c r="C4239" s="2" t="str">
        <f>VLOOKUP(D4239,Info!$A$24:$B$57,2,FALSE)</f>
        <v>Jacks</v>
      </c>
      <c r="D4239" s="3" t="s">
        <v>6</v>
      </c>
      <c r="E4239" s="3">
        <v>1996.0</v>
      </c>
      <c r="F4239" s="3">
        <v>34.0</v>
      </c>
    </row>
    <row r="4240" ht="15.75" customHeight="1">
      <c r="A4240" s="2" t="s">
        <v>298</v>
      </c>
      <c r="B4240" s="2" t="s">
        <v>292</v>
      </c>
      <c r="C4240" s="2" t="str">
        <f>VLOOKUP(D4240,Info!$A$24:$B$57,2,FALSE)</f>
        <v>Jacks</v>
      </c>
      <c r="D4240" s="3" t="s">
        <v>6</v>
      </c>
      <c r="E4240" s="3">
        <v>1997.0</v>
      </c>
      <c r="F4240" s="3">
        <v>39.0</v>
      </c>
    </row>
    <row r="4241" ht="15.75" customHeight="1">
      <c r="A4241" s="2" t="s">
        <v>298</v>
      </c>
      <c r="B4241" s="2" t="s">
        <v>292</v>
      </c>
      <c r="C4241" s="2" t="str">
        <f>VLOOKUP(D4241,Info!$A$24:$B$57,2,FALSE)</f>
        <v>Jacks</v>
      </c>
      <c r="D4241" s="3" t="s">
        <v>6</v>
      </c>
      <c r="E4241" s="3">
        <v>1998.0</v>
      </c>
      <c r="F4241" s="3">
        <v>68.0</v>
      </c>
    </row>
    <row r="4242" ht="15.75" customHeight="1">
      <c r="A4242" s="2" t="s">
        <v>298</v>
      </c>
      <c r="B4242" s="2" t="s">
        <v>292</v>
      </c>
      <c r="C4242" s="2" t="str">
        <f>VLOOKUP(D4242,Info!$A$24:$B$57,2,FALSE)</f>
        <v>Jacks</v>
      </c>
      <c r="D4242" s="3" t="s">
        <v>6</v>
      </c>
      <c r="E4242" s="3">
        <v>1999.0</v>
      </c>
      <c r="F4242" s="3">
        <v>41.0</v>
      </c>
    </row>
    <row r="4243" ht="15.75" customHeight="1">
      <c r="A4243" s="2" t="s">
        <v>298</v>
      </c>
      <c r="B4243" s="2" t="s">
        <v>292</v>
      </c>
      <c r="C4243" s="2" t="str">
        <f>VLOOKUP(D4243,Info!$A$24:$B$57,2,FALSE)</f>
        <v>Jacks</v>
      </c>
      <c r="D4243" s="3" t="s">
        <v>6</v>
      </c>
      <c r="E4243" s="3">
        <v>2000.0</v>
      </c>
      <c r="F4243" s="3">
        <v>43.0</v>
      </c>
    </row>
    <row r="4244" ht="15.75" customHeight="1">
      <c r="A4244" s="2" t="s">
        <v>298</v>
      </c>
      <c r="B4244" s="2" t="s">
        <v>292</v>
      </c>
      <c r="C4244" s="2" t="str">
        <f>VLOOKUP(D4244,Info!$A$24:$B$57,2,FALSE)</f>
        <v>Jacks</v>
      </c>
      <c r="D4244" s="3" t="s">
        <v>6</v>
      </c>
      <c r="E4244" s="3">
        <v>2001.0</v>
      </c>
      <c r="F4244" s="3">
        <v>33.0</v>
      </c>
    </row>
    <row r="4245" ht="15.75" customHeight="1">
      <c r="A4245" s="2" t="s">
        <v>298</v>
      </c>
      <c r="B4245" s="2" t="s">
        <v>292</v>
      </c>
      <c r="C4245" s="2" t="str">
        <f>VLOOKUP(D4245,Info!$A$24:$B$57,2,FALSE)</f>
        <v>Jacks</v>
      </c>
      <c r="D4245" s="3" t="s">
        <v>6</v>
      </c>
      <c r="E4245" s="3">
        <v>2002.0</v>
      </c>
      <c r="F4245" s="3">
        <v>19.0</v>
      </c>
    </row>
    <row r="4246" ht="15.75" customHeight="1">
      <c r="A4246" s="2" t="s">
        <v>298</v>
      </c>
      <c r="B4246" s="2" t="s">
        <v>292</v>
      </c>
      <c r="C4246" s="2" t="str">
        <f>VLOOKUP(D4246,Info!$A$24:$B$57,2,FALSE)</f>
        <v>Jacks</v>
      </c>
      <c r="D4246" s="3" t="s">
        <v>6</v>
      </c>
      <c r="E4246" s="3">
        <v>2003.0</v>
      </c>
      <c r="F4246" s="3">
        <v>79.0</v>
      </c>
    </row>
    <row r="4247" ht="15.75" customHeight="1">
      <c r="A4247" s="2" t="s">
        <v>298</v>
      </c>
      <c r="B4247" s="2" t="s">
        <v>292</v>
      </c>
      <c r="C4247" s="2" t="str">
        <f>VLOOKUP(D4247,Info!$A$24:$B$57,2,FALSE)</f>
        <v>Jacks</v>
      </c>
      <c r="D4247" s="3" t="s">
        <v>6</v>
      </c>
      <c r="E4247" s="3">
        <v>2004.0</v>
      </c>
      <c r="F4247" s="3">
        <v>44.0</v>
      </c>
    </row>
    <row r="4248" ht="15.75" customHeight="1">
      <c r="A4248" s="2" t="s">
        <v>298</v>
      </c>
      <c r="B4248" s="2" t="s">
        <v>292</v>
      </c>
      <c r="C4248" s="2" t="str">
        <f>VLOOKUP(D4248,Info!$A$24:$B$57,2,FALSE)</f>
        <v>Jacks</v>
      </c>
      <c r="D4248" s="3" t="s">
        <v>6</v>
      </c>
      <c r="E4248" s="3">
        <v>2005.0</v>
      </c>
      <c r="F4248" s="3">
        <v>33.0</v>
      </c>
    </row>
    <row r="4249" ht="15.75" customHeight="1">
      <c r="A4249" s="2" t="s">
        <v>298</v>
      </c>
      <c r="B4249" s="2" t="s">
        <v>292</v>
      </c>
      <c r="C4249" s="2" t="str">
        <f>VLOOKUP(D4249,Info!$A$24:$B$57,2,FALSE)</f>
        <v>Jacks</v>
      </c>
      <c r="D4249" s="3" t="s">
        <v>6</v>
      </c>
      <c r="E4249" s="3">
        <v>2006.0</v>
      </c>
      <c r="F4249" s="3">
        <v>49.0</v>
      </c>
    </row>
    <row r="4250" ht="15.75" customHeight="1">
      <c r="A4250" s="2" t="s">
        <v>298</v>
      </c>
      <c r="B4250" s="2" t="s">
        <v>292</v>
      </c>
      <c r="C4250" s="2" t="str">
        <f>VLOOKUP(D4250,Info!$A$24:$B$57,2,FALSE)</f>
        <v>Jacks</v>
      </c>
      <c r="D4250" s="3" t="s">
        <v>6</v>
      </c>
      <c r="E4250" s="3">
        <v>2007.0</v>
      </c>
      <c r="F4250" s="3">
        <v>43.0</v>
      </c>
    </row>
    <row r="4251" ht="15.75" customHeight="1">
      <c r="A4251" s="2" t="s">
        <v>298</v>
      </c>
      <c r="B4251" s="2" t="s">
        <v>292</v>
      </c>
      <c r="C4251" s="2" t="str">
        <f>VLOOKUP(D4251,Info!$A$24:$B$57,2,FALSE)</f>
        <v>Jacks</v>
      </c>
      <c r="D4251" s="3" t="s">
        <v>6</v>
      </c>
      <c r="E4251" s="3">
        <v>2008.0</v>
      </c>
      <c r="F4251" s="3">
        <v>44.0</v>
      </c>
    </row>
    <row r="4252" ht="15.75" customHeight="1">
      <c r="A4252" s="2" t="s">
        <v>298</v>
      </c>
      <c r="B4252" s="2" t="s">
        <v>292</v>
      </c>
      <c r="C4252" s="2" t="str">
        <f>VLOOKUP(D4252,Info!$A$24:$B$57,2,FALSE)</f>
        <v>Jacks</v>
      </c>
      <c r="D4252" s="3" t="s">
        <v>6</v>
      </c>
      <c r="E4252" s="3">
        <v>2009.0</v>
      </c>
      <c r="F4252" s="3">
        <v>65.0</v>
      </c>
    </row>
    <row r="4253" ht="15.75" customHeight="1">
      <c r="A4253" s="2" t="s">
        <v>298</v>
      </c>
      <c r="B4253" s="2" t="s">
        <v>292</v>
      </c>
      <c r="C4253" s="2" t="str">
        <f>VLOOKUP(D4253,Info!$A$24:$B$57,2,FALSE)</f>
        <v>Jacks</v>
      </c>
      <c r="D4253" s="3" t="s">
        <v>6</v>
      </c>
      <c r="E4253" s="3">
        <v>2010.0</v>
      </c>
      <c r="F4253" s="3">
        <v>39.0</v>
      </c>
    </row>
    <row r="4254" ht="15.75" customHeight="1">
      <c r="A4254" s="2" t="s">
        <v>298</v>
      </c>
      <c r="B4254" s="2" t="s">
        <v>292</v>
      </c>
      <c r="C4254" s="2" t="str">
        <f>VLOOKUP(D4254,Info!$A$24:$B$57,2,FALSE)</f>
        <v>Jacks</v>
      </c>
      <c r="D4254" s="3" t="s">
        <v>6</v>
      </c>
      <c r="E4254" s="3">
        <v>2011.0</v>
      </c>
      <c r="F4254" s="3">
        <v>72.0</v>
      </c>
    </row>
    <row r="4255" ht="15.75" customHeight="1">
      <c r="A4255" s="2" t="s">
        <v>298</v>
      </c>
      <c r="B4255" s="2" t="s">
        <v>292</v>
      </c>
      <c r="C4255" s="2" t="str">
        <f>VLOOKUP(D4255,Info!$A$24:$B$57,2,FALSE)</f>
        <v>Jacks</v>
      </c>
      <c r="D4255" s="3" t="s">
        <v>6</v>
      </c>
      <c r="E4255" s="3">
        <v>2012.0</v>
      </c>
      <c r="F4255" s="3">
        <v>45.0</v>
      </c>
    </row>
    <row r="4256" ht="15.75" customHeight="1">
      <c r="A4256" s="2" t="s">
        <v>298</v>
      </c>
      <c r="B4256" s="2" t="s">
        <v>292</v>
      </c>
      <c r="C4256" s="2" t="str">
        <f>VLOOKUP(D4256,Info!$A$24:$B$57,2,FALSE)</f>
        <v>Jacks</v>
      </c>
      <c r="D4256" s="3" t="s">
        <v>6</v>
      </c>
      <c r="E4256" s="3">
        <v>2013.0</v>
      </c>
      <c r="F4256" s="3">
        <v>61.0</v>
      </c>
    </row>
    <row r="4257" ht="15.75" customHeight="1">
      <c r="A4257" s="2" t="s">
        <v>298</v>
      </c>
      <c r="B4257" s="2" t="s">
        <v>292</v>
      </c>
      <c r="C4257" s="2" t="str">
        <f>VLOOKUP(D4257,Info!$A$24:$B$57,2,FALSE)</f>
        <v>Jacks</v>
      </c>
      <c r="D4257" s="3" t="s">
        <v>6</v>
      </c>
      <c r="E4257" s="3">
        <v>2014.0</v>
      </c>
      <c r="F4257" s="3">
        <v>69.0</v>
      </c>
    </row>
    <row r="4258" ht="15.75" customHeight="1">
      <c r="A4258" s="2" t="s">
        <v>298</v>
      </c>
      <c r="B4258" s="2" t="s">
        <v>292</v>
      </c>
      <c r="C4258" s="2" t="str">
        <f>VLOOKUP(D4258,Info!$A$24:$B$57,2,FALSE)</f>
        <v>Jacks</v>
      </c>
      <c r="D4258" s="3" t="s">
        <v>6</v>
      </c>
      <c r="E4258" s="3">
        <v>2015.0</v>
      </c>
      <c r="F4258" s="3">
        <v>40.0</v>
      </c>
    </row>
    <row r="4259" ht="15.75" customHeight="1">
      <c r="A4259" s="2" t="s">
        <v>298</v>
      </c>
      <c r="B4259" s="2" t="s">
        <v>292</v>
      </c>
      <c r="C4259" s="2" t="str">
        <f>VLOOKUP(D4259,Info!$A$24:$B$57,2,FALSE)</f>
        <v>Jacks</v>
      </c>
      <c r="D4259" s="3" t="s">
        <v>6</v>
      </c>
      <c r="E4259" s="3">
        <v>2016.0</v>
      </c>
      <c r="F4259" s="3">
        <v>34.0</v>
      </c>
    </row>
    <row r="4260" ht="15.75" customHeight="1">
      <c r="A4260" s="2" t="s">
        <v>298</v>
      </c>
      <c r="B4260" s="2" t="s">
        <v>292</v>
      </c>
      <c r="C4260" s="2" t="str">
        <f>VLOOKUP(D4260,Info!$A$24:$B$57,2,FALSE)</f>
        <v>Jacks</v>
      </c>
      <c r="D4260" s="3" t="s">
        <v>6</v>
      </c>
      <c r="E4260" s="3">
        <v>2017.0</v>
      </c>
      <c r="F4260" s="3">
        <v>43.0</v>
      </c>
    </row>
    <row r="4261" ht="15.75" customHeight="1">
      <c r="A4261" s="2" t="s">
        <v>298</v>
      </c>
      <c r="B4261" s="2" t="s">
        <v>292</v>
      </c>
      <c r="C4261" s="2" t="str">
        <f>VLOOKUP(D4261,Info!$A$24:$B$57,2,FALSE)</f>
        <v>Jacks</v>
      </c>
      <c r="D4261" s="3" t="s">
        <v>6</v>
      </c>
      <c r="E4261" s="3">
        <v>2018.0</v>
      </c>
      <c r="F4261" s="3">
        <v>61.0</v>
      </c>
    </row>
    <row r="4262" ht="15.75" customHeight="1">
      <c r="A4262" s="2" t="s">
        <v>298</v>
      </c>
      <c r="B4262" s="2" t="s">
        <v>292</v>
      </c>
      <c r="C4262" s="2" t="str">
        <f>VLOOKUP(D4262,Info!$A$24:$B$57,2,FALSE)</f>
        <v>SG</v>
      </c>
      <c r="D4262" s="3" t="s">
        <v>7</v>
      </c>
      <c r="E4262" s="3">
        <v>1981.0</v>
      </c>
      <c r="F4262" s="3">
        <v>5.0</v>
      </c>
    </row>
    <row r="4263" ht="15.75" customHeight="1">
      <c r="A4263" s="2" t="s">
        <v>298</v>
      </c>
      <c r="B4263" s="2" t="s">
        <v>292</v>
      </c>
      <c r="C4263" s="2" t="str">
        <f>VLOOKUP(D4263,Info!$A$24:$B$57,2,FALSE)</f>
        <v>SG</v>
      </c>
      <c r="D4263" s="3" t="s">
        <v>7</v>
      </c>
      <c r="E4263" s="3">
        <v>1982.0</v>
      </c>
      <c r="F4263" s="3">
        <v>5.0</v>
      </c>
    </row>
    <row r="4264" ht="15.75" customHeight="1">
      <c r="A4264" s="2" t="s">
        <v>298</v>
      </c>
      <c r="B4264" s="2" t="s">
        <v>292</v>
      </c>
      <c r="C4264" s="2" t="str">
        <f>VLOOKUP(D4264,Info!$A$24:$B$57,2,FALSE)</f>
        <v>SG</v>
      </c>
      <c r="D4264" s="3" t="s">
        <v>7</v>
      </c>
      <c r="E4264" s="3">
        <v>1983.0</v>
      </c>
      <c r="F4264" s="3">
        <v>10.0</v>
      </c>
    </row>
    <row r="4265" ht="15.75" customHeight="1">
      <c r="A4265" s="2" t="s">
        <v>298</v>
      </c>
      <c r="B4265" s="2" t="s">
        <v>292</v>
      </c>
      <c r="C4265" s="2" t="str">
        <f>VLOOKUP(D4265,Info!$A$24:$B$57,2,FALSE)</f>
        <v>SG</v>
      </c>
      <c r="D4265" s="3" t="s">
        <v>7</v>
      </c>
      <c r="E4265" s="3">
        <v>1984.0</v>
      </c>
      <c r="F4265" s="3">
        <v>6.0</v>
      </c>
    </row>
    <row r="4266" ht="15.75" customHeight="1">
      <c r="A4266" s="2" t="s">
        <v>298</v>
      </c>
      <c r="B4266" s="2" t="s">
        <v>292</v>
      </c>
      <c r="C4266" s="2" t="str">
        <f>VLOOKUP(D4266,Info!$A$24:$B$57,2,FALSE)</f>
        <v>SG</v>
      </c>
      <c r="D4266" s="3" t="s">
        <v>7</v>
      </c>
      <c r="E4266" s="3">
        <v>1985.0</v>
      </c>
      <c r="F4266" s="3">
        <v>5.0</v>
      </c>
    </row>
    <row r="4267" ht="15.75" customHeight="1">
      <c r="A4267" s="2" t="s">
        <v>298</v>
      </c>
      <c r="B4267" s="2" t="s">
        <v>292</v>
      </c>
      <c r="C4267" s="2" t="str">
        <f>VLOOKUP(D4267,Info!$A$24:$B$57,2,FALSE)</f>
        <v>SG</v>
      </c>
      <c r="D4267" s="3" t="s">
        <v>7</v>
      </c>
      <c r="E4267" s="3">
        <v>1987.0</v>
      </c>
      <c r="F4267" s="3">
        <v>7.0</v>
      </c>
    </row>
    <row r="4268" ht="15.75" customHeight="1">
      <c r="A4268" s="2" t="s">
        <v>298</v>
      </c>
      <c r="B4268" s="2" t="s">
        <v>292</v>
      </c>
      <c r="C4268" s="2" t="str">
        <f>VLOOKUP(D4268,Info!$A$24:$B$57,2,FALSE)</f>
        <v>SG</v>
      </c>
      <c r="D4268" s="3" t="s">
        <v>7</v>
      </c>
      <c r="E4268" s="3">
        <v>1988.0</v>
      </c>
      <c r="F4268" s="3">
        <v>5.0</v>
      </c>
    </row>
    <row r="4269" ht="15.75" customHeight="1">
      <c r="A4269" s="2" t="s">
        <v>298</v>
      </c>
      <c r="B4269" s="2" t="s">
        <v>292</v>
      </c>
      <c r="C4269" s="2" t="str">
        <f>VLOOKUP(D4269,Info!$A$24:$B$57,2,FALSE)</f>
        <v>SG</v>
      </c>
      <c r="D4269" s="3" t="s">
        <v>7</v>
      </c>
      <c r="E4269" s="3">
        <v>1989.0</v>
      </c>
      <c r="F4269" s="3">
        <v>5.0</v>
      </c>
    </row>
    <row r="4270" ht="15.75" customHeight="1">
      <c r="A4270" s="2" t="s">
        <v>298</v>
      </c>
      <c r="B4270" s="2" t="s">
        <v>292</v>
      </c>
      <c r="C4270" s="2" t="str">
        <f>VLOOKUP(D4270,Info!$A$24:$B$57,2,FALSE)</f>
        <v>SG</v>
      </c>
      <c r="D4270" s="3" t="s">
        <v>7</v>
      </c>
      <c r="E4270" s="3">
        <v>1990.0</v>
      </c>
      <c r="F4270" s="3">
        <v>2.0</v>
      </c>
    </row>
    <row r="4271" ht="15.75" customHeight="1">
      <c r="A4271" s="2" t="s">
        <v>298</v>
      </c>
      <c r="B4271" s="2" t="s">
        <v>292</v>
      </c>
      <c r="C4271" s="2" t="str">
        <f>VLOOKUP(D4271,Info!$A$24:$B$57,2,FALSE)</f>
        <v>SG</v>
      </c>
      <c r="D4271" s="3" t="s">
        <v>7</v>
      </c>
      <c r="E4271" s="3">
        <v>1991.0</v>
      </c>
      <c r="F4271" s="3">
        <v>7.0</v>
      </c>
    </row>
    <row r="4272" ht="15.75" customHeight="1">
      <c r="A4272" s="2" t="s">
        <v>298</v>
      </c>
      <c r="B4272" s="2" t="s">
        <v>292</v>
      </c>
      <c r="C4272" s="2" t="str">
        <f>VLOOKUP(D4272,Info!$A$24:$B$57,2,FALSE)</f>
        <v>SG</v>
      </c>
      <c r="D4272" s="3" t="s">
        <v>7</v>
      </c>
      <c r="E4272" s="3">
        <v>1992.0</v>
      </c>
      <c r="F4272" s="3">
        <v>12.0</v>
      </c>
    </row>
    <row r="4273" ht="15.75" customHeight="1">
      <c r="A4273" s="2" t="s">
        <v>298</v>
      </c>
      <c r="B4273" s="2" t="s">
        <v>292</v>
      </c>
      <c r="C4273" s="2" t="str">
        <f>VLOOKUP(D4273,Info!$A$24:$B$57,2,FALSE)</f>
        <v>SG</v>
      </c>
      <c r="D4273" s="3" t="s">
        <v>7</v>
      </c>
      <c r="E4273" s="3">
        <v>1993.0</v>
      </c>
      <c r="F4273" s="3">
        <v>3.0</v>
      </c>
    </row>
    <row r="4274" ht="15.75" customHeight="1">
      <c r="A4274" s="2" t="s">
        <v>298</v>
      </c>
      <c r="B4274" s="2" t="s">
        <v>292</v>
      </c>
      <c r="C4274" s="2" t="str">
        <f>VLOOKUP(D4274,Info!$A$24:$B$57,2,FALSE)</f>
        <v>SG</v>
      </c>
      <c r="D4274" s="3" t="s">
        <v>7</v>
      </c>
      <c r="E4274" s="3">
        <v>1994.0</v>
      </c>
      <c r="F4274" s="3">
        <v>2.0</v>
      </c>
    </row>
    <row r="4275" ht="15.75" customHeight="1">
      <c r="A4275" s="2" t="s">
        <v>298</v>
      </c>
      <c r="B4275" s="2" t="s">
        <v>292</v>
      </c>
      <c r="C4275" s="2" t="str">
        <f>VLOOKUP(D4275,Info!$A$24:$B$57,2,FALSE)</f>
        <v>SG</v>
      </c>
      <c r="D4275" s="3" t="s">
        <v>7</v>
      </c>
      <c r="E4275" s="3">
        <v>1995.0</v>
      </c>
      <c r="F4275" s="3">
        <v>1.0</v>
      </c>
    </row>
    <row r="4276" ht="15.75" customHeight="1">
      <c r="A4276" s="2" t="s">
        <v>298</v>
      </c>
      <c r="B4276" s="2" t="s">
        <v>292</v>
      </c>
      <c r="C4276" s="2" t="str">
        <f>VLOOKUP(D4276,Info!$A$24:$B$57,2,FALSE)</f>
        <v>SG</v>
      </c>
      <c r="D4276" s="3" t="s">
        <v>7</v>
      </c>
      <c r="E4276" s="3">
        <v>1997.0</v>
      </c>
      <c r="F4276" s="3">
        <v>4.0</v>
      </c>
    </row>
    <row r="4277" ht="15.75" customHeight="1">
      <c r="A4277" s="2" t="s">
        <v>298</v>
      </c>
      <c r="B4277" s="2" t="s">
        <v>292</v>
      </c>
      <c r="C4277" s="2" t="str">
        <f>VLOOKUP(D4277,Info!$A$24:$B$57,2,FALSE)</f>
        <v>SG</v>
      </c>
      <c r="D4277" s="3" t="s">
        <v>7</v>
      </c>
      <c r="E4277" s="3">
        <v>1998.0</v>
      </c>
      <c r="F4277" s="3">
        <v>1.0</v>
      </c>
    </row>
    <row r="4278" ht="15.75" customHeight="1">
      <c r="A4278" s="2" t="s">
        <v>298</v>
      </c>
      <c r="B4278" s="2" t="s">
        <v>292</v>
      </c>
      <c r="C4278" s="2" t="str">
        <f>VLOOKUP(D4278,Info!$A$24:$B$57,2,FALSE)</f>
        <v>SG</v>
      </c>
      <c r="D4278" s="3" t="s">
        <v>7</v>
      </c>
      <c r="E4278" s="3">
        <v>2001.0</v>
      </c>
      <c r="F4278" s="3">
        <v>2.0</v>
      </c>
    </row>
    <row r="4279" ht="15.75" customHeight="1">
      <c r="A4279" s="2" t="s">
        <v>298</v>
      </c>
      <c r="B4279" s="2" t="s">
        <v>292</v>
      </c>
      <c r="C4279" s="2" t="str">
        <f>VLOOKUP(D4279,Info!$A$24:$B$57,2,FALSE)</f>
        <v>SG</v>
      </c>
      <c r="D4279" s="3" t="s">
        <v>7</v>
      </c>
      <c r="E4279" s="3">
        <v>2002.0</v>
      </c>
      <c r="F4279" s="3">
        <v>1.0</v>
      </c>
    </row>
    <row r="4280" ht="15.75" customHeight="1">
      <c r="A4280" s="2" t="s">
        <v>298</v>
      </c>
      <c r="B4280" s="2" t="s">
        <v>292</v>
      </c>
      <c r="C4280" s="2" t="str">
        <f>VLOOKUP(D4280,Info!$A$24:$B$57,2,FALSE)</f>
        <v>SG</v>
      </c>
      <c r="D4280" s="3" t="s">
        <v>7</v>
      </c>
      <c r="E4280" s="3">
        <v>2003.0</v>
      </c>
      <c r="F4280" s="3">
        <v>5.0</v>
      </c>
    </row>
    <row r="4281" ht="15.75" customHeight="1">
      <c r="A4281" s="2" t="s">
        <v>298</v>
      </c>
      <c r="B4281" s="2" t="s">
        <v>292</v>
      </c>
      <c r="C4281" s="2" t="str">
        <f>VLOOKUP(D4281,Info!$A$24:$B$57,2,FALSE)</f>
        <v>SG</v>
      </c>
      <c r="D4281" s="3" t="s">
        <v>7</v>
      </c>
      <c r="E4281" s="3">
        <v>2004.0</v>
      </c>
      <c r="F4281" s="3">
        <v>6.0</v>
      </c>
    </row>
    <row r="4282" ht="15.75" customHeight="1">
      <c r="A4282" s="2" t="s">
        <v>298</v>
      </c>
      <c r="B4282" s="2" t="s">
        <v>292</v>
      </c>
      <c r="C4282" s="2" t="str">
        <f>VLOOKUP(D4282,Info!$A$24:$B$57,2,FALSE)</f>
        <v>SG</v>
      </c>
      <c r="D4282" s="3" t="s">
        <v>7</v>
      </c>
      <c r="E4282" s="3">
        <v>2006.0</v>
      </c>
      <c r="F4282" s="3">
        <v>1.0</v>
      </c>
    </row>
    <row r="4283" ht="15.75" customHeight="1">
      <c r="A4283" s="2" t="s">
        <v>298</v>
      </c>
      <c r="B4283" s="2" t="s">
        <v>292</v>
      </c>
      <c r="C4283" s="2" t="str">
        <f>VLOOKUP(D4283,Info!$A$24:$B$57,2,FALSE)</f>
        <v>SG</v>
      </c>
      <c r="D4283" s="3" t="s">
        <v>7</v>
      </c>
      <c r="E4283" s="3">
        <v>2008.0</v>
      </c>
      <c r="F4283" s="3">
        <v>2.0</v>
      </c>
    </row>
    <row r="4284" ht="15.75" customHeight="1">
      <c r="A4284" s="2" t="s">
        <v>298</v>
      </c>
      <c r="B4284" s="2" t="s">
        <v>292</v>
      </c>
      <c r="C4284" s="2" t="str">
        <f>VLOOKUP(D4284,Info!$A$24:$B$57,2,FALSE)</f>
        <v>SG</v>
      </c>
      <c r="D4284" s="3" t="s">
        <v>7</v>
      </c>
      <c r="E4284" s="3">
        <v>2010.0</v>
      </c>
      <c r="F4284" s="3">
        <v>1.0</v>
      </c>
    </row>
    <row r="4285" ht="15.75" customHeight="1">
      <c r="A4285" s="2" t="s">
        <v>298</v>
      </c>
      <c r="B4285" s="2" t="s">
        <v>292</v>
      </c>
      <c r="C4285" s="2" t="str">
        <f>VLOOKUP(D4285,Info!$A$24:$B$57,2,FALSE)</f>
        <v>SG</v>
      </c>
      <c r="D4285" s="3" t="s">
        <v>7</v>
      </c>
      <c r="E4285" s="3">
        <v>2011.0</v>
      </c>
      <c r="F4285" s="3">
        <v>2.0</v>
      </c>
    </row>
    <row r="4286" ht="15.75" customHeight="1">
      <c r="A4286" s="2" t="s">
        <v>298</v>
      </c>
      <c r="B4286" s="2" t="s">
        <v>292</v>
      </c>
      <c r="C4286" s="2" t="str">
        <f>VLOOKUP(D4286,Info!$A$24:$B$57,2,FALSE)</f>
        <v>SG</v>
      </c>
      <c r="D4286" s="3" t="s">
        <v>7</v>
      </c>
      <c r="E4286" s="3">
        <v>2012.0</v>
      </c>
      <c r="F4286" s="3">
        <v>7.0</v>
      </c>
    </row>
    <row r="4287" ht="15.75" customHeight="1">
      <c r="A4287" s="2" t="s">
        <v>298</v>
      </c>
      <c r="B4287" s="2" t="s">
        <v>292</v>
      </c>
      <c r="C4287" s="2" t="str">
        <f>VLOOKUP(D4287,Info!$A$24:$B$57,2,FALSE)</f>
        <v>SG</v>
      </c>
      <c r="D4287" s="3" t="s">
        <v>7</v>
      </c>
      <c r="E4287" s="3">
        <v>2013.0</v>
      </c>
      <c r="F4287" s="3">
        <v>2.0</v>
      </c>
    </row>
    <row r="4288" ht="15.75" customHeight="1">
      <c r="A4288" s="2" t="s">
        <v>298</v>
      </c>
      <c r="B4288" s="2" t="s">
        <v>292</v>
      </c>
      <c r="C4288" s="2" t="str">
        <f>VLOOKUP(D4288,Info!$A$24:$B$57,2,FALSE)</f>
        <v>SG</v>
      </c>
      <c r="D4288" s="3" t="s">
        <v>7</v>
      </c>
      <c r="E4288" s="3">
        <v>2014.0</v>
      </c>
      <c r="F4288" s="3">
        <v>4.0</v>
      </c>
    </row>
    <row r="4289" ht="15.75" customHeight="1">
      <c r="A4289" s="2" t="s">
        <v>298</v>
      </c>
      <c r="B4289" s="2" t="s">
        <v>292</v>
      </c>
      <c r="C4289" s="2" t="str">
        <f>VLOOKUP(D4289,Info!$A$24:$B$57,2,FALSE)</f>
        <v>SG</v>
      </c>
      <c r="D4289" s="3" t="s">
        <v>7</v>
      </c>
      <c r="E4289" s="3">
        <v>2015.0</v>
      </c>
      <c r="F4289" s="3">
        <v>4.0</v>
      </c>
    </row>
    <row r="4290" ht="15.75" customHeight="1">
      <c r="A4290" s="2" t="s">
        <v>298</v>
      </c>
      <c r="B4290" s="2" t="s">
        <v>292</v>
      </c>
      <c r="C4290" s="2" t="str">
        <f>VLOOKUP(D4290,Info!$A$24:$B$57,2,FALSE)</f>
        <v>SG</v>
      </c>
      <c r="D4290" s="3" t="s">
        <v>7</v>
      </c>
      <c r="E4290" s="3">
        <v>2016.0</v>
      </c>
      <c r="F4290" s="3">
        <v>4.0</v>
      </c>
    </row>
    <row r="4291" ht="15.75" customHeight="1">
      <c r="A4291" s="2" t="s">
        <v>298</v>
      </c>
      <c r="B4291" s="2" t="s">
        <v>292</v>
      </c>
      <c r="C4291" s="2" t="str">
        <f>VLOOKUP(D4291,Info!$A$24:$B$57,2,FALSE)</f>
        <v>SG</v>
      </c>
      <c r="D4291" s="3" t="s">
        <v>7</v>
      </c>
      <c r="E4291" s="3">
        <v>2017.0</v>
      </c>
      <c r="F4291" s="3">
        <v>5.0</v>
      </c>
    </row>
    <row r="4292" ht="15.75" customHeight="1">
      <c r="A4292" s="2" t="s">
        <v>298</v>
      </c>
      <c r="B4292" s="2" t="s">
        <v>292</v>
      </c>
      <c r="C4292" s="2" t="str">
        <f>VLOOKUP(D4292,Info!$A$24:$B$57,2,FALSE)</f>
        <v>SG</v>
      </c>
      <c r="D4292" s="3" t="s">
        <v>7</v>
      </c>
      <c r="E4292" s="3">
        <v>2018.0</v>
      </c>
      <c r="F4292" s="3">
        <v>5.0</v>
      </c>
    </row>
    <row r="4293" ht="15.75" customHeight="1">
      <c r="A4293" s="2" t="s">
        <v>298</v>
      </c>
      <c r="B4293" s="2" t="s">
        <v>292</v>
      </c>
      <c r="C4293" s="2" t="str">
        <f>VLOOKUP(D4293,Info!$A$24:$B$57,2,FALSE)</f>
        <v>SG</v>
      </c>
      <c r="D4293" s="3" t="s">
        <v>8</v>
      </c>
      <c r="E4293" s="3">
        <v>1981.0</v>
      </c>
      <c r="F4293" s="3">
        <v>52.0</v>
      </c>
    </row>
    <row r="4294" ht="15.75" customHeight="1">
      <c r="A4294" s="2" t="s">
        <v>298</v>
      </c>
      <c r="B4294" s="2" t="s">
        <v>292</v>
      </c>
      <c r="C4294" s="2" t="str">
        <f>VLOOKUP(D4294,Info!$A$24:$B$57,2,FALSE)</f>
        <v>SG</v>
      </c>
      <c r="D4294" s="3" t="s">
        <v>8</v>
      </c>
      <c r="E4294" s="3">
        <v>1982.0</v>
      </c>
      <c r="F4294" s="3">
        <v>36.0</v>
      </c>
    </row>
    <row r="4295" ht="15.75" customHeight="1">
      <c r="A4295" s="2" t="s">
        <v>298</v>
      </c>
      <c r="B4295" s="2" t="s">
        <v>292</v>
      </c>
      <c r="C4295" s="2" t="str">
        <f>VLOOKUP(D4295,Info!$A$24:$B$57,2,FALSE)</f>
        <v>SG</v>
      </c>
      <c r="D4295" s="3" t="s">
        <v>8</v>
      </c>
      <c r="E4295" s="3">
        <v>1983.0</v>
      </c>
      <c r="F4295" s="3">
        <v>30.0</v>
      </c>
    </row>
    <row r="4296" ht="15.75" customHeight="1">
      <c r="A4296" s="2" t="s">
        <v>298</v>
      </c>
      <c r="B4296" s="2" t="s">
        <v>292</v>
      </c>
      <c r="C4296" s="2" t="str">
        <f>VLOOKUP(D4296,Info!$A$24:$B$57,2,FALSE)</f>
        <v>SG</v>
      </c>
      <c r="D4296" s="3" t="s">
        <v>8</v>
      </c>
      <c r="E4296" s="3">
        <v>1984.0</v>
      </c>
      <c r="F4296" s="3">
        <v>44.0</v>
      </c>
    </row>
    <row r="4297" ht="15.75" customHeight="1">
      <c r="A4297" s="2" t="s">
        <v>298</v>
      </c>
      <c r="B4297" s="2" t="s">
        <v>292</v>
      </c>
      <c r="C4297" s="2" t="str">
        <f>VLOOKUP(D4297,Info!$A$24:$B$57,2,FALSE)</f>
        <v>SG</v>
      </c>
      <c r="D4297" s="3" t="s">
        <v>8</v>
      </c>
      <c r="E4297" s="3">
        <v>1985.0</v>
      </c>
      <c r="F4297" s="3">
        <v>44.0</v>
      </c>
    </row>
    <row r="4298" ht="15.75" customHeight="1">
      <c r="A4298" s="2" t="s">
        <v>298</v>
      </c>
      <c r="B4298" s="2" t="s">
        <v>292</v>
      </c>
      <c r="C4298" s="2" t="str">
        <f>VLOOKUP(D4298,Info!$A$24:$B$57,2,FALSE)</f>
        <v>SG</v>
      </c>
      <c r="D4298" s="3" t="s">
        <v>8</v>
      </c>
      <c r="E4298" s="3">
        <v>1986.0</v>
      </c>
      <c r="F4298" s="3">
        <v>35.0</v>
      </c>
    </row>
    <row r="4299" ht="15.75" customHeight="1">
      <c r="A4299" s="2" t="s">
        <v>298</v>
      </c>
      <c r="B4299" s="2" t="s">
        <v>292</v>
      </c>
      <c r="C4299" s="2" t="str">
        <f>VLOOKUP(D4299,Info!$A$24:$B$57,2,FALSE)</f>
        <v>SG</v>
      </c>
      <c r="D4299" s="3" t="s">
        <v>8</v>
      </c>
      <c r="E4299" s="3">
        <v>1987.0</v>
      </c>
      <c r="F4299" s="3">
        <v>20.0</v>
      </c>
    </row>
    <row r="4300" ht="15.75" customHeight="1">
      <c r="A4300" s="2" t="s">
        <v>298</v>
      </c>
      <c r="B4300" s="2" t="s">
        <v>292</v>
      </c>
      <c r="C4300" s="2" t="str">
        <f>VLOOKUP(D4300,Info!$A$24:$B$57,2,FALSE)</f>
        <v>SG</v>
      </c>
      <c r="D4300" s="3" t="s">
        <v>8</v>
      </c>
      <c r="E4300" s="3">
        <v>1988.0</v>
      </c>
      <c r="F4300" s="3">
        <v>15.0</v>
      </c>
    </row>
    <row r="4301" ht="15.75" customHeight="1">
      <c r="A4301" s="2" t="s">
        <v>298</v>
      </c>
      <c r="B4301" s="2" t="s">
        <v>292</v>
      </c>
      <c r="C4301" s="2" t="str">
        <f>VLOOKUP(D4301,Info!$A$24:$B$57,2,FALSE)</f>
        <v>SG</v>
      </c>
      <c r="D4301" s="3" t="s">
        <v>8</v>
      </c>
      <c r="E4301" s="3">
        <v>1989.0</v>
      </c>
      <c r="F4301" s="3">
        <v>15.0</v>
      </c>
    </row>
    <row r="4302" ht="15.75" customHeight="1">
      <c r="A4302" s="2" t="s">
        <v>298</v>
      </c>
      <c r="B4302" s="2" t="s">
        <v>292</v>
      </c>
      <c r="C4302" s="2" t="str">
        <f>VLOOKUP(D4302,Info!$A$24:$B$57,2,FALSE)</f>
        <v>SG</v>
      </c>
      <c r="D4302" s="3" t="s">
        <v>8</v>
      </c>
      <c r="E4302" s="3">
        <v>1990.0</v>
      </c>
      <c r="F4302" s="3">
        <v>12.0</v>
      </c>
    </row>
    <row r="4303" ht="15.75" customHeight="1">
      <c r="A4303" s="2" t="s">
        <v>298</v>
      </c>
      <c r="B4303" s="2" t="s">
        <v>292</v>
      </c>
      <c r="C4303" s="2" t="str">
        <f>VLOOKUP(D4303,Info!$A$24:$B$57,2,FALSE)</f>
        <v>SG</v>
      </c>
      <c r="D4303" s="3" t="s">
        <v>8</v>
      </c>
      <c r="E4303" s="3">
        <v>1991.0</v>
      </c>
      <c r="F4303" s="3">
        <v>4.0</v>
      </c>
    </row>
    <row r="4304" ht="15.75" customHeight="1">
      <c r="A4304" s="2" t="s">
        <v>298</v>
      </c>
      <c r="B4304" s="2" t="s">
        <v>292</v>
      </c>
      <c r="C4304" s="2" t="str">
        <f>VLOOKUP(D4304,Info!$A$24:$B$57,2,FALSE)</f>
        <v>SG</v>
      </c>
      <c r="D4304" s="3" t="s">
        <v>8</v>
      </c>
      <c r="E4304" s="3">
        <v>1992.0</v>
      </c>
      <c r="F4304" s="3">
        <v>11.0</v>
      </c>
    </row>
    <row r="4305" ht="15.75" customHeight="1">
      <c r="A4305" s="2" t="s">
        <v>298</v>
      </c>
      <c r="B4305" s="2" t="s">
        <v>292</v>
      </c>
      <c r="C4305" s="2" t="str">
        <f>VLOOKUP(D4305,Info!$A$24:$B$57,2,FALSE)</f>
        <v>SG</v>
      </c>
      <c r="D4305" s="3" t="s">
        <v>8</v>
      </c>
      <c r="E4305" s="3">
        <v>1993.0</v>
      </c>
      <c r="F4305" s="3">
        <v>15.0</v>
      </c>
    </row>
    <row r="4306" ht="15.75" customHeight="1">
      <c r="A4306" s="2" t="s">
        <v>298</v>
      </c>
      <c r="B4306" s="2" t="s">
        <v>292</v>
      </c>
      <c r="C4306" s="2" t="str">
        <f>VLOOKUP(D4306,Info!$A$24:$B$57,2,FALSE)</f>
        <v>SG</v>
      </c>
      <c r="D4306" s="3" t="s">
        <v>8</v>
      </c>
      <c r="E4306" s="3">
        <v>1994.0</v>
      </c>
      <c r="F4306" s="3">
        <v>17.0</v>
      </c>
    </row>
    <row r="4307" ht="15.75" customHeight="1">
      <c r="A4307" s="2" t="s">
        <v>298</v>
      </c>
      <c r="B4307" s="2" t="s">
        <v>292</v>
      </c>
      <c r="C4307" s="2" t="str">
        <f>VLOOKUP(D4307,Info!$A$24:$B$57,2,FALSE)</f>
        <v>SG</v>
      </c>
      <c r="D4307" s="3" t="s">
        <v>8</v>
      </c>
      <c r="E4307" s="3">
        <v>1995.0</v>
      </c>
      <c r="F4307" s="3">
        <v>13.0</v>
      </c>
    </row>
    <row r="4308" ht="15.75" customHeight="1">
      <c r="A4308" s="2" t="s">
        <v>298</v>
      </c>
      <c r="B4308" s="2" t="s">
        <v>292</v>
      </c>
      <c r="C4308" s="2" t="str">
        <f>VLOOKUP(D4308,Info!$A$24:$B$57,2,FALSE)</f>
        <v>SG</v>
      </c>
      <c r="D4308" s="3" t="s">
        <v>8</v>
      </c>
      <c r="E4308" s="3">
        <v>1996.0</v>
      </c>
      <c r="F4308" s="3">
        <v>14.0</v>
      </c>
    </row>
    <row r="4309" ht="15.75" customHeight="1">
      <c r="A4309" s="2" t="s">
        <v>298</v>
      </c>
      <c r="B4309" s="2" t="s">
        <v>292</v>
      </c>
      <c r="C4309" s="2" t="str">
        <f>VLOOKUP(D4309,Info!$A$24:$B$57,2,FALSE)</f>
        <v>SG</v>
      </c>
      <c r="D4309" s="3" t="s">
        <v>8</v>
      </c>
      <c r="E4309" s="3">
        <v>1997.0</v>
      </c>
      <c r="F4309" s="3">
        <v>22.0</v>
      </c>
    </row>
    <row r="4310" ht="15.75" customHeight="1">
      <c r="A4310" s="2" t="s">
        <v>298</v>
      </c>
      <c r="B4310" s="2" t="s">
        <v>292</v>
      </c>
      <c r="C4310" s="2" t="str">
        <f>VLOOKUP(D4310,Info!$A$24:$B$57,2,FALSE)</f>
        <v>SG</v>
      </c>
      <c r="D4310" s="3" t="s">
        <v>8</v>
      </c>
      <c r="E4310" s="3">
        <v>1998.0</v>
      </c>
      <c r="F4310" s="3">
        <v>22.0</v>
      </c>
    </row>
    <row r="4311" ht="15.75" customHeight="1">
      <c r="A4311" s="2" t="s">
        <v>298</v>
      </c>
      <c r="B4311" s="2" t="s">
        <v>292</v>
      </c>
      <c r="C4311" s="2" t="str">
        <f>VLOOKUP(D4311,Info!$A$24:$B$57,2,FALSE)</f>
        <v>SG</v>
      </c>
      <c r="D4311" s="3" t="s">
        <v>8</v>
      </c>
      <c r="E4311" s="3">
        <v>1999.0</v>
      </c>
      <c r="F4311" s="3">
        <v>7.0</v>
      </c>
    </row>
    <row r="4312" ht="15.75" customHeight="1">
      <c r="A4312" s="2" t="s">
        <v>298</v>
      </c>
      <c r="B4312" s="2" t="s">
        <v>292</v>
      </c>
      <c r="C4312" s="2" t="str">
        <f>VLOOKUP(D4312,Info!$A$24:$B$57,2,FALSE)</f>
        <v>SG</v>
      </c>
      <c r="D4312" s="3" t="s">
        <v>8</v>
      </c>
      <c r="E4312" s="3">
        <v>2000.0</v>
      </c>
      <c r="F4312" s="3">
        <v>5.0</v>
      </c>
    </row>
    <row r="4313" ht="15.75" customHeight="1">
      <c r="A4313" s="2" t="s">
        <v>298</v>
      </c>
      <c r="B4313" s="2" t="s">
        <v>292</v>
      </c>
      <c r="C4313" s="2" t="str">
        <f>VLOOKUP(D4313,Info!$A$24:$B$57,2,FALSE)</f>
        <v>SG</v>
      </c>
      <c r="D4313" s="3" t="s">
        <v>8</v>
      </c>
      <c r="E4313" s="3">
        <v>2001.0</v>
      </c>
      <c r="F4313" s="3">
        <v>9.0</v>
      </c>
    </row>
    <row r="4314" ht="15.75" customHeight="1">
      <c r="A4314" s="2" t="s">
        <v>298</v>
      </c>
      <c r="B4314" s="2" t="s">
        <v>292</v>
      </c>
      <c r="C4314" s="2" t="str">
        <f>VLOOKUP(D4314,Info!$A$24:$B$57,2,FALSE)</f>
        <v>SG</v>
      </c>
      <c r="D4314" s="3" t="s">
        <v>8</v>
      </c>
      <c r="E4314" s="3">
        <v>2002.0</v>
      </c>
      <c r="F4314" s="3">
        <v>7.0</v>
      </c>
    </row>
    <row r="4315" ht="15.75" customHeight="1">
      <c r="A4315" s="2" t="s">
        <v>298</v>
      </c>
      <c r="B4315" s="2" t="s">
        <v>292</v>
      </c>
      <c r="C4315" s="2" t="str">
        <f>VLOOKUP(D4315,Info!$A$24:$B$57,2,FALSE)</f>
        <v>SG</v>
      </c>
      <c r="D4315" s="3" t="s">
        <v>8</v>
      </c>
      <c r="E4315" s="3">
        <v>2003.0</v>
      </c>
      <c r="F4315" s="3">
        <v>7.0</v>
      </c>
    </row>
    <row r="4316" ht="15.75" customHeight="1">
      <c r="A4316" s="2" t="s">
        <v>298</v>
      </c>
      <c r="B4316" s="2" t="s">
        <v>292</v>
      </c>
      <c r="C4316" s="2" t="str">
        <f>VLOOKUP(D4316,Info!$A$24:$B$57,2,FALSE)</f>
        <v>SG</v>
      </c>
      <c r="D4316" s="3" t="s">
        <v>8</v>
      </c>
      <c r="E4316" s="3">
        <v>2004.0</v>
      </c>
      <c r="F4316" s="3">
        <v>6.0</v>
      </c>
    </row>
    <row r="4317" ht="15.75" customHeight="1">
      <c r="A4317" s="2" t="s">
        <v>298</v>
      </c>
      <c r="B4317" s="2" t="s">
        <v>292</v>
      </c>
      <c r="C4317" s="2" t="str">
        <f>VLOOKUP(D4317,Info!$A$24:$B$57,2,FALSE)</f>
        <v>SG</v>
      </c>
      <c r="D4317" s="3" t="s">
        <v>8</v>
      </c>
      <c r="E4317" s="3">
        <v>2005.0</v>
      </c>
      <c r="F4317" s="3">
        <v>4.0</v>
      </c>
    </row>
    <row r="4318" ht="15.75" customHeight="1">
      <c r="A4318" s="2" t="s">
        <v>298</v>
      </c>
      <c r="B4318" s="2" t="s">
        <v>292</v>
      </c>
      <c r="C4318" s="2" t="str">
        <f>VLOOKUP(D4318,Info!$A$24:$B$57,2,FALSE)</f>
        <v>SG</v>
      </c>
      <c r="D4318" s="3" t="s">
        <v>8</v>
      </c>
      <c r="E4318" s="3">
        <v>2006.0</v>
      </c>
      <c r="F4318" s="3">
        <v>9.0</v>
      </c>
    </row>
    <row r="4319" ht="15.75" customHeight="1">
      <c r="A4319" s="2" t="s">
        <v>298</v>
      </c>
      <c r="B4319" s="2" t="s">
        <v>292</v>
      </c>
      <c r="C4319" s="2" t="str">
        <f>VLOOKUP(D4319,Info!$A$24:$B$57,2,FALSE)</f>
        <v>SG</v>
      </c>
      <c r="D4319" s="3" t="s">
        <v>8</v>
      </c>
      <c r="E4319" s="3">
        <v>2007.0</v>
      </c>
      <c r="F4319" s="3">
        <v>8.0</v>
      </c>
    </row>
    <row r="4320" ht="15.75" customHeight="1">
      <c r="A4320" s="2" t="s">
        <v>298</v>
      </c>
      <c r="B4320" s="2" t="s">
        <v>292</v>
      </c>
      <c r="C4320" s="2" t="str">
        <f>VLOOKUP(D4320,Info!$A$24:$B$57,2,FALSE)</f>
        <v>SG</v>
      </c>
      <c r="D4320" s="3" t="s">
        <v>8</v>
      </c>
      <c r="E4320" s="3">
        <v>2008.0</v>
      </c>
      <c r="F4320" s="3">
        <v>2.0</v>
      </c>
    </row>
    <row r="4321" ht="15.75" customHeight="1">
      <c r="A4321" s="2" t="s">
        <v>298</v>
      </c>
      <c r="B4321" s="2" t="s">
        <v>292</v>
      </c>
      <c r="C4321" s="2" t="str">
        <f>VLOOKUP(D4321,Info!$A$24:$B$57,2,FALSE)</f>
        <v>SG</v>
      </c>
      <c r="D4321" s="3" t="s">
        <v>8</v>
      </c>
      <c r="E4321" s="3">
        <v>2009.0</v>
      </c>
      <c r="F4321" s="3">
        <v>3.0</v>
      </c>
    </row>
    <row r="4322" ht="15.75" customHeight="1">
      <c r="A4322" s="2" t="s">
        <v>298</v>
      </c>
      <c r="B4322" s="2" t="s">
        <v>292</v>
      </c>
      <c r="C4322" s="2" t="str">
        <f>VLOOKUP(D4322,Info!$A$24:$B$57,2,FALSE)</f>
        <v>SG</v>
      </c>
      <c r="D4322" s="3" t="s">
        <v>8</v>
      </c>
      <c r="E4322" s="3">
        <v>2010.0</v>
      </c>
      <c r="F4322" s="3">
        <v>5.0</v>
      </c>
    </row>
    <row r="4323" ht="15.75" customHeight="1">
      <c r="A4323" s="2" t="s">
        <v>298</v>
      </c>
      <c r="B4323" s="2" t="s">
        <v>292</v>
      </c>
      <c r="C4323" s="2" t="str">
        <f>VLOOKUP(D4323,Info!$A$24:$B$57,2,FALSE)</f>
        <v>SG</v>
      </c>
      <c r="D4323" s="3" t="s">
        <v>8</v>
      </c>
      <c r="E4323" s="3">
        <v>2011.0</v>
      </c>
      <c r="F4323" s="3">
        <v>15.0</v>
      </c>
    </row>
    <row r="4324" ht="15.75" customHeight="1">
      <c r="A4324" s="2" t="s">
        <v>298</v>
      </c>
      <c r="B4324" s="2" t="s">
        <v>292</v>
      </c>
      <c r="C4324" s="2" t="str">
        <f>VLOOKUP(D4324,Info!$A$24:$B$57,2,FALSE)</f>
        <v>SG</v>
      </c>
      <c r="D4324" s="3" t="s">
        <v>8</v>
      </c>
      <c r="E4324" s="3">
        <v>2012.0</v>
      </c>
      <c r="F4324" s="3">
        <v>24.0</v>
      </c>
    </row>
    <row r="4325" ht="15.75" customHeight="1">
      <c r="A4325" s="2" t="s">
        <v>298</v>
      </c>
      <c r="B4325" s="2" t="s">
        <v>292</v>
      </c>
      <c r="C4325" s="2" t="str">
        <f>VLOOKUP(D4325,Info!$A$24:$B$57,2,FALSE)</f>
        <v>SG</v>
      </c>
      <c r="D4325" s="3" t="s">
        <v>8</v>
      </c>
      <c r="E4325" s="3">
        <v>2013.0</v>
      </c>
      <c r="F4325" s="3">
        <v>32.0</v>
      </c>
    </row>
    <row r="4326" ht="15.75" customHeight="1">
      <c r="A4326" s="2" t="s">
        <v>298</v>
      </c>
      <c r="B4326" s="2" t="s">
        <v>292</v>
      </c>
      <c r="C4326" s="2" t="str">
        <f>VLOOKUP(D4326,Info!$A$24:$B$57,2,FALSE)</f>
        <v>SG</v>
      </c>
      <c r="D4326" s="3" t="s">
        <v>8</v>
      </c>
      <c r="E4326" s="3">
        <v>2014.0</v>
      </c>
      <c r="F4326" s="3">
        <v>30.0</v>
      </c>
    </row>
    <row r="4327" ht="15.75" customHeight="1">
      <c r="A4327" s="2" t="s">
        <v>298</v>
      </c>
      <c r="B4327" s="2" t="s">
        <v>292</v>
      </c>
      <c r="C4327" s="2" t="str">
        <f>VLOOKUP(D4327,Info!$A$24:$B$57,2,FALSE)</f>
        <v>SG</v>
      </c>
      <c r="D4327" s="3" t="s">
        <v>8</v>
      </c>
      <c r="E4327" s="3">
        <v>2015.0</v>
      </c>
      <c r="F4327" s="3">
        <v>28.0</v>
      </c>
    </row>
    <row r="4328" ht="15.75" customHeight="1">
      <c r="A4328" s="2" t="s">
        <v>298</v>
      </c>
      <c r="B4328" s="2" t="s">
        <v>292</v>
      </c>
      <c r="C4328" s="2" t="str">
        <f>VLOOKUP(D4328,Info!$A$24:$B$57,2,FALSE)</f>
        <v>SG</v>
      </c>
      <c r="D4328" s="3" t="s">
        <v>8</v>
      </c>
      <c r="E4328" s="3">
        <v>2016.0</v>
      </c>
      <c r="F4328" s="3">
        <v>24.0</v>
      </c>
    </row>
    <row r="4329" ht="15.75" customHeight="1">
      <c r="A4329" s="2" t="s">
        <v>298</v>
      </c>
      <c r="B4329" s="2" t="s">
        <v>292</v>
      </c>
      <c r="C4329" s="2" t="str">
        <f>VLOOKUP(D4329,Info!$A$24:$B$57,2,FALSE)</f>
        <v>SG</v>
      </c>
      <c r="D4329" s="3" t="s">
        <v>8</v>
      </c>
      <c r="E4329" s="3">
        <v>2017.0</v>
      </c>
      <c r="F4329" s="3">
        <v>21.0</v>
      </c>
    </row>
    <row r="4330" ht="15.75" customHeight="1">
      <c r="A4330" s="2" t="s">
        <v>298</v>
      </c>
      <c r="B4330" s="2" t="s">
        <v>292</v>
      </c>
      <c r="C4330" s="2" t="str">
        <f>VLOOKUP(D4330,Info!$A$24:$B$57,2,FALSE)</f>
        <v>SG</v>
      </c>
      <c r="D4330" s="3" t="s">
        <v>8</v>
      </c>
      <c r="E4330" s="3">
        <v>2018.0</v>
      </c>
      <c r="F4330" s="3">
        <v>21.0</v>
      </c>
    </row>
    <row r="4331" ht="15.75" customHeight="1">
      <c r="A4331" s="2" t="s">
        <v>298</v>
      </c>
      <c r="B4331" s="2" t="s">
        <v>292</v>
      </c>
      <c r="C4331" s="2" t="str">
        <f>VLOOKUP(D4331,Info!$A$24:$B$57,2,FALSE)</f>
        <v>Deepwater</v>
      </c>
      <c r="D4331" s="3" t="s">
        <v>9</v>
      </c>
      <c r="E4331" s="3">
        <v>1981.0</v>
      </c>
      <c r="F4331" s="3">
        <v>8.0</v>
      </c>
    </row>
    <row r="4332" ht="15.75" customHeight="1">
      <c r="A4332" s="2" t="s">
        <v>298</v>
      </c>
      <c r="B4332" s="2" t="s">
        <v>292</v>
      </c>
      <c r="C4332" s="2" t="str">
        <f>VLOOKUP(D4332,Info!$A$24:$B$57,2,FALSE)</f>
        <v>Deepwater</v>
      </c>
      <c r="D4332" s="3" t="s">
        <v>9</v>
      </c>
      <c r="E4332" s="3">
        <v>1982.0</v>
      </c>
      <c r="F4332" s="3">
        <v>2.0</v>
      </c>
    </row>
    <row r="4333" ht="15.75" customHeight="1">
      <c r="A4333" s="2" t="s">
        <v>298</v>
      </c>
      <c r="B4333" s="2" t="s">
        <v>292</v>
      </c>
      <c r="C4333" s="2" t="str">
        <f>VLOOKUP(D4333,Info!$A$24:$B$57,2,FALSE)</f>
        <v>Deepwater</v>
      </c>
      <c r="D4333" s="3" t="s">
        <v>9</v>
      </c>
      <c r="E4333" s="3">
        <v>1983.0</v>
      </c>
      <c r="F4333" s="3">
        <v>12.0</v>
      </c>
    </row>
    <row r="4334" ht="15.75" customHeight="1">
      <c r="A4334" s="2" t="s">
        <v>298</v>
      </c>
      <c r="B4334" s="2" t="s">
        <v>292</v>
      </c>
      <c r="C4334" s="2" t="str">
        <f>VLOOKUP(D4334,Info!$A$24:$B$57,2,FALSE)</f>
        <v>Deepwater</v>
      </c>
      <c r="D4334" s="3" t="s">
        <v>9</v>
      </c>
      <c r="E4334" s="3">
        <v>1984.0</v>
      </c>
      <c r="F4334" s="3">
        <v>8.0</v>
      </c>
    </row>
    <row r="4335" ht="15.75" customHeight="1">
      <c r="A4335" s="2" t="s">
        <v>298</v>
      </c>
      <c r="B4335" s="2" t="s">
        <v>292</v>
      </c>
      <c r="C4335" s="2" t="str">
        <f>VLOOKUP(D4335,Info!$A$24:$B$57,2,FALSE)</f>
        <v>Deepwater</v>
      </c>
      <c r="D4335" s="3" t="s">
        <v>9</v>
      </c>
      <c r="E4335" s="3">
        <v>1985.0</v>
      </c>
      <c r="F4335" s="3">
        <v>4.0</v>
      </c>
    </row>
    <row r="4336" ht="15.75" customHeight="1">
      <c r="A4336" s="2" t="s">
        <v>298</v>
      </c>
      <c r="B4336" s="2" t="s">
        <v>292</v>
      </c>
      <c r="C4336" s="2" t="str">
        <f>VLOOKUP(D4336,Info!$A$24:$B$57,2,FALSE)</f>
        <v>Deepwater</v>
      </c>
      <c r="D4336" s="3" t="s">
        <v>9</v>
      </c>
      <c r="E4336" s="3">
        <v>1986.0</v>
      </c>
      <c r="F4336" s="3">
        <v>16.0</v>
      </c>
    </row>
    <row r="4337" ht="15.75" customHeight="1">
      <c r="A4337" s="2" t="s">
        <v>298</v>
      </c>
      <c r="B4337" s="2" t="s">
        <v>292</v>
      </c>
      <c r="C4337" s="2" t="str">
        <f>VLOOKUP(D4337,Info!$A$24:$B$57,2,FALSE)</f>
        <v>Deepwater</v>
      </c>
      <c r="D4337" s="3" t="s">
        <v>9</v>
      </c>
      <c r="E4337" s="3">
        <v>1987.0</v>
      </c>
      <c r="F4337" s="3">
        <v>5.0</v>
      </c>
    </row>
    <row r="4338" ht="15.75" customHeight="1">
      <c r="A4338" s="2" t="s">
        <v>298</v>
      </c>
      <c r="B4338" s="2" t="s">
        <v>292</v>
      </c>
      <c r="C4338" s="2" t="str">
        <f>VLOOKUP(D4338,Info!$A$24:$B$57,2,FALSE)</f>
        <v>Deepwater</v>
      </c>
      <c r="D4338" s="3" t="s">
        <v>9</v>
      </c>
      <c r="E4338" s="3">
        <v>1988.0</v>
      </c>
      <c r="F4338" s="3">
        <v>1.0</v>
      </c>
    </row>
    <row r="4339" ht="15.75" customHeight="1">
      <c r="A4339" s="2" t="s">
        <v>298</v>
      </c>
      <c r="B4339" s="2" t="s">
        <v>292</v>
      </c>
      <c r="C4339" s="2" t="str">
        <f>VLOOKUP(D4339,Info!$A$24:$B$57,2,FALSE)</f>
        <v>Deepwater</v>
      </c>
      <c r="D4339" s="3" t="s">
        <v>9</v>
      </c>
      <c r="E4339" s="3">
        <v>1989.0</v>
      </c>
      <c r="F4339" s="3">
        <v>3.0</v>
      </c>
    </row>
    <row r="4340" ht="15.75" customHeight="1">
      <c r="A4340" s="2" t="s">
        <v>298</v>
      </c>
      <c r="B4340" s="2" t="s">
        <v>292</v>
      </c>
      <c r="C4340" s="2" t="str">
        <f>VLOOKUP(D4340,Info!$A$24:$B$57,2,FALSE)</f>
        <v>Deepwater</v>
      </c>
      <c r="D4340" s="3" t="s">
        <v>9</v>
      </c>
      <c r="E4340" s="3">
        <v>1990.0</v>
      </c>
      <c r="F4340" s="3">
        <v>1.0</v>
      </c>
    </row>
    <row r="4341" ht="15.75" customHeight="1">
      <c r="A4341" s="2" t="s">
        <v>298</v>
      </c>
      <c r="B4341" s="2" t="s">
        <v>292</v>
      </c>
      <c r="C4341" s="2" t="str">
        <f>VLOOKUP(D4341,Info!$A$24:$B$57,2,FALSE)</f>
        <v>Deepwater</v>
      </c>
      <c r="D4341" s="3" t="s">
        <v>9</v>
      </c>
      <c r="E4341" s="3">
        <v>1991.0</v>
      </c>
      <c r="F4341" s="3">
        <v>3.0</v>
      </c>
    </row>
    <row r="4342" ht="15.75" customHeight="1">
      <c r="A4342" s="2" t="s">
        <v>298</v>
      </c>
      <c r="B4342" s="2" t="s">
        <v>292</v>
      </c>
      <c r="C4342" s="2" t="str">
        <f>VLOOKUP(D4342,Info!$A$24:$B$57,2,FALSE)</f>
        <v>Deepwater</v>
      </c>
      <c r="D4342" s="3" t="s">
        <v>9</v>
      </c>
      <c r="E4342" s="3">
        <v>1993.0</v>
      </c>
      <c r="F4342" s="3">
        <v>1.0</v>
      </c>
    </row>
    <row r="4343" ht="15.75" customHeight="1">
      <c r="A4343" s="2" t="s">
        <v>298</v>
      </c>
      <c r="B4343" s="2" t="s">
        <v>292</v>
      </c>
      <c r="C4343" s="2" t="str">
        <f>VLOOKUP(D4343,Info!$A$24:$B$57,2,FALSE)</f>
        <v>Deepwater</v>
      </c>
      <c r="D4343" s="3" t="s">
        <v>9</v>
      </c>
      <c r="E4343" s="3">
        <v>1998.0</v>
      </c>
      <c r="F4343" s="3">
        <v>2.0</v>
      </c>
    </row>
    <row r="4344" ht="15.75" customHeight="1">
      <c r="A4344" s="2" t="s">
        <v>298</v>
      </c>
      <c r="B4344" s="2" t="s">
        <v>292</v>
      </c>
      <c r="C4344" s="2" t="str">
        <f>VLOOKUP(D4344,Info!$A$24:$B$57,2,FALSE)</f>
        <v>Deepwater</v>
      </c>
      <c r="D4344" s="3" t="s">
        <v>9</v>
      </c>
      <c r="E4344" s="3">
        <v>2000.0</v>
      </c>
      <c r="F4344" s="3">
        <v>2.0</v>
      </c>
    </row>
    <row r="4345" ht="15.75" customHeight="1">
      <c r="A4345" s="2" t="s">
        <v>298</v>
      </c>
      <c r="B4345" s="2" t="s">
        <v>292</v>
      </c>
      <c r="C4345" s="2" t="str">
        <f>VLOOKUP(D4345,Info!$A$24:$B$57,2,FALSE)</f>
        <v>Deepwater</v>
      </c>
      <c r="D4345" s="3" t="s">
        <v>9</v>
      </c>
      <c r="E4345" s="3">
        <v>2001.0</v>
      </c>
      <c r="F4345" s="3">
        <v>5.0</v>
      </c>
    </row>
    <row r="4346" ht="15.75" customHeight="1">
      <c r="A4346" s="2" t="s">
        <v>298</v>
      </c>
      <c r="B4346" s="2" t="s">
        <v>292</v>
      </c>
      <c r="C4346" s="2" t="str">
        <f>VLOOKUP(D4346,Info!$A$24:$B$57,2,FALSE)</f>
        <v>Deepwater</v>
      </c>
      <c r="D4346" s="3" t="s">
        <v>9</v>
      </c>
      <c r="E4346" s="3">
        <v>2002.0</v>
      </c>
      <c r="F4346" s="3">
        <v>3.0</v>
      </c>
    </row>
    <row r="4347" ht="15.75" customHeight="1">
      <c r="A4347" s="2" t="s">
        <v>298</v>
      </c>
      <c r="B4347" s="2" t="s">
        <v>292</v>
      </c>
      <c r="C4347" s="2" t="str">
        <f>VLOOKUP(D4347,Info!$A$24:$B$57,2,FALSE)</f>
        <v>Deepwater</v>
      </c>
      <c r="D4347" s="3" t="s">
        <v>9</v>
      </c>
      <c r="E4347" s="3">
        <v>2003.0</v>
      </c>
      <c r="F4347" s="3">
        <v>4.0</v>
      </c>
    </row>
    <row r="4348" ht="15.75" customHeight="1">
      <c r="A4348" s="2" t="s">
        <v>298</v>
      </c>
      <c r="B4348" s="2" t="s">
        <v>292</v>
      </c>
      <c r="C4348" s="2" t="str">
        <f>VLOOKUP(D4348,Info!$A$24:$B$57,2,FALSE)</f>
        <v>Deepwater</v>
      </c>
      <c r="D4348" s="3" t="s">
        <v>9</v>
      </c>
      <c r="E4348" s="3">
        <v>2004.0</v>
      </c>
      <c r="F4348" s="3">
        <v>4.0</v>
      </c>
    </row>
    <row r="4349" ht="15.75" customHeight="1">
      <c r="A4349" s="2" t="s">
        <v>298</v>
      </c>
      <c r="B4349" s="2" t="s">
        <v>292</v>
      </c>
      <c r="C4349" s="2" t="str">
        <f>VLOOKUP(D4349,Info!$A$24:$B$57,2,FALSE)</f>
        <v>Deepwater</v>
      </c>
      <c r="D4349" s="3" t="s">
        <v>9</v>
      </c>
      <c r="E4349" s="3">
        <v>2005.0</v>
      </c>
      <c r="F4349" s="3">
        <v>3.0</v>
      </c>
    </row>
    <row r="4350" ht="15.75" customHeight="1">
      <c r="A4350" s="2" t="s">
        <v>298</v>
      </c>
      <c r="B4350" s="2" t="s">
        <v>292</v>
      </c>
      <c r="C4350" s="2" t="str">
        <f>VLOOKUP(D4350,Info!$A$24:$B$57,2,FALSE)</f>
        <v>Deepwater</v>
      </c>
      <c r="D4350" s="3" t="s">
        <v>9</v>
      </c>
      <c r="E4350" s="3">
        <v>2006.0</v>
      </c>
      <c r="F4350" s="3">
        <v>3.0</v>
      </c>
    </row>
    <row r="4351" ht="15.75" customHeight="1">
      <c r="A4351" s="2" t="s">
        <v>298</v>
      </c>
      <c r="B4351" s="2" t="s">
        <v>292</v>
      </c>
      <c r="C4351" s="2" t="str">
        <f>VLOOKUP(D4351,Info!$A$24:$B$57,2,FALSE)</f>
        <v>Deepwater</v>
      </c>
      <c r="D4351" s="3" t="s">
        <v>9</v>
      </c>
      <c r="E4351" s="3">
        <v>2007.0</v>
      </c>
      <c r="F4351" s="3">
        <v>6.0</v>
      </c>
    </row>
    <row r="4352" ht="15.75" customHeight="1">
      <c r="A4352" s="2" t="s">
        <v>298</v>
      </c>
      <c r="B4352" s="2" t="s">
        <v>292</v>
      </c>
      <c r="C4352" s="2" t="str">
        <f>VLOOKUP(D4352,Info!$A$24:$B$57,2,FALSE)</f>
        <v>Deepwater</v>
      </c>
      <c r="D4352" s="3" t="s">
        <v>9</v>
      </c>
      <c r="E4352" s="3">
        <v>2008.0</v>
      </c>
      <c r="F4352" s="3">
        <v>8.0</v>
      </c>
    </row>
    <row r="4353" ht="15.75" customHeight="1">
      <c r="A4353" s="2" t="s">
        <v>298</v>
      </c>
      <c r="B4353" s="2" t="s">
        <v>292</v>
      </c>
      <c r="C4353" s="2" t="str">
        <f>VLOOKUP(D4353,Info!$A$24:$B$57,2,FALSE)</f>
        <v>Deepwater</v>
      </c>
      <c r="D4353" s="3" t="s">
        <v>9</v>
      </c>
      <c r="E4353" s="3">
        <v>2009.0</v>
      </c>
      <c r="F4353" s="3">
        <v>1.0</v>
      </c>
    </row>
    <row r="4354" ht="15.75" customHeight="1">
      <c r="A4354" s="2" t="s">
        <v>298</v>
      </c>
      <c r="B4354" s="2" t="s">
        <v>292</v>
      </c>
      <c r="C4354" s="2" t="str">
        <f>VLOOKUP(D4354,Info!$A$24:$B$57,2,FALSE)</f>
        <v>Deepwater</v>
      </c>
      <c r="D4354" s="3" t="s">
        <v>9</v>
      </c>
      <c r="E4354" s="3">
        <v>2011.0</v>
      </c>
      <c r="F4354" s="3">
        <v>4.0</v>
      </c>
    </row>
    <row r="4355" ht="15.75" customHeight="1">
      <c r="A4355" s="2" t="s">
        <v>298</v>
      </c>
      <c r="B4355" s="2" t="s">
        <v>292</v>
      </c>
      <c r="C4355" s="2" t="str">
        <f>VLOOKUP(D4355,Info!$A$24:$B$57,2,FALSE)</f>
        <v>Deepwater</v>
      </c>
      <c r="D4355" s="3" t="s">
        <v>9</v>
      </c>
      <c r="E4355" s="3">
        <v>2012.0</v>
      </c>
      <c r="F4355" s="3">
        <v>1.0</v>
      </c>
    </row>
    <row r="4356" ht="15.75" customHeight="1">
      <c r="A4356" s="2" t="s">
        <v>298</v>
      </c>
      <c r="B4356" s="2" t="s">
        <v>292</v>
      </c>
      <c r="C4356" s="2" t="str">
        <f>VLOOKUP(D4356,Info!$A$24:$B$57,2,FALSE)</f>
        <v>Deepwater</v>
      </c>
      <c r="D4356" s="3" t="s">
        <v>9</v>
      </c>
      <c r="E4356" s="3">
        <v>2013.0</v>
      </c>
      <c r="F4356" s="3">
        <v>4.0</v>
      </c>
    </row>
    <row r="4357" ht="15.75" customHeight="1">
      <c r="A4357" s="2" t="s">
        <v>298</v>
      </c>
      <c r="B4357" s="2" t="s">
        <v>292</v>
      </c>
      <c r="C4357" s="2" t="str">
        <f>VLOOKUP(D4357,Info!$A$24:$B$57,2,FALSE)</f>
        <v>Deepwater</v>
      </c>
      <c r="D4357" s="3" t="s">
        <v>9</v>
      </c>
      <c r="E4357" s="3">
        <v>2014.0</v>
      </c>
      <c r="F4357" s="3">
        <v>3.0</v>
      </c>
    </row>
    <row r="4358" ht="15.75" customHeight="1">
      <c r="A4358" s="2" t="s">
        <v>298</v>
      </c>
      <c r="B4358" s="2" t="s">
        <v>292</v>
      </c>
      <c r="C4358" s="2" t="str">
        <f>VLOOKUP(D4358,Info!$A$24:$B$57,2,FALSE)</f>
        <v>Deepwater</v>
      </c>
      <c r="D4358" s="3" t="s">
        <v>9</v>
      </c>
      <c r="E4358" s="3">
        <v>2015.0</v>
      </c>
      <c r="F4358" s="3">
        <v>5.0</v>
      </c>
    </row>
    <row r="4359" ht="15.75" customHeight="1">
      <c r="A4359" s="2" t="s">
        <v>298</v>
      </c>
      <c r="B4359" s="2" t="s">
        <v>292</v>
      </c>
      <c r="C4359" s="2" t="str">
        <f>VLOOKUP(D4359,Info!$A$24:$B$57,2,FALSE)</f>
        <v>Deepwater</v>
      </c>
      <c r="D4359" s="3" t="s">
        <v>9</v>
      </c>
      <c r="E4359" s="3">
        <v>2016.0</v>
      </c>
      <c r="F4359" s="3">
        <v>11.0</v>
      </c>
    </row>
    <row r="4360" ht="15.75" customHeight="1">
      <c r="A4360" s="2" t="s">
        <v>298</v>
      </c>
      <c r="B4360" s="2" t="s">
        <v>292</v>
      </c>
      <c r="C4360" s="2" t="str">
        <f>VLOOKUP(D4360,Info!$A$24:$B$57,2,FALSE)</f>
        <v>Deepwater</v>
      </c>
      <c r="D4360" s="3" t="s">
        <v>9</v>
      </c>
      <c r="E4360" s="3">
        <v>2017.0</v>
      </c>
      <c r="F4360" s="3">
        <v>3.0</v>
      </c>
    </row>
    <row r="4361" ht="15.75" customHeight="1">
      <c r="A4361" s="2" t="s">
        <v>298</v>
      </c>
      <c r="B4361" s="2" t="s">
        <v>292</v>
      </c>
      <c r="C4361" s="2" t="str">
        <f>VLOOKUP(D4361,Info!$A$24:$B$57,2,FALSE)</f>
        <v>Deepwater</v>
      </c>
      <c r="D4361" s="3" t="s">
        <v>9</v>
      </c>
      <c r="E4361" s="3">
        <v>2018.0</v>
      </c>
      <c r="F4361" s="3">
        <v>2.0</v>
      </c>
    </row>
    <row r="4362" ht="15.75" customHeight="1">
      <c r="A4362" s="2" t="s">
        <v>298</v>
      </c>
      <c r="B4362" s="2" t="s">
        <v>292</v>
      </c>
      <c r="C4362" s="2" t="str">
        <f>VLOOKUP(D4362,Info!$A$24:$B$57,2,FALSE)</f>
        <v>Shallow-water</v>
      </c>
      <c r="D4362" s="3" t="s">
        <v>11</v>
      </c>
      <c r="E4362" s="3">
        <v>1981.0</v>
      </c>
      <c r="F4362" s="3">
        <v>4.0</v>
      </c>
    </row>
    <row r="4363" ht="15.75" customHeight="1">
      <c r="A4363" s="2" t="s">
        <v>298</v>
      </c>
      <c r="B4363" s="2" t="s">
        <v>292</v>
      </c>
      <c r="C4363" s="2" t="str">
        <f>VLOOKUP(D4363,Info!$A$24:$B$57,2,FALSE)</f>
        <v>Shallow-water</v>
      </c>
      <c r="D4363" s="3" t="s">
        <v>11</v>
      </c>
      <c r="E4363" s="3">
        <v>1982.0</v>
      </c>
      <c r="F4363" s="3">
        <v>9.0</v>
      </c>
    </row>
    <row r="4364" ht="15.75" customHeight="1">
      <c r="A4364" s="2" t="s">
        <v>298</v>
      </c>
      <c r="B4364" s="2" t="s">
        <v>292</v>
      </c>
      <c r="C4364" s="2" t="str">
        <f>VLOOKUP(D4364,Info!$A$24:$B$57,2,FALSE)</f>
        <v>Shallow-water</v>
      </c>
      <c r="D4364" s="3" t="s">
        <v>11</v>
      </c>
      <c r="E4364" s="3">
        <v>1983.0</v>
      </c>
      <c r="F4364" s="3">
        <v>7.0</v>
      </c>
    </row>
    <row r="4365" ht="15.75" customHeight="1">
      <c r="A4365" s="2" t="s">
        <v>298</v>
      </c>
      <c r="B4365" s="2" t="s">
        <v>292</v>
      </c>
      <c r="C4365" s="2" t="str">
        <f>VLOOKUP(D4365,Info!$A$24:$B$57,2,FALSE)</f>
        <v>Shallow-water</v>
      </c>
      <c r="D4365" s="3" t="s">
        <v>11</v>
      </c>
      <c r="E4365" s="3">
        <v>1984.0</v>
      </c>
      <c r="F4365" s="3">
        <v>14.0</v>
      </c>
    </row>
    <row r="4366" ht="15.75" customHeight="1">
      <c r="A4366" s="2" t="s">
        <v>298</v>
      </c>
      <c r="B4366" s="2" t="s">
        <v>292</v>
      </c>
      <c r="C4366" s="2" t="str">
        <f>VLOOKUP(D4366,Info!$A$24:$B$57,2,FALSE)</f>
        <v>Shallow-water</v>
      </c>
      <c r="D4366" s="3" t="s">
        <v>11</v>
      </c>
      <c r="E4366" s="3">
        <v>1985.0</v>
      </c>
      <c r="F4366" s="3">
        <v>17.0</v>
      </c>
    </row>
    <row r="4367" ht="15.75" customHeight="1">
      <c r="A4367" s="2" t="s">
        <v>298</v>
      </c>
      <c r="B4367" s="2" t="s">
        <v>292</v>
      </c>
      <c r="C4367" s="2" t="str">
        <f>VLOOKUP(D4367,Info!$A$24:$B$57,2,FALSE)</f>
        <v>Shallow-water</v>
      </c>
      <c r="D4367" s="3" t="s">
        <v>11</v>
      </c>
      <c r="E4367" s="3">
        <v>1986.0</v>
      </c>
      <c r="F4367" s="3">
        <v>14.0</v>
      </c>
    </row>
    <row r="4368" ht="15.75" customHeight="1">
      <c r="A4368" s="2" t="s">
        <v>298</v>
      </c>
      <c r="B4368" s="2" t="s">
        <v>292</v>
      </c>
      <c r="C4368" s="2" t="str">
        <f>VLOOKUP(D4368,Info!$A$24:$B$57,2,FALSE)</f>
        <v>Shallow-water</v>
      </c>
      <c r="D4368" s="3" t="s">
        <v>11</v>
      </c>
      <c r="E4368" s="3">
        <v>1987.0</v>
      </c>
      <c r="F4368" s="3">
        <v>19.0</v>
      </c>
    </row>
    <row r="4369" ht="15.75" customHeight="1">
      <c r="A4369" s="2" t="s">
        <v>298</v>
      </c>
      <c r="B4369" s="2" t="s">
        <v>292</v>
      </c>
      <c r="C4369" s="2" t="str">
        <f>VLOOKUP(D4369,Info!$A$24:$B$57,2,FALSE)</f>
        <v>Shallow-water</v>
      </c>
      <c r="D4369" s="3" t="s">
        <v>11</v>
      </c>
      <c r="E4369" s="3">
        <v>1988.0</v>
      </c>
      <c r="F4369" s="3">
        <v>8.0</v>
      </c>
    </row>
    <row r="4370" ht="15.75" customHeight="1">
      <c r="A4370" s="2" t="s">
        <v>298</v>
      </c>
      <c r="B4370" s="2" t="s">
        <v>292</v>
      </c>
      <c r="C4370" s="2" t="str">
        <f>VLOOKUP(D4370,Info!$A$24:$B$57,2,FALSE)</f>
        <v>Shallow-water</v>
      </c>
      <c r="D4370" s="3" t="s">
        <v>11</v>
      </c>
      <c r="E4370" s="3">
        <v>1989.0</v>
      </c>
      <c r="F4370" s="3">
        <v>4.0</v>
      </c>
    </row>
    <row r="4371" ht="15.75" customHeight="1">
      <c r="A4371" s="2" t="s">
        <v>298</v>
      </c>
      <c r="B4371" s="2" t="s">
        <v>292</v>
      </c>
      <c r="C4371" s="2" t="str">
        <f>VLOOKUP(D4371,Info!$A$24:$B$57,2,FALSE)</f>
        <v>Shallow-water</v>
      </c>
      <c r="D4371" s="3" t="s">
        <v>11</v>
      </c>
      <c r="E4371" s="3">
        <v>1990.0</v>
      </c>
      <c r="F4371" s="3">
        <v>3.0</v>
      </c>
    </row>
    <row r="4372" ht="15.75" customHeight="1">
      <c r="A4372" s="2" t="s">
        <v>298</v>
      </c>
      <c r="B4372" s="2" t="s">
        <v>292</v>
      </c>
      <c r="C4372" s="2" t="str">
        <f>VLOOKUP(D4372,Info!$A$24:$B$57,2,FALSE)</f>
        <v>Shallow-water</v>
      </c>
      <c r="D4372" s="3" t="s">
        <v>11</v>
      </c>
      <c r="E4372" s="3">
        <v>1991.0</v>
      </c>
      <c r="F4372" s="3">
        <v>3.0</v>
      </c>
    </row>
    <row r="4373" ht="15.75" customHeight="1">
      <c r="A4373" s="2" t="s">
        <v>298</v>
      </c>
      <c r="B4373" s="2" t="s">
        <v>292</v>
      </c>
      <c r="C4373" s="2" t="str">
        <f>VLOOKUP(D4373,Info!$A$24:$B$57,2,FALSE)</f>
        <v>Shallow-water</v>
      </c>
      <c r="D4373" s="3" t="s">
        <v>11</v>
      </c>
      <c r="E4373" s="3">
        <v>1992.0</v>
      </c>
      <c r="F4373" s="3">
        <v>6.0</v>
      </c>
    </row>
    <row r="4374" ht="15.75" customHeight="1">
      <c r="A4374" s="2" t="s">
        <v>298</v>
      </c>
      <c r="B4374" s="2" t="s">
        <v>292</v>
      </c>
      <c r="C4374" s="2" t="str">
        <f>VLOOKUP(D4374,Info!$A$24:$B$57,2,FALSE)</f>
        <v>Shallow-water</v>
      </c>
      <c r="D4374" s="3" t="s">
        <v>11</v>
      </c>
      <c r="E4374" s="3">
        <v>1993.0</v>
      </c>
      <c r="F4374" s="3">
        <v>10.0</v>
      </c>
    </row>
    <row r="4375" ht="15.75" customHeight="1">
      <c r="A4375" s="2" t="s">
        <v>298</v>
      </c>
      <c r="B4375" s="2" t="s">
        <v>292</v>
      </c>
      <c r="C4375" s="2" t="str">
        <f>VLOOKUP(D4375,Info!$A$24:$B$57,2,FALSE)</f>
        <v>Shallow-water</v>
      </c>
      <c r="D4375" s="3" t="s">
        <v>11</v>
      </c>
      <c r="E4375" s="3">
        <v>1994.0</v>
      </c>
      <c r="F4375" s="3">
        <v>3.0</v>
      </c>
    </row>
    <row r="4376" ht="15.75" customHeight="1">
      <c r="A4376" s="2" t="s">
        <v>298</v>
      </c>
      <c r="B4376" s="2" t="s">
        <v>292</v>
      </c>
      <c r="C4376" s="2" t="str">
        <f>VLOOKUP(D4376,Info!$A$24:$B$57,2,FALSE)</f>
        <v>Shallow-water</v>
      </c>
      <c r="D4376" s="3" t="s">
        <v>11</v>
      </c>
      <c r="E4376" s="3">
        <v>1995.0</v>
      </c>
      <c r="F4376" s="3">
        <v>3.0</v>
      </c>
    </row>
    <row r="4377" ht="15.75" customHeight="1">
      <c r="A4377" s="2" t="s">
        <v>298</v>
      </c>
      <c r="B4377" s="2" t="s">
        <v>292</v>
      </c>
      <c r="C4377" s="2" t="str">
        <f>VLOOKUP(D4377,Info!$A$24:$B$57,2,FALSE)</f>
        <v>Shallow-water</v>
      </c>
      <c r="D4377" s="3" t="s">
        <v>11</v>
      </c>
      <c r="E4377" s="3">
        <v>1996.0</v>
      </c>
      <c r="F4377" s="3">
        <v>5.0</v>
      </c>
    </row>
    <row r="4378" ht="15.75" customHeight="1">
      <c r="A4378" s="2" t="s">
        <v>298</v>
      </c>
      <c r="B4378" s="2" t="s">
        <v>292</v>
      </c>
      <c r="C4378" s="2" t="str">
        <f>VLOOKUP(D4378,Info!$A$24:$B$57,2,FALSE)</f>
        <v>Shallow-water</v>
      </c>
      <c r="D4378" s="3" t="s">
        <v>11</v>
      </c>
      <c r="E4378" s="3">
        <v>1997.0</v>
      </c>
      <c r="F4378" s="3">
        <v>17.0</v>
      </c>
    </row>
    <row r="4379" ht="15.75" customHeight="1">
      <c r="A4379" s="2" t="s">
        <v>298</v>
      </c>
      <c r="B4379" s="2" t="s">
        <v>292</v>
      </c>
      <c r="C4379" s="2" t="str">
        <f>VLOOKUP(D4379,Info!$A$24:$B$57,2,FALSE)</f>
        <v>Shallow-water</v>
      </c>
      <c r="D4379" s="3" t="s">
        <v>11</v>
      </c>
      <c r="E4379" s="3">
        <v>1998.0</v>
      </c>
      <c r="F4379" s="3">
        <v>22.0</v>
      </c>
    </row>
    <row r="4380" ht="15.75" customHeight="1">
      <c r="A4380" s="2" t="s">
        <v>298</v>
      </c>
      <c r="B4380" s="2" t="s">
        <v>292</v>
      </c>
      <c r="C4380" s="2" t="str">
        <f>VLOOKUP(D4380,Info!$A$24:$B$57,2,FALSE)</f>
        <v>Shallow-water</v>
      </c>
      <c r="D4380" s="3" t="s">
        <v>11</v>
      </c>
      <c r="E4380" s="3">
        <v>1999.0</v>
      </c>
      <c r="F4380" s="3">
        <v>11.0</v>
      </c>
    </row>
    <row r="4381" ht="15.75" customHeight="1">
      <c r="A4381" s="2" t="s">
        <v>298</v>
      </c>
      <c r="B4381" s="2" t="s">
        <v>292</v>
      </c>
      <c r="C4381" s="2" t="str">
        <f>VLOOKUP(D4381,Info!$A$24:$B$57,2,FALSE)</f>
        <v>Shallow-water</v>
      </c>
      <c r="D4381" s="3" t="s">
        <v>11</v>
      </c>
      <c r="E4381" s="3">
        <v>2000.0</v>
      </c>
      <c r="F4381" s="3">
        <v>14.0</v>
      </c>
    </row>
    <row r="4382" ht="15.75" customHeight="1">
      <c r="A4382" s="2" t="s">
        <v>298</v>
      </c>
      <c r="B4382" s="2" t="s">
        <v>292</v>
      </c>
      <c r="C4382" s="2" t="str">
        <f>VLOOKUP(D4382,Info!$A$24:$B$57,2,FALSE)</f>
        <v>Shallow-water</v>
      </c>
      <c r="D4382" s="3" t="s">
        <v>11</v>
      </c>
      <c r="E4382" s="3">
        <v>2001.0</v>
      </c>
      <c r="F4382" s="3">
        <v>11.0</v>
      </c>
    </row>
    <row r="4383" ht="15.75" customHeight="1">
      <c r="A4383" s="2" t="s">
        <v>298</v>
      </c>
      <c r="B4383" s="2" t="s">
        <v>292</v>
      </c>
      <c r="C4383" s="2" t="str">
        <f>VLOOKUP(D4383,Info!$A$24:$B$57,2,FALSE)</f>
        <v>Shallow-water</v>
      </c>
      <c r="D4383" s="3" t="s">
        <v>11</v>
      </c>
      <c r="E4383" s="3">
        <v>2002.0</v>
      </c>
      <c r="F4383" s="3">
        <v>5.0</v>
      </c>
    </row>
    <row r="4384" ht="15.75" customHeight="1">
      <c r="A4384" s="2" t="s">
        <v>298</v>
      </c>
      <c r="B4384" s="2" t="s">
        <v>292</v>
      </c>
      <c r="C4384" s="2" t="str">
        <f>VLOOKUP(D4384,Info!$A$24:$B$57,2,FALSE)</f>
        <v>Shallow-water</v>
      </c>
      <c r="D4384" s="3" t="s">
        <v>11</v>
      </c>
      <c r="E4384" s="3">
        <v>2003.0</v>
      </c>
      <c r="F4384" s="3">
        <v>12.0</v>
      </c>
    </row>
    <row r="4385" ht="15.75" customHeight="1">
      <c r="A4385" s="2" t="s">
        <v>298</v>
      </c>
      <c r="B4385" s="2" t="s">
        <v>292</v>
      </c>
      <c r="C4385" s="2" t="str">
        <f>VLOOKUP(D4385,Info!$A$24:$B$57,2,FALSE)</f>
        <v>Shallow-water</v>
      </c>
      <c r="D4385" s="3" t="s">
        <v>11</v>
      </c>
      <c r="E4385" s="3">
        <v>2004.0</v>
      </c>
      <c r="F4385" s="3">
        <v>19.0</v>
      </c>
    </row>
    <row r="4386" ht="15.75" customHeight="1">
      <c r="A4386" s="2" t="s">
        <v>298</v>
      </c>
      <c r="B4386" s="2" t="s">
        <v>292</v>
      </c>
      <c r="C4386" s="2" t="str">
        <f>VLOOKUP(D4386,Info!$A$24:$B$57,2,FALSE)</f>
        <v>Shallow-water</v>
      </c>
      <c r="D4386" s="3" t="s">
        <v>11</v>
      </c>
      <c r="E4386" s="3">
        <v>2005.0</v>
      </c>
      <c r="F4386" s="3">
        <v>30.0</v>
      </c>
    </row>
    <row r="4387" ht="15.75" customHeight="1">
      <c r="A4387" s="2" t="s">
        <v>298</v>
      </c>
      <c r="B4387" s="2" t="s">
        <v>292</v>
      </c>
      <c r="C4387" s="2" t="str">
        <f>VLOOKUP(D4387,Info!$A$24:$B$57,2,FALSE)</f>
        <v>Shallow-water</v>
      </c>
      <c r="D4387" s="3" t="s">
        <v>11</v>
      </c>
      <c r="E4387" s="3">
        <v>2006.0</v>
      </c>
      <c r="F4387" s="3">
        <v>40.0</v>
      </c>
    </row>
    <row r="4388" ht="15.75" customHeight="1">
      <c r="A4388" s="2" t="s">
        <v>298</v>
      </c>
      <c r="B4388" s="2" t="s">
        <v>292</v>
      </c>
      <c r="C4388" s="2" t="str">
        <f>VLOOKUP(D4388,Info!$A$24:$B$57,2,FALSE)</f>
        <v>Shallow-water</v>
      </c>
      <c r="D4388" s="3" t="s">
        <v>11</v>
      </c>
      <c r="E4388" s="3">
        <v>2007.0</v>
      </c>
      <c r="F4388" s="3">
        <v>36.0</v>
      </c>
    </row>
    <row r="4389" ht="15.75" customHeight="1">
      <c r="A4389" s="2" t="s">
        <v>298</v>
      </c>
      <c r="B4389" s="2" t="s">
        <v>292</v>
      </c>
      <c r="C4389" s="2" t="str">
        <f>VLOOKUP(D4389,Info!$A$24:$B$57,2,FALSE)</f>
        <v>Shallow-water</v>
      </c>
      <c r="D4389" s="3" t="s">
        <v>11</v>
      </c>
      <c r="E4389" s="3">
        <v>2008.0</v>
      </c>
      <c r="F4389" s="3">
        <v>20.0</v>
      </c>
    </row>
    <row r="4390" ht="15.75" customHeight="1">
      <c r="A4390" s="2" t="s">
        <v>298</v>
      </c>
      <c r="B4390" s="2" t="s">
        <v>292</v>
      </c>
      <c r="C4390" s="2" t="str">
        <f>VLOOKUP(D4390,Info!$A$24:$B$57,2,FALSE)</f>
        <v>Shallow-water</v>
      </c>
      <c r="D4390" s="3" t="s">
        <v>11</v>
      </c>
      <c r="E4390" s="3">
        <v>2009.0</v>
      </c>
      <c r="F4390" s="3">
        <v>9.0</v>
      </c>
    </row>
    <row r="4391" ht="15.75" customHeight="1">
      <c r="A4391" s="2" t="s">
        <v>298</v>
      </c>
      <c r="B4391" s="2" t="s">
        <v>292</v>
      </c>
      <c r="C4391" s="2" t="str">
        <f>VLOOKUP(D4391,Info!$A$24:$B$57,2,FALSE)</f>
        <v>Shallow-water</v>
      </c>
      <c r="D4391" s="3" t="s">
        <v>11</v>
      </c>
      <c r="E4391" s="3">
        <v>2010.0</v>
      </c>
      <c r="F4391" s="3">
        <v>2.0</v>
      </c>
    </row>
    <row r="4392" ht="15.75" customHeight="1">
      <c r="A4392" s="2" t="s">
        <v>298</v>
      </c>
      <c r="B4392" s="2" t="s">
        <v>292</v>
      </c>
      <c r="C4392" s="2" t="str">
        <f>VLOOKUP(D4392,Info!$A$24:$B$57,2,FALSE)</f>
        <v>Shallow-water</v>
      </c>
      <c r="D4392" s="3" t="s">
        <v>11</v>
      </c>
      <c r="E4392" s="3">
        <v>2011.0</v>
      </c>
      <c r="F4392" s="3">
        <v>2.0</v>
      </c>
    </row>
    <row r="4393" ht="15.75" customHeight="1">
      <c r="A4393" s="2" t="s">
        <v>298</v>
      </c>
      <c r="B4393" s="2" t="s">
        <v>292</v>
      </c>
      <c r="C4393" s="2" t="str">
        <f>VLOOKUP(D4393,Info!$A$24:$B$57,2,FALSE)</f>
        <v>Shallow-water</v>
      </c>
      <c r="D4393" s="3" t="s">
        <v>11</v>
      </c>
      <c r="E4393" s="3">
        <v>2012.0</v>
      </c>
      <c r="F4393" s="3">
        <v>2.0</v>
      </c>
    </row>
    <row r="4394" ht="15.75" customHeight="1">
      <c r="A4394" s="2" t="s">
        <v>298</v>
      </c>
      <c r="B4394" s="2" t="s">
        <v>292</v>
      </c>
      <c r="C4394" s="2" t="str">
        <f>VLOOKUP(D4394,Info!$A$24:$B$57,2,FALSE)</f>
        <v>Shallow-water</v>
      </c>
      <c r="D4394" s="3" t="s">
        <v>11</v>
      </c>
      <c r="E4394" s="3">
        <v>2013.0</v>
      </c>
      <c r="F4394" s="3">
        <v>4.0</v>
      </c>
    </row>
    <row r="4395" ht="15.75" customHeight="1">
      <c r="A4395" s="2" t="s">
        <v>298</v>
      </c>
      <c r="B4395" s="2" t="s">
        <v>292</v>
      </c>
      <c r="C4395" s="2" t="str">
        <f>VLOOKUP(D4395,Info!$A$24:$B$57,2,FALSE)</f>
        <v>Shallow-water</v>
      </c>
      <c r="D4395" s="3" t="s">
        <v>11</v>
      </c>
      <c r="E4395" s="3">
        <v>2014.0</v>
      </c>
      <c r="F4395" s="3">
        <v>7.0</v>
      </c>
    </row>
    <row r="4396" ht="15.75" customHeight="1">
      <c r="A4396" s="2" t="s">
        <v>298</v>
      </c>
      <c r="B4396" s="2" t="s">
        <v>292</v>
      </c>
      <c r="C4396" s="2" t="str">
        <f>VLOOKUP(D4396,Info!$A$24:$B$57,2,FALSE)</f>
        <v>Shallow-water</v>
      </c>
      <c r="D4396" s="3" t="s">
        <v>11</v>
      </c>
      <c r="E4396" s="3">
        <v>2015.0</v>
      </c>
      <c r="F4396" s="3">
        <v>10.0</v>
      </c>
    </row>
    <row r="4397" ht="15.75" customHeight="1">
      <c r="A4397" s="2" t="s">
        <v>298</v>
      </c>
      <c r="B4397" s="2" t="s">
        <v>292</v>
      </c>
      <c r="C4397" s="2" t="str">
        <f>VLOOKUP(D4397,Info!$A$24:$B$57,2,FALSE)</f>
        <v>Shallow-water</v>
      </c>
      <c r="D4397" s="3" t="s">
        <v>11</v>
      </c>
      <c r="E4397" s="3">
        <v>2016.0</v>
      </c>
      <c r="F4397" s="3">
        <v>11.0</v>
      </c>
    </row>
    <row r="4398" ht="15.75" customHeight="1">
      <c r="A4398" s="2" t="s">
        <v>298</v>
      </c>
      <c r="B4398" s="2" t="s">
        <v>292</v>
      </c>
      <c r="C4398" s="2" t="str">
        <f>VLOOKUP(D4398,Info!$A$24:$B$57,2,FALSE)</f>
        <v>Shallow-water</v>
      </c>
      <c r="D4398" s="3" t="s">
        <v>11</v>
      </c>
      <c r="E4398" s="3">
        <v>2017.0</v>
      </c>
      <c r="F4398" s="3">
        <v>3.0</v>
      </c>
    </row>
    <row r="4399" ht="15.75" customHeight="1">
      <c r="A4399" s="2" t="s">
        <v>298</v>
      </c>
      <c r="B4399" s="2" t="s">
        <v>292</v>
      </c>
      <c r="C4399" s="2" t="str">
        <f>VLOOKUP(D4399,Info!$A$24:$B$57,2,FALSE)</f>
        <v>Shallow-water</v>
      </c>
      <c r="D4399" s="3" t="s">
        <v>11</v>
      </c>
      <c r="E4399" s="3">
        <v>2018.0</v>
      </c>
      <c r="F4399" s="3">
        <v>3.0</v>
      </c>
    </row>
    <row r="4400" ht="15.75" customHeight="1">
      <c r="A4400" s="2" t="s">
        <v>298</v>
      </c>
      <c r="B4400" s="2" t="s">
        <v>292</v>
      </c>
      <c r="C4400" s="2" t="str">
        <f>VLOOKUP(D4400,Info!$A$24:$B$57,2,FALSE)</f>
        <v>Snappers</v>
      </c>
      <c r="D4400" s="3" t="s">
        <v>13</v>
      </c>
      <c r="E4400" s="3">
        <v>1984.0</v>
      </c>
      <c r="F4400" s="3">
        <v>1.0</v>
      </c>
    </row>
    <row r="4401" ht="15.75" customHeight="1">
      <c r="A4401" s="2" t="s">
        <v>298</v>
      </c>
      <c r="B4401" s="2" t="s">
        <v>292</v>
      </c>
      <c r="C4401" s="2" t="str">
        <f>VLOOKUP(D4401,Info!$A$24:$B$57,2,FALSE)</f>
        <v>Snappers</v>
      </c>
      <c r="D4401" s="3" t="s">
        <v>13</v>
      </c>
      <c r="E4401" s="3">
        <v>1985.0</v>
      </c>
      <c r="F4401" s="3">
        <v>1.0</v>
      </c>
    </row>
    <row r="4402" ht="15.75" customHeight="1">
      <c r="A4402" s="2" t="s">
        <v>298</v>
      </c>
      <c r="B4402" s="2" t="s">
        <v>292</v>
      </c>
      <c r="C4402" s="2" t="str">
        <f>VLOOKUP(D4402,Info!$A$24:$B$57,2,FALSE)</f>
        <v>Snappers</v>
      </c>
      <c r="D4402" s="3" t="s">
        <v>13</v>
      </c>
      <c r="E4402" s="3">
        <v>1986.0</v>
      </c>
      <c r="F4402" s="3">
        <v>2.0</v>
      </c>
    </row>
    <row r="4403" ht="15.75" customHeight="1">
      <c r="A4403" s="2" t="s">
        <v>298</v>
      </c>
      <c r="B4403" s="2" t="s">
        <v>292</v>
      </c>
      <c r="C4403" s="2" t="str">
        <f>VLOOKUP(D4403,Info!$A$24:$B$57,2,FALSE)</f>
        <v>Snappers</v>
      </c>
      <c r="D4403" s="3" t="s">
        <v>13</v>
      </c>
      <c r="E4403" s="3">
        <v>1987.0</v>
      </c>
      <c r="F4403" s="3">
        <v>1.0</v>
      </c>
    </row>
    <row r="4404" ht="15.75" customHeight="1">
      <c r="A4404" s="2" t="s">
        <v>298</v>
      </c>
      <c r="B4404" s="2" t="s">
        <v>292</v>
      </c>
      <c r="C4404" s="2" t="str">
        <f>VLOOKUP(D4404,Info!$A$24:$B$57,2,FALSE)</f>
        <v>Snappers</v>
      </c>
      <c r="D4404" s="3" t="s">
        <v>13</v>
      </c>
      <c r="E4404" s="3">
        <v>1988.0</v>
      </c>
      <c r="F4404" s="3">
        <v>1.0</v>
      </c>
    </row>
    <row r="4405" ht="15.75" customHeight="1">
      <c r="A4405" s="2" t="s">
        <v>298</v>
      </c>
      <c r="B4405" s="2" t="s">
        <v>292</v>
      </c>
      <c r="C4405" s="2" t="str">
        <f>VLOOKUP(D4405,Info!$A$24:$B$57,2,FALSE)</f>
        <v>Snappers</v>
      </c>
      <c r="D4405" s="3" t="s">
        <v>13</v>
      </c>
      <c r="E4405" s="3">
        <v>1989.0</v>
      </c>
      <c r="F4405" s="3">
        <v>1.0</v>
      </c>
    </row>
    <row r="4406" ht="15.75" customHeight="1">
      <c r="A4406" s="2" t="s">
        <v>298</v>
      </c>
      <c r="B4406" s="2" t="s">
        <v>292</v>
      </c>
      <c r="C4406" s="2" t="str">
        <f>VLOOKUP(D4406,Info!$A$24:$B$57,2,FALSE)</f>
        <v>Snappers</v>
      </c>
      <c r="D4406" s="3" t="s">
        <v>13</v>
      </c>
      <c r="E4406" s="3">
        <v>1990.0</v>
      </c>
      <c r="F4406" s="3">
        <v>21.0</v>
      </c>
    </row>
    <row r="4407" ht="15.75" customHeight="1">
      <c r="A4407" s="2" t="s">
        <v>298</v>
      </c>
      <c r="B4407" s="2" t="s">
        <v>292</v>
      </c>
      <c r="C4407" s="2" t="str">
        <f>VLOOKUP(D4407,Info!$A$24:$B$57,2,FALSE)</f>
        <v>Snappers</v>
      </c>
      <c r="D4407" s="3" t="s">
        <v>13</v>
      </c>
      <c r="E4407" s="3">
        <v>1991.0</v>
      </c>
      <c r="F4407" s="3">
        <v>1.0</v>
      </c>
    </row>
    <row r="4408" ht="15.75" customHeight="1">
      <c r="A4408" s="2" t="s">
        <v>298</v>
      </c>
      <c r="B4408" s="2" t="s">
        <v>292</v>
      </c>
      <c r="C4408" s="2" t="str">
        <f>VLOOKUP(D4408,Info!$A$24:$B$57,2,FALSE)</f>
        <v>Snappers</v>
      </c>
      <c r="D4408" s="3" t="s">
        <v>13</v>
      </c>
      <c r="E4408" s="3">
        <v>1995.0</v>
      </c>
      <c r="F4408" s="3">
        <v>2.0</v>
      </c>
    </row>
    <row r="4409" ht="15.75" customHeight="1">
      <c r="A4409" s="2" t="s">
        <v>298</v>
      </c>
      <c r="B4409" s="2" t="s">
        <v>292</v>
      </c>
      <c r="C4409" s="2" t="str">
        <f>VLOOKUP(D4409,Info!$A$24:$B$57,2,FALSE)</f>
        <v>Snappers</v>
      </c>
      <c r="D4409" s="3" t="s">
        <v>13</v>
      </c>
      <c r="E4409" s="3">
        <v>2001.0</v>
      </c>
      <c r="F4409" s="3">
        <v>1.0</v>
      </c>
    </row>
    <row r="4410" ht="15.75" customHeight="1">
      <c r="A4410" s="2" t="s">
        <v>298</v>
      </c>
      <c r="B4410" s="2" t="s">
        <v>292</v>
      </c>
      <c r="C4410" s="2" t="str">
        <f>VLOOKUP(D4410,Info!$A$24:$B$57,2,FALSE)</f>
        <v>Snappers</v>
      </c>
      <c r="D4410" s="3" t="s">
        <v>13</v>
      </c>
      <c r="E4410" s="3">
        <v>2002.0</v>
      </c>
      <c r="F4410" s="3">
        <v>2.0</v>
      </c>
    </row>
    <row r="4411" ht="15.75" customHeight="1">
      <c r="A4411" s="2" t="s">
        <v>298</v>
      </c>
      <c r="B4411" s="2" t="s">
        <v>292</v>
      </c>
      <c r="C4411" s="2" t="str">
        <f>VLOOKUP(D4411,Info!$A$24:$B$57,2,FALSE)</f>
        <v>Snappers</v>
      </c>
      <c r="D4411" s="3" t="s">
        <v>13</v>
      </c>
      <c r="E4411" s="3">
        <v>2003.0</v>
      </c>
      <c r="F4411" s="3">
        <v>4.0</v>
      </c>
    </row>
    <row r="4412" ht="15.75" customHeight="1">
      <c r="A4412" s="2" t="s">
        <v>298</v>
      </c>
      <c r="B4412" s="2" t="s">
        <v>292</v>
      </c>
      <c r="C4412" s="2" t="str">
        <f>VLOOKUP(D4412,Info!$A$24:$B$57,2,FALSE)</f>
        <v>Snappers</v>
      </c>
      <c r="D4412" s="3" t="s">
        <v>13</v>
      </c>
      <c r="E4412" s="3">
        <v>2005.0</v>
      </c>
      <c r="F4412" s="3">
        <v>1.0</v>
      </c>
    </row>
    <row r="4413" ht="15.75" customHeight="1">
      <c r="A4413" s="2" t="s">
        <v>298</v>
      </c>
      <c r="B4413" s="2" t="s">
        <v>292</v>
      </c>
      <c r="C4413" s="2" t="str">
        <f>VLOOKUP(D4413,Info!$A$24:$B$57,2,FALSE)</f>
        <v>Snappers</v>
      </c>
      <c r="D4413" s="3" t="s">
        <v>13</v>
      </c>
      <c r="E4413" s="3">
        <v>2006.0</v>
      </c>
      <c r="F4413" s="3">
        <v>4.0</v>
      </c>
    </row>
    <row r="4414" ht="15.75" customHeight="1">
      <c r="A4414" s="2" t="s">
        <v>298</v>
      </c>
      <c r="B4414" s="2" t="s">
        <v>292</v>
      </c>
      <c r="C4414" s="2" t="str">
        <f>VLOOKUP(D4414,Info!$A$24:$B$57,2,FALSE)</f>
        <v>Snappers</v>
      </c>
      <c r="D4414" s="3" t="s">
        <v>13</v>
      </c>
      <c r="E4414" s="3">
        <v>2007.0</v>
      </c>
      <c r="F4414" s="3">
        <v>5.0</v>
      </c>
    </row>
    <row r="4415" ht="15.75" customHeight="1">
      <c r="A4415" s="2" t="s">
        <v>298</v>
      </c>
      <c r="B4415" s="2" t="s">
        <v>292</v>
      </c>
      <c r="C4415" s="2" t="str">
        <f>VLOOKUP(D4415,Info!$A$24:$B$57,2,FALSE)</f>
        <v>Snappers</v>
      </c>
      <c r="D4415" s="3" t="s">
        <v>13</v>
      </c>
      <c r="E4415" s="3">
        <v>2008.0</v>
      </c>
      <c r="F4415" s="3">
        <v>1.0</v>
      </c>
    </row>
    <row r="4416" ht="15.75" customHeight="1">
      <c r="A4416" s="2" t="s">
        <v>298</v>
      </c>
      <c r="B4416" s="2" t="s">
        <v>292</v>
      </c>
      <c r="C4416" s="2" t="str">
        <f>VLOOKUP(D4416,Info!$A$24:$B$57,2,FALSE)</f>
        <v>Snappers</v>
      </c>
      <c r="D4416" s="3" t="s">
        <v>13</v>
      </c>
      <c r="E4416" s="3">
        <v>2010.0</v>
      </c>
      <c r="F4416" s="3">
        <v>1.0</v>
      </c>
    </row>
    <row r="4417" ht="15.75" customHeight="1">
      <c r="A4417" s="2" t="s">
        <v>298</v>
      </c>
      <c r="B4417" s="2" t="s">
        <v>292</v>
      </c>
      <c r="C4417" s="2" t="str">
        <f>VLOOKUP(D4417,Info!$A$24:$B$57,2,FALSE)</f>
        <v>Snappers</v>
      </c>
      <c r="D4417" s="3" t="s">
        <v>13</v>
      </c>
      <c r="E4417" s="3">
        <v>2011.0</v>
      </c>
      <c r="F4417" s="3">
        <v>1.0</v>
      </c>
    </row>
    <row r="4418" ht="15.75" customHeight="1">
      <c r="A4418" s="2" t="s">
        <v>298</v>
      </c>
      <c r="B4418" s="2" t="s">
        <v>292</v>
      </c>
      <c r="C4418" s="2" t="str">
        <f>VLOOKUP(D4418,Info!$A$24:$B$57,2,FALSE)</f>
        <v>Snappers</v>
      </c>
      <c r="D4418" s="3" t="s">
        <v>13</v>
      </c>
      <c r="E4418" s="3">
        <v>2012.0</v>
      </c>
      <c r="F4418" s="3">
        <v>1.0</v>
      </c>
    </row>
    <row r="4419" ht="15.75" customHeight="1">
      <c r="A4419" s="2" t="s">
        <v>298</v>
      </c>
      <c r="B4419" s="2" t="s">
        <v>292</v>
      </c>
      <c r="C4419" s="2" t="str">
        <f>VLOOKUP(D4419,Info!$A$24:$B$57,2,FALSE)</f>
        <v>Snappers</v>
      </c>
      <c r="D4419" s="3" t="s">
        <v>13</v>
      </c>
      <c r="E4419" s="3">
        <v>2014.0</v>
      </c>
      <c r="F4419" s="3">
        <v>1.0</v>
      </c>
    </row>
    <row r="4420" ht="15.75" customHeight="1">
      <c r="A4420" s="2" t="s">
        <v>298</v>
      </c>
      <c r="B4420" s="2" t="s">
        <v>292</v>
      </c>
      <c r="C4420" s="2" t="str">
        <f>VLOOKUP(D4420,Info!$A$24:$B$57,2,FALSE)</f>
        <v>Snappers</v>
      </c>
      <c r="D4420" s="3" t="s">
        <v>13</v>
      </c>
      <c r="E4420" s="3">
        <v>2015.0</v>
      </c>
      <c r="F4420" s="3">
        <v>3.0</v>
      </c>
    </row>
    <row r="4421" ht="15.75" customHeight="1">
      <c r="A4421" s="2" t="s">
        <v>298</v>
      </c>
      <c r="B4421" s="2" t="s">
        <v>292</v>
      </c>
      <c r="C4421" s="2" t="str">
        <f>VLOOKUP(D4421,Info!$A$24:$B$57,2,FALSE)</f>
        <v>Snappers</v>
      </c>
      <c r="D4421" s="3" t="s">
        <v>13</v>
      </c>
      <c r="E4421" s="3">
        <v>2016.0</v>
      </c>
      <c r="F4421" s="3">
        <v>2.0</v>
      </c>
    </row>
    <row r="4422" ht="15.75" customHeight="1">
      <c r="A4422" s="2" t="s">
        <v>298</v>
      </c>
      <c r="B4422" s="2" t="s">
        <v>292</v>
      </c>
      <c r="C4422" s="2" t="str">
        <f>VLOOKUP(D4422,Info!$A$24:$B$57,2,FALSE)</f>
        <v>Snappers</v>
      </c>
      <c r="D4422" s="3" t="s">
        <v>13</v>
      </c>
      <c r="E4422" s="3">
        <v>2017.0</v>
      </c>
      <c r="F4422" s="3">
        <v>1.0</v>
      </c>
    </row>
    <row r="4423" ht="15.75" customHeight="1">
      <c r="A4423" s="2" t="s">
        <v>298</v>
      </c>
      <c r="B4423" s="2" t="s">
        <v>292</v>
      </c>
      <c r="C4423" s="2" t="str">
        <f>VLOOKUP(D4423,Info!$A$24:$B$57,2,FALSE)</f>
        <v>Snappers</v>
      </c>
      <c r="D4423" s="3" t="s">
        <v>13</v>
      </c>
      <c r="E4423" s="3">
        <v>2018.0</v>
      </c>
      <c r="F4423" s="3">
        <v>2.0</v>
      </c>
    </row>
    <row r="4424" ht="15.75" customHeight="1">
      <c r="A4424" s="2" t="s">
        <v>298</v>
      </c>
      <c r="B4424" s="2" t="s">
        <v>292</v>
      </c>
      <c r="C4424" s="2" t="str">
        <f>VLOOKUP(D4424,Info!$A$24:$B$57,2,FALSE)</f>
        <v>DW</v>
      </c>
      <c r="D4424" s="3" t="s">
        <v>15</v>
      </c>
      <c r="E4424" s="3">
        <v>1981.0</v>
      </c>
      <c r="F4424" s="3">
        <v>63.0</v>
      </c>
    </row>
    <row r="4425" ht="15.75" customHeight="1">
      <c r="A4425" s="2" t="s">
        <v>298</v>
      </c>
      <c r="B4425" s="2" t="s">
        <v>292</v>
      </c>
      <c r="C4425" s="2" t="str">
        <f>VLOOKUP(D4425,Info!$A$24:$B$57,2,FALSE)</f>
        <v>DW</v>
      </c>
      <c r="D4425" s="3" t="s">
        <v>15</v>
      </c>
      <c r="E4425" s="3">
        <v>1982.0</v>
      </c>
      <c r="F4425" s="3">
        <v>59.0</v>
      </c>
    </row>
    <row r="4426" ht="15.75" customHeight="1">
      <c r="A4426" s="2" t="s">
        <v>298</v>
      </c>
      <c r="B4426" s="2" t="s">
        <v>292</v>
      </c>
      <c r="C4426" s="2" t="str">
        <f>VLOOKUP(D4426,Info!$A$24:$B$57,2,FALSE)</f>
        <v>DW</v>
      </c>
      <c r="D4426" s="3" t="s">
        <v>15</v>
      </c>
      <c r="E4426" s="3">
        <v>1984.0</v>
      </c>
      <c r="F4426" s="3">
        <v>90.0</v>
      </c>
    </row>
    <row r="4427" ht="15.75" customHeight="1">
      <c r="A4427" s="2" t="s">
        <v>298</v>
      </c>
      <c r="B4427" s="2" t="s">
        <v>292</v>
      </c>
      <c r="C4427" s="2" t="str">
        <f>VLOOKUP(D4427,Info!$A$24:$B$57,2,FALSE)</f>
        <v>DW</v>
      </c>
      <c r="D4427" s="3" t="s">
        <v>15</v>
      </c>
      <c r="E4427" s="3">
        <v>1985.0</v>
      </c>
      <c r="F4427" s="3">
        <v>67.0</v>
      </c>
    </row>
    <row r="4428" ht="15.75" customHeight="1">
      <c r="A4428" s="2" t="s">
        <v>298</v>
      </c>
      <c r="B4428" s="2" t="s">
        <v>292</v>
      </c>
      <c r="C4428" s="2" t="str">
        <f>VLOOKUP(D4428,Info!$A$24:$B$57,2,FALSE)</f>
        <v>DW</v>
      </c>
      <c r="D4428" s="3" t="s">
        <v>15</v>
      </c>
      <c r="E4428" s="3">
        <v>1986.0</v>
      </c>
      <c r="F4428" s="3">
        <v>108.0</v>
      </c>
    </row>
    <row r="4429" ht="15.75" customHeight="1">
      <c r="A4429" s="2" t="s">
        <v>298</v>
      </c>
      <c r="B4429" s="2" t="s">
        <v>292</v>
      </c>
      <c r="C4429" s="2" t="str">
        <f>VLOOKUP(D4429,Info!$A$24:$B$57,2,FALSE)</f>
        <v>DW</v>
      </c>
      <c r="D4429" s="3" t="s">
        <v>15</v>
      </c>
      <c r="E4429" s="3">
        <v>1987.0</v>
      </c>
      <c r="F4429" s="3">
        <v>76.0</v>
      </c>
    </row>
    <row r="4430" ht="15.75" customHeight="1">
      <c r="A4430" s="2" t="s">
        <v>298</v>
      </c>
      <c r="B4430" s="2" t="s">
        <v>292</v>
      </c>
      <c r="C4430" s="2" t="str">
        <f>VLOOKUP(D4430,Info!$A$24:$B$57,2,FALSE)</f>
        <v>DW</v>
      </c>
      <c r="D4430" s="3" t="s">
        <v>15</v>
      </c>
      <c r="E4430" s="3">
        <v>1988.0</v>
      </c>
      <c r="F4430" s="3">
        <v>66.0</v>
      </c>
    </row>
    <row r="4431" ht="15.75" customHeight="1">
      <c r="A4431" s="2" t="s">
        <v>298</v>
      </c>
      <c r="B4431" s="2" t="s">
        <v>292</v>
      </c>
      <c r="C4431" s="2" t="str">
        <f>VLOOKUP(D4431,Info!$A$24:$B$57,2,FALSE)</f>
        <v>DW</v>
      </c>
      <c r="D4431" s="3" t="s">
        <v>15</v>
      </c>
      <c r="E4431" s="3">
        <v>1989.0</v>
      </c>
      <c r="F4431" s="3">
        <v>65.0</v>
      </c>
    </row>
    <row r="4432" ht="15.75" customHeight="1">
      <c r="A4432" s="2" t="s">
        <v>298</v>
      </c>
      <c r="B4432" s="2" t="s">
        <v>292</v>
      </c>
      <c r="C4432" s="2" t="str">
        <f>VLOOKUP(D4432,Info!$A$24:$B$57,2,FALSE)</f>
        <v>DW</v>
      </c>
      <c r="D4432" s="3" t="s">
        <v>15</v>
      </c>
      <c r="E4432" s="3">
        <v>1990.0</v>
      </c>
      <c r="F4432" s="3">
        <v>50.0</v>
      </c>
    </row>
    <row r="4433" ht="15.75" customHeight="1">
      <c r="A4433" s="2" t="s">
        <v>298</v>
      </c>
      <c r="B4433" s="2" t="s">
        <v>292</v>
      </c>
      <c r="C4433" s="2" t="str">
        <f>VLOOKUP(D4433,Info!$A$24:$B$57,2,FALSE)</f>
        <v>DW</v>
      </c>
      <c r="D4433" s="3" t="s">
        <v>15</v>
      </c>
      <c r="E4433" s="3">
        <v>1991.0</v>
      </c>
      <c r="F4433" s="3">
        <v>38.0</v>
      </c>
    </row>
    <row r="4434" ht="15.75" customHeight="1">
      <c r="A4434" s="2" t="s">
        <v>298</v>
      </c>
      <c r="B4434" s="2" t="s">
        <v>292</v>
      </c>
      <c r="C4434" s="2" t="str">
        <f>VLOOKUP(D4434,Info!$A$24:$B$57,2,FALSE)</f>
        <v>DW</v>
      </c>
      <c r="D4434" s="3" t="s">
        <v>15</v>
      </c>
      <c r="E4434" s="3">
        <v>1992.0</v>
      </c>
      <c r="F4434" s="3">
        <v>25.0</v>
      </c>
    </row>
    <row r="4435" ht="15.75" customHeight="1">
      <c r="A4435" s="2" t="s">
        <v>298</v>
      </c>
      <c r="B4435" s="2" t="s">
        <v>292</v>
      </c>
      <c r="C4435" s="2" t="str">
        <f>VLOOKUP(D4435,Info!$A$24:$B$57,2,FALSE)</f>
        <v>DW</v>
      </c>
      <c r="D4435" s="3" t="s">
        <v>15</v>
      </c>
      <c r="E4435" s="3">
        <v>1993.0</v>
      </c>
      <c r="F4435" s="3">
        <v>73.0</v>
      </c>
    </row>
    <row r="4436" ht="15.75" customHeight="1">
      <c r="A4436" s="2" t="s">
        <v>298</v>
      </c>
      <c r="B4436" s="2" t="s">
        <v>292</v>
      </c>
      <c r="C4436" s="2" t="str">
        <f>VLOOKUP(D4436,Info!$A$24:$B$57,2,FALSE)</f>
        <v>DW</v>
      </c>
      <c r="D4436" s="3" t="s">
        <v>15</v>
      </c>
      <c r="E4436" s="3">
        <v>1994.0</v>
      </c>
      <c r="F4436" s="3">
        <v>40.0</v>
      </c>
    </row>
    <row r="4437" ht="15.75" customHeight="1">
      <c r="A4437" s="2" t="s">
        <v>298</v>
      </c>
      <c r="B4437" s="2" t="s">
        <v>292</v>
      </c>
      <c r="C4437" s="2" t="str">
        <f>VLOOKUP(D4437,Info!$A$24:$B$57,2,FALSE)</f>
        <v>DW</v>
      </c>
      <c r="D4437" s="3" t="s">
        <v>15</v>
      </c>
      <c r="E4437" s="3">
        <v>1995.0</v>
      </c>
      <c r="F4437" s="3">
        <v>74.0</v>
      </c>
    </row>
    <row r="4438" ht="15.75" customHeight="1">
      <c r="A4438" s="2" t="s">
        <v>298</v>
      </c>
      <c r="B4438" s="2" t="s">
        <v>292</v>
      </c>
      <c r="C4438" s="2" t="str">
        <f>VLOOKUP(D4438,Info!$A$24:$B$57,2,FALSE)</f>
        <v>DW</v>
      </c>
      <c r="D4438" s="3" t="s">
        <v>15</v>
      </c>
      <c r="E4438" s="3">
        <v>1996.0</v>
      </c>
      <c r="F4438" s="3">
        <v>32.0</v>
      </c>
    </row>
    <row r="4439" ht="15.75" customHeight="1">
      <c r="A4439" s="2" t="s">
        <v>298</v>
      </c>
      <c r="B4439" s="2" t="s">
        <v>292</v>
      </c>
      <c r="C4439" s="2" t="str">
        <f>VLOOKUP(D4439,Info!$A$24:$B$57,2,FALSE)</f>
        <v>DW</v>
      </c>
      <c r="D4439" s="3" t="s">
        <v>15</v>
      </c>
      <c r="E4439" s="3">
        <v>1997.0</v>
      </c>
      <c r="F4439" s="3">
        <v>94.0</v>
      </c>
    </row>
    <row r="4440" ht="15.75" customHeight="1">
      <c r="A4440" s="2" t="s">
        <v>298</v>
      </c>
      <c r="B4440" s="2" t="s">
        <v>292</v>
      </c>
      <c r="C4440" s="2" t="str">
        <f>VLOOKUP(D4440,Info!$A$24:$B$57,2,FALSE)</f>
        <v>DW</v>
      </c>
      <c r="D4440" s="3" t="s">
        <v>15</v>
      </c>
      <c r="E4440" s="3">
        <v>1998.0</v>
      </c>
      <c r="F4440" s="3">
        <v>67.0</v>
      </c>
    </row>
    <row r="4441" ht="15.75" customHeight="1">
      <c r="A4441" s="2" t="s">
        <v>298</v>
      </c>
      <c r="B4441" s="2" t="s">
        <v>292</v>
      </c>
      <c r="C4441" s="2" t="str">
        <f>VLOOKUP(D4441,Info!$A$24:$B$57,2,FALSE)</f>
        <v>DW</v>
      </c>
      <c r="D4441" s="3" t="s">
        <v>15</v>
      </c>
      <c r="E4441" s="3">
        <v>1999.0</v>
      </c>
      <c r="F4441" s="3">
        <v>73.0</v>
      </c>
    </row>
    <row r="4442" ht="15.75" customHeight="1">
      <c r="A4442" s="2" t="s">
        <v>298</v>
      </c>
      <c r="B4442" s="2" t="s">
        <v>292</v>
      </c>
      <c r="C4442" s="2" t="str">
        <f>VLOOKUP(D4442,Info!$A$24:$B$57,2,FALSE)</f>
        <v>DW</v>
      </c>
      <c r="D4442" s="3" t="s">
        <v>15</v>
      </c>
      <c r="E4442" s="3">
        <v>2000.0</v>
      </c>
      <c r="F4442" s="3">
        <v>81.0</v>
      </c>
    </row>
    <row r="4443" ht="15.75" customHeight="1">
      <c r="A4443" s="2" t="s">
        <v>298</v>
      </c>
      <c r="B4443" s="2" t="s">
        <v>292</v>
      </c>
      <c r="C4443" s="2" t="str">
        <f>VLOOKUP(D4443,Info!$A$24:$B$57,2,FALSE)</f>
        <v>DW</v>
      </c>
      <c r="D4443" s="3" t="s">
        <v>15</v>
      </c>
      <c r="E4443" s="3">
        <v>2001.0</v>
      </c>
      <c r="F4443" s="3">
        <v>95.0</v>
      </c>
    </row>
    <row r="4444" ht="15.75" customHeight="1">
      <c r="A4444" s="2" t="s">
        <v>298</v>
      </c>
      <c r="B4444" s="2" t="s">
        <v>292</v>
      </c>
      <c r="C4444" s="2" t="str">
        <f>VLOOKUP(D4444,Info!$A$24:$B$57,2,FALSE)</f>
        <v>DW</v>
      </c>
      <c r="D4444" s="3" t="s">
        <v>15</v>
      </c>
      <c r="E4444" s="3">
        <v>2002.0</v>
      </c>
      <c r="F4444" s="3">
        <v>61.0</v>
      </c>
    </row>
    <row r="4445" ht="15.75" customHeight="1">
      <c r="A4445" s="2" t="s">
        <v>298</v>
      </c>
      <c r="B4445" s="2" t="s">
        <v>292</v>
      </c>
      <c r="C4445" s="2" t="str">
        <f>VLOOKUP(D4445,Info!$A$24:$B$57,2,FALSE)</f>
        <v>DW</v>
      </c>
      <c r="D4445" s="3" t="s">
        <v>15</v>
      </c>
      <c r="E4445" s="3">
        <v>2003.0</v>
      </c>
      <c r="F4445" s="3">
        <v>53.0</v>
      </c>
    </row>
    <row r="4446" ht="15.75" customHeight="1">
      <c r="A4446" s="2" t="s">
        <v>298</v>
      </c>
      <c r="B4446" s="2" t="s">
        <v>292</v>
      </c>
      <c r="C4446" s="2" t="str">
        <f>VLOOKUP(D4446,Info!$A$24:$B$57,2,FALSE)</f>
        <v>DW</v>
      </c>
      <c r="D4446" s="3" t="s">
        <v>15</v>
      </c>
      <c r="E4446" s="3">
        <v>2004.0</v>
      </c>
      <c r="F4446" s="3">
        <v>50.0</v>
      </c>
    </row>
    <row r="4447" ht="15.75" customHeight="1">
      <c r="A4447" s="2" t="s">
        <v>298</v>
      </c>
      <c r="B4447" s="2" t="s">
        <v>292</v>
      </c>
      <c r="C4447" s="2" t="str">
        <f>VLOOKUP(D4447,Info!$A$24:$B$57,2,FALSE)</f>
        <v>DW</v>
      </c>
      <c r="D4447" s="3" t="s">
        <v>15</v>
      </c>
      <c r="E4447" s="3">
        <v>2005.0</v>
      </c>
      <c r="F4447" s="3">
        <v>49.0</v>
      </c>
    </row>
    <row r="4448" ht="15.75" customHeight="1">
      <c r="A4448" s="2" t="s">
        <v>298</v>
      </c>
      <c r="B4448" s="2" t="s">
        <v>292</v>
      </c>
      <c r="C4448" s="2" t="str">
        <f>VLOOKUP(D4448,Info!$A$24:$B$57,2,FALSE)</f>
        <v>DW</v>
      </c>
      <c r="D4448" s="3" t="s">
        <v>15</v>
      </c>
      <c r="E4448" s="3">
        <v>2006.0</v>
      </c>
      <c r="F4448" s="3">
        <v>66.0</v>
      </c>
    </row>
    <row r="4449" ht="15.75" customHeight="1">
      <c r="A4449" s="2" t="s">
        <v>298</v>
      </c>
      <c r="B4449" s="2" t="s">
        <v>292</v>
      </c>
      <c r="C4449" s="2" t="str">
        <f>VLOOKUP(D4449,Info!$A$24:$B$57,2,FALSE)</f>
        <v>DW</v>
      </c>
      <c r="D4449" s="3" t="s">
        <v>15</v>
      </c>
      <c r="E4449" s="3">
        <v>2007.0</v>
      </c>
      <c r="F4449" s="3">
        <v>61.0</v>
      </c>
    </row>
    <row r="4450" ht="15.75" customHeight="1">
      <c r="A4450" s="2" t="s">
        <v>298</v>
      </c>
      <c r="B4450" s="2" t="s">
        <v>292</v>
      </c>
      <c r="C4450" s="2" t="str">
        <f>VLOOKUP(D4450,Info!$A$24:$B$57,2,FALSE)</f>
        <v>DW</v>
      </c>
      <c r="D4450" s="3" t="s">
        <v>15</v>
      </c>
      <c r="E4450" s="3">
        <v>2008.0</v>
      </c>
      <c r="F4450" s="3">
        <v>48.0</v>
      </c>
    </row>
    <row r="4451" ht="15.75" customHeight="1">
      <c r="A4451" s="2" t="s">
        <v>298</v>
      </c>
      <c r="B4451" s="2" t="s">
        <v>292</v>
      </c>
      <c r="C4451" s="2" t="str">
        <f>VLOOKUP(D4451,Info!$A$24:$B$57,2,FALSE)</f>
        <v>DW</v>
      </c>
      <c r="D4451" s="3" t="s">
        <v>15</v>
      </c>
      <c r="E4451" s="3">
        <v>2009.0</v>
      </c>
      <c r="F4451" s="3">
        <v>63.0</v>
      </c>
    </row>
    <row r="4452" ht="15.75" customHeight="1">
      <c r="A4452" s="2" t="s">
        <v>298</v>
      </c>
      <c r="B4452" s="2" t="s">
        <v>292</v>
      </c>
      <c r="C4452" s="2" t="str">
        <f>VLOOKUP(D4452,Info!$A$24:$B$57,2,FALSE)</f>
        <v>DW</v>
      </c>
      <c r="D4452" s="3" t="s">
        <v>15</v>
      </c>
      <c r="E4452" s="3">
        <v>2010.0</v>
      </c>
      <c r="F4452" s="3">
        <v>45.0</v>
      </c>
    </row>
    <row r="4453" ht="15.75" customHeight="1">
      <c r="A4453" s="2" t="s">
        <v>298</v>
      </c>
      <c r="B4453" s="2" t="s">
        <v>292</v>
      </c>
      <c r="C4453" s="2" t="str">
        <f>VLOOKUP(D4453,Info!$A$24:$B$57,2,FALSE)</f>
        <v>DW</v>
      </c>
      <c r="D4453" s="3" t="s">
        <v>15</v>
      </c>
      <c r="E4453" s="3">
        <v>2011.0</v>
      </c>
      <c r="F4453" s="3">
        <v>55.0</v>
      </c>
    </row>
    <row r="4454" ht="15.75" customHeight="1">
      <c r="A4454" s="2" t="s">
        <v>298</v>
      </c>
      <c r="B4454" s="2" t="s">
        <v>292</v>
      </c>
      <c r="C4454" s="2" t="str">
        <f>VLOOKUP(D4454,Info!$A$24:$B$57,2,FALSE)</f>
        <v>DW</v>
      </c>
      <c r="D4454" s="3" t="s">
        <v>15</v>
      </c>
      <c r="E4454" s="3">
        <v>2012.0</v>
      </c>
      <c r="F4454" s="3">
        <v>63.0</v>
      </c>
    </row>
    <row r="4455" ht="15.75" customHeight="1">
      <c r="A4455" s="2" t="s">
        <v>298</v>
      </c>
      <c r="B4455" s="2" t="s">
        <v>292</v>
      </c>
      <c r="C4455" s="2" t="str">
        <f>VLOOKUP(D4455,Info!$A$24:$B$57,2,FALSE)</f>
        <v>DW</v>
      </c>
      <c r="D4455" s="3" t="s">
        <v>15</v>
      </c>
      <c r="E4455" s="3">
        <v>2013.0</v>
      </c>
      <c r="F4455" s="3">
        <v>67.0</v>
      </c>
    </row>
    <row r="4456" ht="15.75" customHeight="1">
      <c r="A4456" s="2" t="s">
        <v>298</v>
      </c>
      <c r="B4456" s="2" t="s">
        <v>292</v>
      </c>
      <c r="C4456" s="2" t="str">
        <f>VLOOKUP(D4456,Info!$A$24:$B$57,2,FALSE)</f>
        <v>DW</v>
      </c>
      <c r="D4456" s="3" t="s">
        <v>15</v>
      </c>
      <c r="E4456" s="3">
        <v>2014.0</v>
      </c>
      <c r="F4456" s="3">
        <v>63.0</v>
      </c>
    </row>
    <row r="4457" ht="15.75" customHeight="1">
      <c r="A4457" s="2" t="s">
        <v>298</v>
      </c>
      <c r="B4457" s="2" t="s">
        <v>292</v>
      </c>
      <c r="C4457" s="2" t="str">
        <f>VLOOKUP(D4457,Info!$A$24:$B$57,2,FALSE)</f>
        <v>DW</v>
      </c>
      <c r="D4457" s="3" t="s">
        <v>15</v>
      </c>
      <c r="E4457" s="3">
        <v>2015.0</v>
      </c>
      <c r="F4457" s="3">
        <v>61.0</v>
      </c>
    </row>
    <row r="4458" ht="15.75" customHeight="1">
      <c r="A4458" s="2" t="s">
        <v>298</v>
      </c>
      <c r="B4458" s="2" t="s">
        <v>292</v>
      </c>
      <c r="C4458" s="2" t="str">
        <f>VLOOKUP(D4458,Info!$A$24:$B$57,2,FALSE)</f>
        <v>DW</v>
      </c>
      <c r="D4458" s="3" t="s">
        <v>15</v>
      </c>
      <c r="E4458" s="3">
        <v>2016.0</v>
      </c>
      <c r="F4458" s="3">
        <v>70.0</v>
      </c>
    </row>
    <row r="4459" ht="15.75" customHeight="1">
      <c r="A4459" s="2" t="s">
        <v>298</v>
      </c>
      <c r="B4459" s="2" t="s">
        <v>292</v>
      </c>
      <c r="C4459" s="2" t="str">
        <f>VLOOKUP(D4459,Info!$A$24:$B$57,2,FALSE)</f>
        <v>DW</v>
      </c>
      <c r="D4459" s="3" t="s">
        <v>15</v>
      </c>
      <c r="E4459" s="3">
        <v>2017.0</v>
      </c>
      <c r="F4459" s="3">
        <v>43.0</v>
      </c>
    </row>
    <row r="4460" ht="15.75" customHeight="1">
      <c r="A4460" s="2" t="s">
        <v>298</v>
      </c>
      <c r="B4460" s="2" t="s">
        <v>292</v>
      </c>
      <c r="C4460" s="2" t="str">
        <f>VLOOKUP(D4460,Info!$A$24:$B$57,2,FALSE)</f>
        <v>DW</v>
      </c>
      <c r="D4460" s="3" t="s">
        <v>15</v>
      </c>
      <c r="E4460" s="3">
        <v>2018.0</v>
      </c>
      <c r="F4460" s="3">
        <v>30.0</v>
      </c>
    </row>
    <row r="4461" ht="15.75" customHeight="1">
      <c r="A4461" s="2" t="s">
        <v>298</v>
      </c>
      <c r="B4461" s="2" t="s">
        <v>292</v>
      </c>
      <c r="C4461" s="2" t="str">
        <f>VLOOKUP(D4461,Info!$A$24:$B$57,2,FALSE)</f>
        <v>Snappers</v>
      </c>
      <c r="D4461" s="3" t="s">
        <v>17</v>
      </c>
      <c r="E4461" s="3">
        <v>1981.0</v>
      </c>
      <c r="F4461" s="3">
        <v>156.0</v>
      </c>
    </row>
    <row r="4462" ht="15.75" customHeight="1">
      <c r="A4462" s="2" t="s">
        <v>298</v>
      </c>
      <c r="B4462" s="2" t="s">
        <v>292</v>
      </c>
      <c r="C4462" s="2" t="str">
        <f>VLOOKUP(D4462,Info!$A$24:$B$57,2,FALSE)</f>
        <v>Snappers</v>
      </c>
      <c r="D4462" s="3" t="s">
        <v>17</v>
      </c>
      <c r="E4462" s="3">
        <v>1982.0</v>
      </c>
      <c r="F4462" s="3">
        <v>166.0</v>
      </c>
    </row>
    <row r="4463" ht="15.75" customHeight="1">
      <c r="A4463" s="2" t="s">
        <v>298</v>
      </c>
      <c r="B4463" s="2" t="s">
        <v>292</v>
      </c>
      <c r="C4463" s="2" t="str">
        <f>VLOOKUP(D4463,Info!$A$24:$B$57,2,FALSE)</f>
        <v>Snappers</v>
      </c>
      <c r="D4463" s="3" t="s">
        <v>17</v>
      </c>
      <c r="E4463" s="3">
        <v>1983.0</v>
      </c>
      <c r="F4463" s="3">
        <v>272.0</v>
      </c>
    </row>
    <row r="4464" ht="15.75" customHeight="1">
      <c r="A4464" s="2" t="s">
        <v>298</v>
      </c>
      <c r="B4464" s="2" t="s">
        <v>292</v>
      </c>
      <c r="C4464" s="2" t="str">
        <f>VLOOKUP(D4464,Info!$A$24:$B$57,2,FALSE)</f>
        <v>Snappers</v>
      </c>
      <c r="D4464" s="3" t="s">
        <v>17</v>
      </c>
      <c r="E4464" s="3">
        <v>1984.0</v>
      </c>
      <c r="F4464" s="3">
        <v>328.0</v>
      </c>
    </row>
    <row r="4465" ht="15.75" customHeight="1">
      <c r="A4465" s="2" t="s">
        <v>298</v>
      </c>
      <c r="B4465" s="2" t="s">
        <v>292</v>
      </c>
      <c r="C4465" s="2" t="str">
        <f>VLOOKUP(D4465,Info!$A$24:$B$57,2,FALSE)</f>
        <v>Snappers</v>
      </c>
      <c r="D4465" s="3" t="s">
        <v>17</v>
      </c>
      <c r="E4465" s="3">
        <v>1985.0</v>
      </c>
      <c r="F4465" s="3">
        <v>340.0</v>
      </c>
    </row>
    <row r="4466" ht="15.75" customHeight="1">
      <c r="A4466" s="2" t="s">
        <v>298</v>
      </c>
      <c r="B4466" s="2" t="s">
        <v>292</v>
      </c>
      <c r="C4466" s="2" t="str">
        <f>VLOOKUP(D4466,Info!$A$24:$B$57,2,FALSE)</f>
        <v>Snappers</v>
      </c>
      <c r="D4466" s="3" t="s">
        <v>17</v>
      </c>
      <c r="E4466" s="3">
        <v>1986.0</v>
      </c>
      <c r="F4466" s="3">
        <v>274.0</v>
      </c>
    </row>
    <row r="4467" ht="15.75" customHeight="1">
      <c r="A4467" s="2" t="s">
        <v>298</v>
      </c>
      <c r="B4467" s="2" t="s">
        <v>292</v>
      </c>
      <c r="C4467" s="2" t="str">
        <f>VLOOKUP(D4467,Info!$A$24:$B$57,2,FALSE)</f>
        <v>Snappers</v>
      </c>
      <c r="D4467" s="3" t="s">
        <v>17</v>
      </c>
      <c r="E4467" s="3">
        <v>1987.0</v>
      </c>
      <c r="F4467" s="3">
        <v>225.0</v>
      </c>
    </row>
    <row r="4468" ht="15.75" customHeight="1">
      <c r="A4468" s="2" t="s">
        <v>298</v>
      </c>
      <c r="B4468" s="2" t="s">
        <v>292</v>
      </c>
      <c r="C4468" s="2" t="str">
        <f>VLOOKUP(D4468,Info!$A$24:$B$57,2,FALSE)</f>
        <v>Snappers</v>
      </c>
      <c r="D4468" s="3" t="s">
        <v>17</v>
      </c>
      <c r="E4468" s="3">
        <v>1988.0</v>
      </c>
      <c r="F4468" s="3">
        <v>177.0</v>
      </c>
    </row>
    <row r="4469" ht="15.75" customHeight="1">
      <c r="A4469" s="2" t="s">
        <v>298</v>
      </c>
      <c r="B4469" s="2" t="s">
        <v>292</v>
      </c>
      <c r="C4469" s="2" t="str">
        <f>VLOOKUP(D4469,Info!$A$24:$B$57,2,FALSE)</f>
        <v>Snappers</v>
      </c>
      <c r="D4469" s="3" t="s">
        <v>17</v>
      </c>
      <c r="E4469" s="3">
        <v>1989.0</v>
      </c>
      <c r="F4469" s="3">
        <v>150.0</v>
      </c>
    </row>
    <row r="4470" ht="15.75" customHeight="1">
      <c r="A4470" s="2" t="s">
        <v>298</v>
      </c>
      <c r="B4470" s="2" t="s">
        <v>292</v>
      </c>
      <c r="C4470" s="2" t="str">
        <f>VLOOKUP(D4470,Info!$A$24:$B$57,2,FALSE)</f>
        <v>Snappers</v>
      </c>
      <c r="D4470" s="3" t="s">
        <v>17</v>
      </c>
      <c r="E4470" s="3">
        <v>1990.0</v>
      </c>
      <c r="F4470" s="3">
        <v>144.0</v>
      </c>
    </row>
    <row r="4471" ht="15.75" customHeight="1">
      <c r="A4471" s="2" t="s">
        <v>298</v>
      </c>
      <c r="B4471" s="2" t="s">
        <v>292</v>
      </c>
      <c r="C4471" s="2" t="str">
        <f>VLOOKUP(D4471,Info!$A$24:$B$57,2,FALSE)</f>
        <v>Snappers</v>
      </c>
      <c r="D4471" s="3" t="s">
        <v>17</v>
      </c>
      <c r="E4471" s="3">
        <v>1991.0</v>
      </c>
      <c r="F4471" s="3">
        <v>125.0</v>
      </c>
    </row>
    <row r="4472" ht="15.75" customHeight="1">
      <c r="A4472" s="2" t="s">
        <v>298</v>
      </c>
      <c r="B4472" s="2" t="s">
        <v>292</v>
      </c>
      <c r="C4472" s="2" t="str">
        <f>VLOOKUP(D4472,Info!$A$24:$B$57,2,FALSE)</f>
        <v>Snappers</v>
      </c>
      <c r="D4472" s="3" t="s">
        <v>17</v>
      </c>
      <c r="E4472" s="3">
        <v>1992.0</v>
      </c>
      <c r="F4472" s="3">
        <v>153.0</v>
      </c>
    </row>
    <row r="4473" ht="15.75" customHeight="1">
      <c r="A4473" s="2" t="s">
        <v>298</v>
      </c>
      <c r="B4473" s="2" t="s">
        <v>292</v>
      </c>
      <c r="C4473" s="2" t="str">
        <f>VLOOKUP(D4473,Info!$A$24:$B$57,2,FALSE)</f>
        <v>Snappers</v>
      </c>
      <c r="D4473" s="3" t="s">
        <v>17</v>
      </c>
      <c r="E4473" s="3">
        <v>1993.0</v>
      </c>
      <c r="F4473" s="3">
        <v>241.0</v>
      </c>
    </row>
    <row r="4474" ht="15.75" customHeight="1">
      <c r="A4474" s="2" t="s">
        <v>298</v>
      </c>
      <c r="B4474" s="2" t="s">
        <v>292</v>
      </c>
      <c r="C4474" s="2" t="str">
        <f>VLOOKUP(D4474,Info!$A$24:$B$57,2,FALSE)</f>
        <v>Snappers</v>
      </c>
      <c r="D4474" s="3" t="s">
        <v>17</v>
      </c>
      <c r="E4474" s="3">
        <v>1994.0</v>
      </c>
      <c r="F4474" s="3">
        <v>198.0</v>
      </c>
    </row>
    <row r="4475" ht="15.75" customHeight="1">
      <c r="A4475" s="2" t="s">
        <v>298</v>
      </c>
      <c r="B4475" s="2" t="s">
        <v>292</v>
      </c>
      <c r="C4475" s="2" t="str">
        <f>VLOOKUP(D4475,Info!$A$24:$B$57,2,FALSE)</f>
        <v>Snappers</v>
      </c>
      <c r="D4475" s="3" t="s">
        <v>17</v>
      </c>
      <c r="E4475" s="3">
        <v>1995.0</v>
      </c>
      <c r="F4475" s="3">
        <v>180.0</v>
      </c>
    </row>
    <row r="4476" ht="15.75" customHeight="1">
      <c r="A4476" s="2" t="s">
        <v>298</v>
      </c>
      <c r="B4476" s="2" t="s">
        <v>292</v>
      </c>
      <c r="C4476" s="2" t="str">
        <f>VLOOKUP(D4476,Info!$A$24:$B$57,2,FALSE)</f>
        <v>Snappers</v>
      </c>
      <c r="D4476" s="3" t="s">
        <v>17</v>
      </c>
      <c r="E4476" s="3">
        <v>1996.0</v>
      </c>
      <c r="F4476" s="3">
        <v>112.0</v>
      </c>
    </row>
    <row r="4477" ht="15.75" customHeight="1">
      <c r="A4477" s="2" t="s">
        <v>298</v>
      </c>
      <c r="B4477" s="2" t="s">
        <v>292</v>
      </c>
      <c r="C4477" s="2" t="str">
        <f>VLOOKUP(D4477,Info!$A$24:$B$57,2,FALSE)</f>
        <v>Snappers</v>
      </c>
      <c r="D4477" s="3" t="s">
        <v>17</v>
      </c>
      <c r="E4477" s="3">
        <v>1997.0</v>
      </c>
      <c r="F4477" s="3">
        <v>234.0</v>
      </c>
    </row>
    <row r="4478" ht="15.75" customHeight="1">
      <c r="A4478" s="2" t="s">
        <v>298</v>
      </c>
      <c r="B4478" s="2" t="s">
        <v>292</v>
      </c>
      <c r="C4478" s="2" t="str">
        <f>VLOOKUP(D4478,Info!$A$24:$B$57,2,FALSE)</f>
        <v>Snappers</v>
      </c>
      <c r="D4478" s="3" t="s">
        <v>17</v>
      </c>
      <c r="E4478" s="3">
        <v>1998.0</v>
      </c>
      <c r="F4478" s="3">
        <v>339.0</v>
      </c>
    </row>
    <row r="4479" ht="15.75" customHeight="1">
      <c r="A4479" s="2" t="s">
        <v>298</v>
      </c>
      <c r="B4479" s="2" t="s">
        <v>292</v>
      </c>
      <c r="C4479" s="2" t="str">
        <f>VLOOKUP(D4479,Info!$A$24:$B$57,2,FALSE)</f>
        <v>Snappers</v>
      </c>
      <c r="D4479" s="3" t="s">
        <v>17</v>
      </c>
      <c r="E4479" s="3">
        <v>1999.0</v>
      </c>
      <c r="F4479" s="3">
        <v>293.0</v>
      </c>
    </row>
    <row r="4480" ht="15.75" customHeight="1">
      <c r="A4480" s="2" t="s">
        <v>298</v>
      </c>
      <c r="B4480" s="2" t="s">
        <v>292</v>
      </c>
      <c r="C4480" s="2" t="str">
        <f>VLOOKUP(D4480,Info!$A$24:$B$57,2,FALSE)</f>
        <v>Snappers</v>
      </c>
      <c r="D4480" s="3" t="s">
        <v>17</v>
      </c>
      <c r="E4480" s="3">
        <v>2000.0</v>
      </c>
      <c r="F4480" s="3">
        <v>297.0</v>
      </c>
    </row>
    <row r="4481" ht="15.75" customHeight="1">
      <c r="A4481" s="2" t="s">
        <v>298</v>
      </c>
      <c r="B4481" s="2" t="s">
        <v>292</v>
      </c>
      <c r="C4481" s="2" t="str">
        <f>VLOOKUP(D4481,Info!$A$24:$B$57,2,FALSE)</f>
        <v>Snappers</v>
      </c>
      <c r="D4481" s="3" t="s">
        <v>17</v>
      </c>
      <c r="E4481" s="3">
        <v>2001.0</v>
      </c>
      <c r="F4481" s="3">
        <v>352.0</v>
      </c>
    </row>
    <row r="4482" ht="15.75" customHeight="1">
      <c r="A4482" s="2" t="s">
        <v>298</v>
      </c>
      <c r="B4482" s="2" t="s">
        <v>292</v>
      </c>
      <c r="C4482" s="2" t="str">
        <f>VLOOKUP(D4482,Info!$A$24:$B$57,2,FALSE)</f>
        <v>Snappers</v>
      </c>
      <c r="D4482" s="3" t="s">
        <v>17</v>
      </c>
      <c r="E4482" s="3">
        <v>2002.0</v>
      </c>
      <c r="F4482" s="3">
        <v>341.0</v>
      </c>
    </row>
    <row r="4483" ht="15.75" customHeight="1">
      <c r="A4483" s="2" t="s">
        <v>298</v>
      </c>
      <c r="B4483" s="2" t="s">
        <v>292</v>
      </c>
      <c r="C4483" s="2" t="str">
        <f>VLOOKUP(D4483,Info!$A$24:$B$57,2,FALSE)</f>
        <v>Snappers</v>
      </c>
      <c r="D4483" s="3" t="s">
        <v>17</v>
      </c>
      <c r="E4483" s="3">
        <v>2003.0</v>
      </c>
      <c r="F4483" s="3">
        <v>307.0</v>
      </c>
    </row>
    <row r="4484" ht="15.75" customHeight="1">
      <c r="A4484" s="2" t="s">
        <v>298</v>
      </c>
      <c r="B4484" s="2" t="s">
        <v>292</v>
      </c>
      <c r="C4484" s="2" t="str">
        <f>VLOOKUP(D4484,Info!$A$24:$B$57,2,FALSE)</f>
        <v>Snappers</v>
      </c>
      <c r="D4484" s="3" t="s">
        <v>17</v>
      </c>
      <c r="E4484" s="3">
        <v>2004.0</v>
      </c>
      <c r="F4484" s="3">
        <v>285.0</v>
      </c>
    </row>
    <row r="4485" ht="15.75" customHeight="1">
      <c r="A4485" s="2" t="s">
        <v>298</v>
      </c>
      <c r="B4485" s="2" t="s">
        <v>292</v>
      </c>
      <c r="C4485" s="2" t="str">
        <f>VLOOKUP(D4485,Info!$A$24:$B$57,2,FALSE)</f>
        <v>Snappers</v>
      </c>
      <c r="D4485" s="3" t="s">
        <v>17</v>
      </c>
      <c r="E4485" s="3">
        <v>2005.0</v>
      </c>
      <c r="F4485" s="3">
        <v>290.0</v>
      </c>
    </row>
    <row r="4486" ht="15.75" customHeight="1">
      <c r="A4486" s="2" t="s">
        <v>298</v>
      </c>
      <c r="B4486" s="2" t="s">
        <v>292</v>
      </c>
      <c r="C4486" s="2" t="str">
        <f>VLOOKUP(D4486,Info!$A$24:$B$57,2,FALSE)</f>
        <v>Snappers</v>
      </c>
      <c r="D4486" s="3" t="s">
        <v>17</v>
      </c>
      <c r="E4486" s="3">
        <v>2006.0</v>
      </c>
      <c r="F4486" s="3">
        <v>250.0</v>
      </c>
    </row>
    <row r="4487" ht="15.75" customHeight="1">
      <c r="A4487" s="2" t="s">
        <v>298</v>
      </c>
      <c r="B4487" s="2" t="s">
        <v>292</v>
      </c>
      <c r="C4487" s="2" t="str">
        <f>VLOOKUP(D4487,Info!$A$24:$B$57,2,FALSE)</f>
        <v>Snappers</v>
      </c>
      <c r="D4487" s="3" t="s">
        <v>17</v>
      </c>
      <c r="E4487" s="3">
        <v>2007.0</v>
      </c>
      <c r="F4487" s="3">
        <v>277.0</v>
      </c>
    </row>
    <row r="4488" ht="15.75" customHeight="1">
      <c r="A4488" s="2" t="s">
        <v>298</v>
      </c>
      <c r="B4488" s="2" t="s">
        <v>292</v>
      </c>
      <c r="C4488" s="2" t="str">
        <f>VLOOKUP(D4488,Info!$A$24:$B$57,2,FALSE)</f>
        <v>Snappers</v>
      </c>
      <c r="D4488" s="3" t="s">
        <v>17</v>
      </c>
      <c r="E4488" s="3">
        <v>2008.0</v>
      </c>
      <c r="F4488" s="3">
        <v>228.0</v>
      </c>
    </row>
    <row r="4489" ht="15.75" customHeight="1">
      <c r="A4489" s="2" t="s">
        <v>298</v>
      </c>
      <c r="B4489" s="2" t="s">
        <v>292</v>
      </c>
      <c r="C4489" s="2" t="str">
        <f>VLOOKUP(D4489,Info!$A$24:$B$57,2,FALSE)</f>
        <v>Snappers</v>
      </c>
      <c r="D4489" s="3" t="s">
        <v>17</v>
      </c>
      <c r="E4489" s="3">
        <v>2009.0</v>
      </c>
      <c r="F4489" s="3">
        <v>288.0</v>
      </c>
    </row>
    <row r="4490" ht="15.75" customHeight="1">
      <c r="A4490" s="2" t="s">
        <v>298</v>
      </c>
      <c r="B4490" s="2" t="s">
        <v>292</v>
      </c>
      <c r="C4490" s="2" t="str">
        <f>VLOOKUP(D4490,Info!$A$24:$B$57,2,FALSE)</f>
        <v>Snappers</v>
      </c>
      <c r="D4490" s="3" t="s">
        <v>17</v>
      </c>
      <c r="E4490" s="3">
        <v>2010.0</v>
      </c>
      <c r="F4490" s="3">
        <v>247.0</v>
      </c>
    </row>
    <row r="4491" ht="15.75" customHeight="1">
      <c r="A4491" s="2" t="s">
        <v>298</v>
      </c>
      <c r="B4491" s="2" t="s">
        <v>292</v>
      </c>
      <c r="C4491" s="2" t="str">
        <f>VLOOKUP(D4491,Info!$A$24:$B$57,2,FALSE)</f>
        <v>Snappers</v>
      </c>
      <c r="D4491" s="3" t="s">
        <v>17</v>
      </c>
      <c r="E4491" s="3">
        <v>2011.0</v>
      </c>
      <c r="F4491" s="3">
        <v>234.0</v>
      </c>
    </row>
    <row r="4492" ht="15.75" customHeight="1">
      <c r="A4492" s="2" t="s">
        <v>298</v>
      </c>
      <c r="B4492" s="2" t="s">
        <v>292</v>
      </c>
      <c r="C4492" s="2" t="str">
        <f>VLOOKUP(D4492,Info!$A$24:$B$57,2,FALSE)</f>
        <v>Snappers</v>
      </c>
      <c r="D4492" s="3" t="s">
        <v>17</v>
      </c>
      <c r="E4492" s="3">
        <v>2012.0</v>
      </c>
      <c r="F4492" s="3">
        <v>276.0</v>
      </c>
    </row>
    <row r="4493" ht="15.75" customHeight="1">
      <c r="A4493" s="2" t="s">
        <v>298</v>
      </c>
      <c r="B4493" s="2" t="s">
        <v>292</v>
      </c>
      <c r="C4493" s="2" t="str">
        <f>VLOOKUP(D4493,Info!$A$24:$B$57,2,FALSE)</f>
        <v>Snappers</v>
      </c>
      <c r="D4493" s="3" t="s">
        <v>17</v>
      </c>
      <c r="E4493" s="3">
        <v>2013.0</v>
      </c>
      <c r="F4493" s="3">
        <v>310.0</v>
      </c>
    </row>
    <row r="4494" ht="15.75" customHeight="1">
      <c r="A4494" s="2" t="s">
        <v>298</v>
      </c>
      <c r="B4494" s="2" t="s">
        <v>292</v>
      </c>
      <c r="C4494" s="2" t="str">
        <f>VLOOKUP(D4494,Info!$A$24:$B$57,2,FALSE)</f>
        <v>Snappers</v>
      </c>
      <c r="D4494" s="3" t="s">
        <v>17</v>
      </c>
      <c r="E4494" s="3">
        <v>2014.0</v>
      </c>
      <c r="F4494" s="3">
        <v>359.0</v>
      </c>
    </row>
    <row r="4495" ht="15.75" customHeight="1">
      <c r="A4495" s="2" t="s">
        <v>298</v>
      </c>
      <c r="B4495" s="2" t="s">
        <v>292</v>
      </c>
      <c r="C4495" s="2" t="str">
        <f>VLOOKUP(D4495,Info!$A$24:$B$57,2,FALSE)</f>
        <v>Snappers</v>
      </c>
      <c r="D4495" s="3" t="s">
        <v>17</v>
      </c>
      <c r="E4495" s="3">
        <v>2015.0</v>
      </c>
      <c r="F4495" s="3">
        <v>332.0</v>
      </c>
    </row>
    <row r="4496" ht="15.75" customHeight="1">
      <c r="A4496" s="2" t="s">
        <v>298</v>
      </c>
      <c r="B4496" s="2" t="s">
        <v>292</v>
      </c>
      <c r="C4496" s="2" t="str">
        <f>VLOOKUP(D4496,Info!$A$24:$B$57,2,FALSE)</f>
        <v>Snappers</v>
      </c>
      <c r="D4496" s="3" t="s">
        <v>17</v>
      </c>
      <c r="E4496" s="3">
        <v>2016.0</v>
      </c>
      <c r="F4496" s="3">
        <v>378.0</v>
      </c>
    </row>
    <row r="4497" ht="15.75" customHeight="1">
      <c r="A4497" s="2" t="s">
        <v>298</v>
      </c>
      <c r="B4497" s="2" t="s">
        <v>292</v>
      </c>
      <c r="C4497" s="2" t="str">
        <f>VLOOKUP(D4497,Info!$A$24:$B$57,2,FALSE)</f>
        <v>Snappers</v>
      </c>
      <c r="D4497" s="3" t="s">
        <v>17</v>
      </c>
      <c r="E4497" s="3">
        <v>2017.0</v>
      </c>
      <c r="F4497" s="3">
        <v>297.0</v>
      </c>
    </row>
    <row r="4498" ht="15.75" customHeight="1">
      <c r="A4498" s="2" t="s">
        <v>298</v>
      </c>
      <c r="B4498" s="2" t="s">
        <v>292</v>
      </c>
      <c r="C4498" s="2" t="str">
        <f>VLOOKUP(D4498,Info!$A$24:$B$57,2,FALSE)</f>
        <v>Snappers</v>
      </c>
      <c r="D4498" s="3" t="s">
        <v>17</v>
      </c>
      <c r="E4498" s="3">
        <v>2018.0</v>
      </c>
      <c r="F4498" s="3">
        <v>240.0</v>
      </c>
    </row>
    <row r="4499" ht="15.75" customHeight="1">
      <c r="A4499" s="2" t="s">
        <v>298</v>
      </c>
      <c r="B4499" s="2" t="s">
        <v>292</v>
      </c>
      <c r="C4499" s="2" t="str">
        <f>VLOOKUP(D4499,Info!$A$24:$B$57,2,FALSE)</f>
        <v>SG</v>
      </c>
      <c r="D4499" s="3" t="s">
        <v>18</v>
      </c>
      <c r="E4499" s="3">
        <v>1981.0</v>
      </c>
      <c r="F4499" s="3">
        <v>232.0</v>
      </c>
    </row>
    <row r="4500" ht="15.75" customHeight="1">
      <c r="A4500" s="2" t="s">
        <v>298</v>
      </c>
      <c r="B4500" s="2" t="s">
        <v>292</v>
      </c>
      <c r="C4500" s="2" t="str">
        <f>VLOOKUP(D4500,Info!$A$24:$B$57,2,FALSE)</f>
        <v>SG</v>
      </c>
      <c r="D4500" s="3" t="s">
        <v>18</v>
      </c>
      <c r="E4500" s="3">
        <v>1982.0</v>
      </c>
      <c r="F4500" s="3">
        <v>241.0</v>
      </c>
    </row>
    <row r="4501" ht="15.75" customHeight="1">
      <c r="A4501" s="2" t="s">
        <v>298</v>
      </c>
      <c r="B4501" s="2" t="s">
        <v>292</v>
      </c>
      <c r="C4501" s="2" t="str">
        <f>VLOOKUP(D4501,Info!$A$24:$B$57,2,FALSE)</f>
        <v>SG</v>
      </c>
      <c r="D4501" s="3" t="s">
        <v>18</v>
      </c>
      <c r="E4501" s="3">
        <v>1983.0</v>
      </c>
      <c r="F4501" s="3">
        <v>420.0</v>
      </c>
    </row>
    <row r="4502" ht="15.75" customHeight="1">
      <c r="A4502" s="2" t="s">
        <v>298</v>
      </c>
      <c r="B4502" s="2" t="s">
        <v>292</v>
      </c>
      <c r="C4502" s="2" t="str">
        <f>VLOOKUP(D4502,Info!$A$24:$B$57,2,FALSE)</f>
        <v>SG</v>
      </c>
      <c r="D4502" s="3" t="s">
        <v>18</v>
      </c>
      <c r="E4502" s="3">
        <v>1984.0</v>
      </c>
      <c r="F4502" s="3">
        <v>419.0</v>
      </c>
    </row>
    <row r="4503" ht="15.75" customHeight="1">
      <c r="A4503" s="2" t="s">
        <v>298</v>
      </c>
      <c r="B4503" s="2" t="s">
        <v>292</v>
      </c>
      <c r="C4503" s="2" t="str">
        <f>VLOOKUP(D4503,Info!$A$24:$B$57,2,FALSE)</f>
        <v>SG</v>
      </c>
      <c r="D4503" s="3" t="s">
        <v>18</v>
      </c>
      <c r="E4503" s="3">
        <v>1985.0</v>
      </c>
      <c r="F4503" s="3">
        <v>430.0</v>
      </c>
    </row>
    <row r="4504" ht="15.75" customHeight="1">
      <c r="A4504" s="2" t="s">
        <v>298</v>
      </c>
      <c r="B4504" s="2" t="s">
        <v>292</v>
      </c>
      <c r="C4504" s="2" t="str">
        <f>VLOOKUP(D4504,Info!$A$24:$B$57,2,FALSE)</f>
        <v>SG</v>
      </c>
      <c r="D4504" s="3" t="s">
        <v>18</v>
      </c>
      <c r="E4504" s="3">
        <v>1986.0</v>
      </c>
      <c r="F4504" s="3">
        <v>336.0</v>
      </c>
    </row>
    <row r="4505" ht="15.75" customHeight="1">
      <c r="A4505" s="2" t="s">
        <v>298</v>
      </c>
      <c r="B4505" s="2" t="s">
        <v>292</v>
      </c>
      <c r="C4505" s="2" t="str">
        <f>VLOOKUP(D4505,Info!$A$24:$B$57,2,FALSE)</f>
        <v>SG</v>
      </c>
      <c r="D4505" s="3" t="s">
        <v>18</v>
      </c>
      <c r="E4505" s="3">
        <v>1987.0</v>
      </c>
      <c r="F4505" s="3">
        <v>286.0</v>
      </c>
    </row>
    <row r="4506" ht="15.75" customHeight="1">
      <c r="A4506" s="2" t="s">
        <v>298</v>
      </c>
      <c r="B4506" s="2" t="s">
        <v>292</v>
      </c>
      <c r="C4506" s="2" t="str">
        <f>VLOOKUP(D4506,Info!$A$24:$B$57,2,FALSE)</f>
        <v>SG</v>
      </c>
      <c r="D4506" s="3" t="s">
        <v>18</v>
      </c>
      <c r="E4506" s="3">
        <v>1988.0</v>
      </c>
      <c r="F4506" s="3">
        <v>228.0</v>
      </c>
    </row>
    <row r="4507" ht="15.75" customHeight="1">
      <c r="A4507" s="2" t="s">
        <v>298</v>
      </c>
      <c r="B4507" s="2" t="s">
        <v>292</v>
      </c>
      <c r="C4507" s="2" t="str">
        <f>VLOOKUP(D4507,Info!$A$24:$B$57,2,FALSE)</f>
        <v>SG</v>
      </c>
      <c r="D4507" s="3" t="s">
        <v>18</v>
      </c>
      <c r="E4507" s="3">
        <v>1989.0</v>
      </c>
      <c r="F4507" s="3">
        <v>256.0</v>
      </c>
    </row>
    <row r="4508" ht="15.75" customHeight="1">
      <c r="A4508" s="2" t="s">
        <v>298</v>
      </c>
      <c r="B4508" s="2" t="s">
        <v>292</v>
      </c>
      <c r="C4508" s="2" t="str">
        <f>VLOOKUP(D4508,Info!$A$24:$B$57,2,FALSE)</f>
        <v>SG</v>
      </c>
      <c r="D4508" s="3" t="s">
        <v>18</v>
      </c>
      <c r="E4508" s="3">
        <v>1990.0</v>
      </c>
      <c r="F4508" s="3">
        <v>251.0</v>
      </c>
    </row>
    <row r="4509" ht="15.75" customHeight="1">
      <c r="A4509" s="2" t="s">
        <v>298</v>
      </c>
      <c r="B4509" s="2" t="s">
        <v>292</v>
      </c>
      <c r="C4509" s="2" t="str">
        <f>VLOOKUP(D4509,Info!$A$24:$B$57,2,FALSE)</f>
        <v>SG</v>
      </c>
      <c r="D4509" s="3" t="s">
        <v>18</v>
      </c>
      <c r="E4509" s="3">
        <v>1991.0</v>
      </c>
      <c r="F4509" s="3">
        <v>224.0</v>
      </c>
    </row>
    <row r="4510" ht="15.75" customHeight="1">
      <c r="A4510" s="2" t="s">
        <v>298</v>
      </c>
      <c r="B4510" s="2" t="s">
        <v>292</v>
      </c>
      <c r="C4510" s="2" t="str">
        <f>VLOOKUP(D4510,Info!$A$24:$B$57,2,FALSE)</f>
        <v>SG</v>
      </c>
      <c r="D4510" s="3" t="s">
        <v>18</v>
      </c>
      <c r="E4510" s="3">
        <v>1992.0</v>
      </c>
      <c r="F4510" s="3">
        <v>241.0</v>
      </c>
    </row>
    <row r="4511" ht="15.75" customHeight="1">
      <c r="A4511" s="2" t="s">
        <v>298</v>
      </c>
      <c r="B4511" s="2" t="s">
        <v>292</v>
      </c>
      <c r="C4511" s="2" t="str">
        <f>VLOOKUP(D4511,Info!$A$24:$B$57,2,FALSE)</f>
        <v>SG</v>
      </c>
      <c r="D4511" s="3" t="s">
        <v>18</v>
      </c>
      <c r="E4511" s="3">
        <v>1993.0</v>
      </c>
      <c r="F4511" s="3">
        <v>265.0</v>
      </c>
    </row>
    <row r="4512" ht="15.75" customHeight="1">
      <c r="A4512" s="2" t="s">
        <v>298</v>
      </c>
      <c r="B4512" s="2" t="s">
        <v>292</v>
      </c>
      <c r="C4512" s="2" t="str">
        <f>VLOOKUP(D4512,Info!$A$24:$B$57,2,FALSE)</f>
        <v>SG</v>
      </c>
      <c r="D4512" s="3" t="s">
        <v>18</v>
      </c>
      <c r="E4512" s="3">
        <v>1994.0</v>
      </c>
      <c r="F4512" s="3">
        <v>247.0</v>
      </c>
    </row>
    <row r="4513" ht="15.75" customHeight="1">
      <c r="A4513" s="2" t="s">
        <v>298</v>
      </c>
      <c r="B4513" s="2" t="s">
        <v>292</v>
      </c>
      <c r="C4513" s="2" t="str">
        <f>VLOOKUP(D4513,Info!$A$24:$B$57,2,FALSE)</f>
        <v>SG</v>
      </c>
      <c r="D4513" s="3" t="s">
        <v>18</v>
      </c>
      <c r="E4513" s="3">
        <v>1995.0</v>
      </c>
      <c r="F4513" s="3">
        <v>247.0</v>
      </c>
    </row>
    <row r="4514" ht="15.75" customHeight="1">
      <c r="A4514" s="2" t="s">
        <v>298</v>
      </c>
      <c r="B4514" s="2" t="s">
        <v>292</v>
      </c>
      <c r="C4514" s="2" t="str">
        <f>VLOOKUP(D4514,Info!$A$24:$B$57,2,FALSE)</f>
        <v>SG</v>
      </c>
      <c r="D4514" s="3" t="s">
        <v>18</v>
      </c>
      <c r="E4514" s="3">
        <v>1996.0</v>
      </c>
      <c r="F4514" s="3">
        <v>199.0</v>
      </c>
    </row>
    <row r="4515" ht="15.75" customHeight="1">
      <c r="A4515" s="2" t="s">
        <v>298</v>
      </c>
      <c r="B4515" s="2" t="s">
        <v>292</v>
      </c>
      <c r="C4515" s="2" t="str">
        <f>VLOOKUP(D4515,Info!$A$24:$B$57,2,FALSE)</f>
        <v>SG</v>
      </c>
      <c r="D4515" s="3" t="s">
        <v>18</v>
      </c>
      <c r="E4515" s="3">
        <v>1997.0</v>
      </c>
      <c r="F4515" s="3">
        <v>301.0</v>
      </c>
    </row>
    <row r="4516" ht="15.75" customHeight="1">
      <c r="A4516" s="2" t="s">
        <v>298</v>
      </c>
      <c r="B4516" s="2" t="s">
        <v>292</v>
      </c>
      <c r="C4516" s="2" t="str">
        <f>VLOOKUP(D4516,Info!$A$24:$B$57,2,FALSE)</f>
        <v>SG</v>
      </c>
      <c r="D4516" s="3" t="s">
        <v>18</v>
      </c>
      <c r="E4516" s="3">
        <v>1998.0</v>
      </c>
      <c r="F4516" s="3">
        <v>348.0</v>
      </c>
    </row>
    <row r="4517" ht="15.75" customHeight="1">
      <c r="A4517" s="2" t="s">
        <v>298</v>
      </c>
      <c r="B4517" s="2" t="s">
        <v>292</v>
      </c>
      <c r="C4517" s="2" t="str">
        <f>VLOOKUP(D4517,Info!$A$24:$B$57,2,FALSE)</f>
        <v>SG</v>
      </c>
      <c r="D4517" s="3" t="s">
        <v>18</v>
      </c>
      <c r="E4517" s="3">
        <v>1999.0</v>
      </c>
      <c r="F4517" s="3">
        <v>261.0</v>
      </c>
    </row>
    <row r="4518" ht="15.75" customHeight="1">
      <c r="A4518" s="2" t="s">
        <v>298</v>
      </c>
      <c r="B4518" s="2" t="s">
        <v>292</v>
      </c>
      <c r="C4518" s="2" t="str">
        <f>VLOOKUP(D4518,Info!$A$24:$B$57,2,FALSE)</f>
        <v>SG</v>
      </c>
      <c r="D4518" s="3" t="s">
        <v>18</v>
      </c>
      <c r="E4518" s="3">
        <v>2000.0</v>
      </c>
      <c r="F4518" s="3">
        <v>187.0</v>
      </c>
    </row>
    <row r="4519" ht="15.75" customHeight="1">
      <c r="A4519" s="2" t="s">
        <v>298</v>
      </c>
      <c r="B4519" s="2" t="s">
        <v>292</v>
      </c>
      <c r="C4519" s="2" t="str">
        <f>VLOOKUP(D4519,Info!$A$24:$B$57,2,FALSE)</f>
        <v>SG</v>
      </c>
      <c r="D4519" s="3" t="s">
        <v>18</v>
      </c>
      <c r="E4519" s="3">
        <v>2001.0</v>
      </c>
      <c r="F4519" s="3">
        <v>200.0</v>
      </c>
    </row>
    <row r="4520" ht="15.75" customHeight="1">
      <c r="A4520" s="2" t="s">
        <v>298</v>
      </c>
      <c r="B4520" s="2" t="s">
        <v>292</v>
      </c>
      <c r="C4520" s="2" t="str">
        <f>VLOOKUP(D4520,Info!$A$24:$B$57,2,FALSE)</f>
        <v>SG</v>
      </c>
      <c r="D4520" s="3" t="s">
        <v>18</v>
      </c>
      <c r="E4520" s="3">
        <v>2002.0</v>
      </c>
      <c r="F4520" s="3">
        <v>225.0</v>
      </c>
    </row>
    <row r="4521" ht="15.75" customHeight="1">
      <c r="A4521" s="2" t="s">
        <v>298</v>
      </c>
      <c r="B4521" s="2" t="s">
        <v>292</v>
      </c>
      <c r="C4521" s="2" t="str">
        <f>VLOOKUP(D4521,Info!$A$24:$B$57,2,FALSE)</f>
        <v>SG</v>
      </c>
      <c r="D4521" s="3" t="s">
        <v>18</v>
      </c>
      <c r="E4521" s="3">
        <v>2003.0</v>
      </c>
      <c r="F4521" s="3">
        <v>298.0</v>
      </c>
    </row>
    <row r="4522" ht="15.75" customHeight="1">
      <c r="A4522" s="2" t="s">
        <v>298</v>
      </c>
      <c r="B4522" s="2" t="s">
        <v>292</v>
      </c>
      <c r="C4522" s="2" t="str">
        <f>VLOOKUP(D4522,Info!$A$24:$B$57,2,FALSE)</f>
        <v>SG</v>
      </c>
      <c r="D4522" s="3" t="s">
        <v>18</v>
      </c>
      <c r="E4522" s="3">
        <v>2004.0</v>
      </c>
      <c r="F4522" s="3">
        <v>339.0</v>
      </c>
    </row>
    <row r="4523" ht="15.75" customHeight="1">
      <c r="A4523" s="2" t="s">
        <v>298</v>
      </c>
      <c r="B4523" s="2" t="s">
        <v>292</v>
      </c>
      <c r="C4523" s="2" t="str">
        <f>VLOOKUP(D4523,Info!$A$24:$B$57,2,FALSE)</f>
        <v>SG</v>
      </c>
      <c r="D4523" s="3" t="s">
        <v>18</v>
      </c>
      <c r="E4523" s="3">
        <v>2005.0</v>
      </c>
      <c r="F4523" s="3">
        <v>255.0</v>
      </c>
    </row>
    <row r="4524" ht="15.75" customHeight="1">
      <c r="A4524" s="2" t="s">
        <v>298</v>
      </c>
      <c r="B4524" s="2" t="s">
        <v>292</v>
      </c>
      <c r="C4524" s="2" t="str">
        <f>VLOOKUP(D4524,Info!$A$24:$B$57,2,FALSE)</f>
        <v>SG</v>
      </c>
      <c r="D4524" s="3" t="s">
        <v>18</v>
      </c>
      <c r="E4524" s="3">
        <v>2006.0</v>
      </c>
      <c r="F4524" s="3">
        <v>262.0</v>
      </c>
    </row>
    <row r="4525" ht="15.75" customHeight="1">
      <c r="A4525" s="2" t="s">
        <v>298</v>
      </c>
      <c r="B4525" s="2" t="s">
        <v>292</v>
      </c>
      <c r="C4525" s="2" t="str">
        <f>VLOOKUP(D4525,Info!$A$24:$B$57,2,FALSE)</f>
        <v>SG</v>
      </c>
      <c r="D4525" s="3" t="s">
        <v>18</v>
      </c>
      <c r="E4525" s="3">
        <v>2007.0</v>
      </c>
      <c r="F4525" s="3">
        <v>282.0</v>
      </c>
    </row>
    <row r="4526" ht="15.75" customHeight="1">
      <c r="A4526" s="2" t="s">
        <v>298</v>
      </c>
      <c r="B4526" s="2" t="s">
        <v>292</v>
      </c>
      <c r="C4526" s="2" t="str">
        <f>VLOOKUP(D4526,Info!$A$24:$B$57,2,FALSE)</f>
        <v>SG</v>
      </c>
      <c r="D4526" s="3" t="s">
        <v>18</v>
      </c>
      <c r="E4526" s="3">
        <v>2008.0</v>
      </c>
      <c r="F4526" s="3">
        <v>189.0</v>
      </c>
    </row>
    <row r="4527" ht="15.75" customHeight="1">
      <c r="A4527" s="2" t="s">
        <v>298</v>
      </c>
      <c r="B4527" s="2" t="s">
        <v>292</v>
      </c>
      <c r="C4527" s="2" t="str">
        <f>VLOOKUP(D4527,Info!$A$24:$B$57,2,FALSE)</f>
        <v>SG</v>
      </c>
      <c r="D4527" s="3" t="s">
        <v>18</v>
      </c>
      <c r="E4527" s="3">
        <v>2009.0</v>
      </c>
      <c r="F4527" s="3">
        <v>259.0</v>
      </c>
    </row>
    <row r="4528" ht="15.75" customHeight="1">
      <c r="A4528" s="2" t="s">
        <v>298</v>
      </c>
      <c r="B4528" s="2" t="s">
        <v>292</v>
      </c>
      <c r="C4528" s="2" t="str">
        <f>VLOOKUP(D4528,Info!$A$24:$B$57,2,FALSE)</f>
        <v>SG</v>
      </c>
      <c r="D4528" s="3" t="s">
        <v>18</v>
      </c>
      <c r="E4528" s="3">
        <v>2010.0</v>
      </c>
      <c r="F4528" s="3">
        <v>325.0</v>
      </c>
    </row>
    <row r="4529" ht="15.75" customHeight="1">
      <c r="A4529" s="2" t="s">
        <v>298</v>
      </c>
      <c r="B4529" s="2" t="s">
        <v>292</v>
      </c>
      <c r="C4529" s="2" t="str">
        <f>VLOOKUP(D4529,Info!$A$24:$B$57,2,FALSE)</f>
        <v>SG</v>
      </c>
      <c r="D4529" s="3" t="s">
        <v>18</v>
      </c>
      <c r="E4529" s="3">
        <v>2011.0</v>
      </c>
      <c r="F4529" s="3">
        <v>310.0</v>
      </c>
    </row>
    <row r="4530" ht="15.75" customHeight="1">
      <c r="A4530" s="2" t="s">
        <v>298</v>
      </c>
      <c r="B4530" s="2" t="s">
        <v>292</v>
      </c>
      <c r="C4530" s="2" t="str">
        <f>VLOOKUP(D4530,Info!$A$24:$B$57,2,FALSE)</f>
        <v>SG</v>
      </c>
      <c r="D4530" s="3" t="s">
        <v>18</v>
      </c>
      <c r="E4530" s="3">
        <v>2012.0</v>
      </c>
      <c r="F4530" s="3">
        <v>286.0</v>
      </c>
    </row>
    <row r="4531" ht="15.75" customHeight="1">
      <c r="A4531" s="2" t="s">
        <v>298</v>
      </c>
      <c r="B4531" s="2" t="s">
        <v>292</v>
      </c>
      <c r="C4531" s="2" t="str">
        <f>VLOOKUP(D4531,Info!$A$24:$B$57,2,FALSE)</f>
        <v>SG</v>
      </c>
      <c r="D4531" s="3" t="s">
        <v>18</v>
      </c>
      <c r="E4531" s="3">
        <v>2013.0</v>
      </c>
      <c r="F4531" s="3">
        <v>394.0</v>
      </c>
    </row>
    <row r="4532" ht="15.75" customHeight="1">
      <c r="A4532" s="2" t="s">
        <v>298</v>
      </c>
      <c r="B4532" s="2" t="s">
        <v>292</v>
      </c>
      <c r="C4532" s="2" t="str">
        <f>VLOOKUP(D4532,Info!$A$24:$B$57,2,FALSE)</f>
        <v>SG</v>
      </c>
      <c r="D4532" s="3" t="s">
        <v>18</v>
      </c>
      <c r="E4532" s="3">
        <v>2014.0</v>
      </c>
      <c r="F4532" s="3">
        <v>363.0</v>
      </c>
    </row>
    <row r="4533" ht="15.75" customHeight="1">
      <c r="A4533" s="2" t="s">
        <v>298</v>
      </c>
      <c r="B4533" s="2" t="s">
        <v>292</v>
      </c>
      <c r="C4533" s="2" t="str">
        <f>VLOOKUP(D4533,Info!$A$24:$B$57,2,FALSE)</f>
        <v>SG</v>
      </c>
      <c r="D4533" s="3" t="s">
        <v>18</v>
      </c>
      <c r="E4533" s="3">
        <v>2015.0</v>
      </c>
      <c r="F4533" s="3">
        <v>263.0</v>
      </c>
    </row>
    <row r="4534" ht="15.75" customHeight="1">
      <c r="A4534" s="2" t="s">
        <v>298</v>
      </c>
      <c r="B4534" s="2" t="s">
        <v>292</v>
      </c>
      <c r="C4534" s="2" t="str">
        <f>VLOOKUP(D4534,Info!$A$24:$B$57,2,FALSE)</f>
        <v>SG</v>
      </c>
      <c r="D4534" s="3" t="s">
        <v>18</v>
      </c>
      <c r="E4534" s="3">
        <v>2016.0</v>
      </c>
      <c r="F4534" s="3">
        <v>332.0</v>
      </c>
    </row>
    <row r="4535" ht="15.75" customHeight="1">
      <c r="A4535" s="2" t="s">
        <v>298</v>
      </c>
      <c r="B4535" s="2" t="s">
        <v>292</v>
      </c>
      <c r="C4535" s="2" t="str">
        <f>VLOOKUP(D4535,Info!$A$24:$B$57,2,FALSE)</f>
        <v>SG</v>
      </c>
      <c r="D4535" s="3" t="s">
        <v>18</v>
      </c>
      <c r="E4535" s="3">
        <v>2017.0</v>
      </c>
      <c r="F4535" s="3">
        <v>231.0</v>
      </c>
    </row>
    <row r="4536" ht="15.75" customHeight="1">
      <c r="A4536" s="2" t="s">
        <v>298</v>
      </c>
      <c r="B4536" s="2" t="s">
        <v>292</v>
      </c>
      <c r="C4536" s="2" t="str">
        <f>VLOOKUP(D4536,Info!$A$24:$B$57,2,FALSE)</f>
        <v>SG</v>
      </c>
      <c r="D4536" s="3" t="s">
        <v>18</v>
      </c>
      <c r="E4536" s="3">
        <v>2018.0</v>
      </c>
      <c r="F4536" s="3">
        <v>182.0</v>
      </c>
    </row>
    <row r="4537" ht="15.75" customHeight="1">
      <c r="A4537" s="2" t="s">
        <v>298</v>
      </c>
      <c r="B4537" s="2" t="s">
        <v>292</v>
      </c>
      <c r="C4537" s="2" t="str">
        <f>VLOOKUP(D4537,Info!$A$24:$B$57,2,FALSE)</f>
        <v>Shallow-water</v>
      </c>
      <c r="D4537" s="3" t="s">
        <v>19</v>
      </c>
      <c r="E4537" s="3">
        <v>1981.0</v>
      </c>
      <c r="F4537" s="3">
        <v>6.0</v>
      </c>
    </row>
    <row r="4538" ht="15.75" customHeight="1">
      <c r="A4538" s="2" t="s">
        <v>298</v>
      </c>
      <c r="B4538" s="2" t="s">
        <v>292</v>
      </c>
      <c r="C4538" s="2" t="str">
        <f>VLOOKUP(D4538,Info!$A$24:$B$57,2,FALSE)</f>
        <v>Shallow-water</v>
      </c>
      <c r="D4538" s="3" t="s">
        <v>19</v>
      </c>
      <c r="E4538" s="3">
        <v>1982.0</v>
      </c>
      <c r="F4538" s="3">
        <v>2.0</v>
      </c>
    </row>
    <row r="4539" ht="15.75" customHeight="1">
      <c r="A4539" s="2" t="s">
        <v>298</v>
      </c>
      <c r="B4539" s="2" t="s">
        <v>292</v>
      </c>
      <c r="C4539" s="2" t="str">
        <f>VLOOKUP(D4539,Info!$A$24:$B$57,2,FALSE)</f>
        <v>Shallow-water</v>
      </c>
      <c r="D4539" s="3" t="s">
        <v>19</v>
      </c>
      <c r="E4539" s="3">
        <v>1983.0</v>
      </c>
      <c r="F4539" s="3">
        <v>15.0</v>
      </c>
    </row>
    <row r="4540" ht="15.75" customHeight="1">
      <c r="A4540" s="2" t="s">
        <v>298</v>
      </c>
      <c r="B4540" s="2" t="s">
        <v>292</v>
      </c>
      <c r="C4540" s="2" t="str">
        <f>VLOOKUP(D4540,Info!$A$24:$B$57,2,FALSE)</f>
        <v>Shallow-water</v>
      </c>
      <c r="D4540" s="3" t="s">
        <v>19</v>
      </c>
      <c r="E4540" s="3">
        <v>1984.0</v>
      </c>
      <c r="F4540" s="3">
        <v>27.0</v>
      </c>
    </row>
    <row r="4541" ht="15.75" customHeight="1">
      <c r="A4541" s="2" t="s">
        <v>298</v>
      </c>
      <c r="B4541" s="2" t="s">
        <v>292</v>
      </c>
      <c r="C4541" s="2" t="str">
        <f>VLOOKUP(D4541,Info!$A$24:$B$57,2,FALSE)</f>
        <v>Shallow-water</v>
      </c>
      <c r="D4541" s="3" t="s">
        <v>19</v>
      </c>
      <c r="E4541" s="3">
        <v>1985.0</v>
      </c>
      <c r="F4541" s="3">
        <v>20.0</v>
      </c>
    </row>
    <row r="4542" ht="15.75" customHeight="1">
      <c r="A4542" s="2" t="s">
        <v>298</v>
      </c>
      <c r="B4542" s="2" t="s">
        <v>292</v>
      </c>
      <c r="C4542" s="2" t="str">
        <f>VLOOKUP(D4542,Info!$A$24:$B$57,2,FALSE)</f>
        <v>Shallow-water</v>
      </c>
      <c r="D4542" s="3" t="s">
        <v>19</v>
      </c>
      <c r="E4542" s="3">
        <v>1986.0</v>
      </c>
      <c r="F4542" s="3">
        <v>23.0</v>
      </c>
    </row>
    <row r="4543" ht="15.75" customHeight="1">
      <c r="A4543" s="2" t="s">
        <v>298</v>
      </c>
      <c r="B4543" s="2" t="s">
        <v>292</v>
      </c>
      <c r="C4543" s="2" t="str">
        <f>VLOOKUP(D4543,Info!$A$24:$B$57,2,FALSE)</f>
        <v>Shallow-water</v>
      </c>
      <c r="D4543" s="3" t="s">
        <v>19</v>
      </c>
      <c r="E4543" s="3">
        <v>1987.0</v>
      </c>
      <c r="F4543" s="3">
        <v>23.0</v>
      </c>
    </row>
    <row r="4544" ht="15.75" customHeight="1">
      <c r="A4544" s="2" t="s">
        <v>298</v>
      </c>
      <c r="B4544" s="2" t="s">
        <v>292</v>
      </c>
      <c r="C4544" s="2" t="str">
        <f>VLOOKUP(D4544,Info!$A$24:$B$57,2,FALSE)</f>
        <v>Shallow-water</v>
      </c>
      <c r="D4544" s="3" t="s">
        <v>19</v>
      </c>
      <c r="E4544" s="3">
        <v>1988.0</v>
      </c>
      <c r="F4544" s="3">
        <v>13.0</v>
      </c>
    </row>
    <row r="4545" ht="15.75" customHeight="1">
      <c r="A4545" s="2" t="s">
        <v>298</v>
      </c>
      <c r="B4545" s="2" t="s">
        <v>292</v>
      </c>
      <c r="C4545" s="2" t="str">
        <f>VLOOKUP(D4545,Info!$A$24:$B$57,2,FALSE)</f>
        <v>Shallow-water</v>
      </c>
      <c r="D4545" s="3" t="s">
        <v>19</v>
      </c>
      <c r="E4545" s="3">
        <v>1989.0</v>
      </c>
      <c r="F4545" s="3">
        <v>14.0</v>
      </c>
    </row>
    <row r="4546" ht="15.75" customHeight="1">
      <c r="A4546" s="2" t="s">
        <v>298</v>
      </c>
      <c r="B4546" s="2" t="s">
        <v>292</v>
      </c>
      <c r="C4546" s="2" t="str">
        <f>VLOOKUP(D4546,Info!$A$24:$B$57,2,FALSE)</f>
        <v>Shallow-water</v>
      </c>
      <c r="D4546" s="3" t="s">
        <v>19</v>
      </c>
      <c r="E4546" s="3">
        <v>1990.0</v>
      </c>
      <c r="F4546" s="3">
        <v>4.0</v>
      </c>
    </row>
    <row r="4547" ht="15.75" customHeight="1">
      <c r="A4547" s="2" t="s">
        <v>298</v>
      </c>
      <c r="B4547" s="2" t="s">
        <v>292</v>
      </c>
      <c r="C4547" s="2" t="str">
        <f>VLOOKUP(D4547,Info!$A$24:$B$57,2,FALSE)</f>
        <v>Shallow-water</v>
      </c>
      <c r="D4547" s="3" t="s">
        <v>19</v>
      </c>
      <c r="E4547" s="3">
        <v>1991.0</v>
      </c>
      <c r="F4547" s="3">
        <v>5.0</v>
      </c>
    </row>
    <row r="4548" ht="15.75" customHeight="1">
      <c r="A4548" s="2" t="s">
        <v>298</v>
      </c>
      <c r="B4548" s="2" t="s">
        <v>292</v>
      </c>
      <c r="C4548" s="2" t="str">
        <f>VLOOKUP(D4548,Info!$A$24:$B$57,2,FALSE)</f>
        <v>Shallow-water</v>
      </c>
      <c r="D4548" s="3" t="s">
        <v>19</v>
      </c>
      <c r="E4548" s="3">
        <v>1992.0</v>
      </c>
      <c r="F4548" s="3">
        <v>18.0</v>
      </c>
    </row>
    <row r="4549" ht="15.75" customHeight="1">
      <c r="A4549" s="2" t="s">
        <v>298</v>
      </c>
      <c r="B4549" s="2" t="s">
        <v>292</v>
      </c>
      <c r="C4549" s="2" t="str">
        <f>VLOOKUP(D4549,Info!$A$24:$B$57,2,FALSE)</f>
        <v>Shallow-water</v>
      </c>
      <c r="D4549" s="3" t="s">
        <v>19</v>
      </c>
      <c r="E4549" s="3">
        <v>1993.0</v>
      </c>
      <c r="F4549" s="3">
        <v>41.0</v>
      </c>
    </row>
    <row r="4550" ht="15.75" customHeight="1">
      <c r="A4550" s="2" t="s">
        <v>298</v>
      </c>
      <c r="B4550" s="2" t="s">
        <v>292</v>
      </c>
      <c r="C4550" s="2" t="str">
        <f>VLOOKUP(D4550,Info!$A$24:$B$57,2,FALSE)</f>
        <v>Shallow-water</v>
      </c>
      <c r="D4550" s="3" t="s">
        <v>19</v>
      </c>
      <c r="E4550" s="3">
        <v>1994.0</v>
      </c>
      <c r="F4550" s="3">
        <v>48.0</v>
      </c>
    </row>
    <row r="4551" ht="15.75" customHeight="1">
      <c r="A4551" s="2" t="s">
        <v>298</v>
      </c>
      <c r="B4551" s="2" t="s">
        <v>292</v>
      </c>
      <c r="C4551" s="2" t="str">
        <f>VLOOKUP(D4551,Info!$A$24:$B$57,2,FALSE)</f>
        <v>Shallow-water</v>
      </c>
      <c r="D4551" s="3" t="s">
        <v>19</v>
      </c>
      <c r="E4551" s="3">
        <v>1995.0</v>
      </c>
      <c r="F4551" s="3">
        <v>54.0</v>
      </c>
    </row>
    <row r="4552" ht="15.75" customHeight="1">
      <c r="A4552" s="2" t="s">
        <v>298</v>
      </c>
      <c r="B4552" s="2" t="s">
        <v>292</v>
      </c>
      <c r="C4552" s="2" t="str">
        <f>VLOOKUP(D4552,Info!$A$24:$B$57,2,FALSE)</f>
        <v>Shallow-water</v>
      </c>
      <c r="D4552" s="3" t="s">
        <v>19</v>
      </c>
      <c r="E4552" s="3">
        <v>1996.0</v>
      </c>
      <c r="F4552" s="3">
        <v>36.0</v>
      </c>
    </row>
    <row r="4553" ht="15.75" customHeight="1">
      <c r="A4553" s="2" t="s">
        <v>298</v>
      </c>
      <c r="B4553" s="2" t="s">
        <v>292</v>
      </c>
      <c r="C4553" s="2" t="str">
        <f>VLOOKUP(D4553,Info!$A$24:$B$57,2,FALSE)</f>
        <v>Shallow-water</v>
      </c>
      <c r="D4553" s="3" t="s">
        <v>19</v>
      </c>
      <c r="E4553" s="3">
        <v>1997.0</v>
      </c>
      <c r="F4553" s="3">
        <v>87.0</v>
      </c>
    </row>
    <row r="4554" ht="15.75" customHeight="1">
      <c r="A4554" s="2" t="s">
        <v>298</v>
      </c>
      <c r="B4554" s="2" t="s">
        <v>292</v>
      </c>
      <c r="C4554" s="2" t="str">
        <f>VLOOKUP(D4554,Info!$A$24:$B$57,2,FALSE)</f>
        <v>Shallow-water</v>
      </c>
      <c r="D4554" s="3" t="s">
        <v>19</v>
      </c>
      <c r="E4554" s="3">
        <v>1998.0</v>
      </c>
      <c r="F4554" s="3">
        <v>67.0</v>
      </c>
    </row>
    <row r="4555" ht="15.75" customHeight="1">
      <c r="A4555" s="2" t="s">
        <v>298</v>
      </c>
      <c r="B4555" s="2" t="s">
        <v>292</v>
      </c>
      <c r="C4555" s="2" t="str">
        <f>VLOOKUP(D4555,Info!$A$24:$B$57,2,FALSE)</f>
        <v>Shallow-water</v>
      </c>
      <c r="D4555" s="3" t="s">
        <v>19</v>
      </c>
      <c r="E4555" s="3">
        <v>1999.0</v>
      </c>
      <c r="F4555" s="3">
        <v>77.0</v>
      </c>
    </row>
    <row r="4556" ht="15.75" customHeight="1">
      <c r="A4556" s="2" t="s">
        <v>298</v>
      </c>
      <c r="B4556" s="2" t="s">
        <v>292</v>
      </c>
      <c r="C4556" s="2" t="str">
        <f>VLOOKUP(D4556,Info!$A$24:$B$57,2,FALSE)</f>
        <v>Shallow-water</v>
      </c>
      <c r="D4556" s="3" t="s">
        <v>19</v>
      </c>
      <c r="E4556" s="3">
        <v>2000.0</v>
      </c>
      <c r="F4556" s="3">
        <v>68.0</v>
      </c>
    </row>
    <row r="4557" ht="15.75" customHeight="1">
      <c r="A4557" s="2" t="s">
        <v>298</v>
      </c>
      <c r="B4557" s="2" t="s">
        <v>292</v>
      </c>
      <c r="C4557" s="2" t="str">
        <f>VLOOKUP(D4557,Info!$A$24:$B$57,2,FALSE)</f>
        <v>Shallow-water</v>
      </c>
      <c r="D4557" s="3" t="s">
        <v>19</v>
      </c>
      <c r="E4557" s="3">
        <v>2001.0</v>
      </c>
      <c r="F4557" s="3">
        <v>45.0</v>
      </c>
    </row>
    <row r="4558" ht="15.75" customHeight="1">
      <c r="A4558" s="2" t="s">
        <v>298</v>
      </c>
      <c r="B4558" s="2" t="s">
        <v>292</v>
      </c>
      <c r="C4558" s="2" t="str">
        <f>VLOOKUP(D4558,Info!$A$24:$B$57,2,FALSE)</f>
        <v>Shallow-water</v>
      </c>
      <c r="D4558" s="3" t="s">
        <v>19</v>
      </c>
      <c r="E4558" s="3">
        <v>2002.0</v>
      </c>
      <c r="F4558" s="3">
        <v>63.0</v>
      </c>
    </row>
    <row r="4559" ht="15.75" customHeight="1">
      <c r="A4559" s="2" t="s">
        <v>298</v>
      </c>
      <c r="B4559" s="2" t="s">
        <v>292</v>
      </c>
      <c r="C4559" s="2" t="str">
        <f>VLOOKUP(D4559,Info!$A$24:$B$57,2,FALSE)</f>
        <v>Shallow-water</v>
      </c>
      <c r="D4559" s="3" t="s">
        <v>19</v>
      </c>
      <c r="E4559" s="3">
        <v>2003.0</v>
      </c>
      <c r="F4559" s="3">
        <v>75.0</v>
      </c>
    </row>
    <row r="4560" ht="15.75" customHeight="1">
      <c r="A4560" s="2" t="s">
        <v>298</v>
      </c>
      <c r="B4560" s="2" t="s">
        <v>292</v>
      </c>
      <c r="C4560" s="2" t="str">
        <f>VLOOKUP(D4560,Info!$A$24:$B$57,2,FALSE)</f>
        <v>Shallow-water</v>
      </c>
      <c r="D4560" s="3" t="s">
        <v>19</v>
      </c>
      <c r="E4560" s="3">
        <v>2004.0</v>
      </c>
      <c r="F4560" s="3">
        <v>49.0</v>
      </c>
    </row>
    <row r="4561" ht="15.75" customHeight="1">
      <c r="A4561" s="2" t="s">
        <v>298</v>
      </c>
      <c r="B4561" s="2" t="s">
        <v>292</v>
      </c>
      <c r="C4561" s="2" t="str">
        <f>VLOOKUP(D4561,Info!$A$24:$B$57,2,FALSE)</f>
        <v>Shallow-water</v>
      </c>
      <c r="D4561" s="3" t="s">
        <v>19</v>
      </c>
      <c r="E4561" s="3">
        <v>2005.0</v>
      </c>
      <c r="F4561" s="3">
        <v>40.0</v>
      </c>
    </row>
    <row r="4562" ht="15.75" customHeight="1">
      <c r="A4562" s="2" t="s">
        <v>298</v>
      </c>
      <c r="B4562" s="2" t="s">
        <v>292</v>
      </c>
      <c r="C4562" s="2" t="str">
        <f>VLOOKUP(D4562,Info!$A$24:$B$57,2,FALSE)</f>
        <v>Shallow-water</v>
      </c>
      <c r="D4562" s="3" t="s">
        <v>19</v>
      </c>
      <c r="E4562" s="3">
        <v>2006.0</v>
      </c>
      <c r="F4562" s="3">
        <v>54.0</v>
      </c>
    </row>
    <row r="4563" ht="15.75" customHeight="1">
      <c r="A4563" s="2" t="s">
        <v>298</v>
      </c>
      <c r="B4563" s="2" t="s">
        <v>292</v>
      </c>
      <c r="C4563" s="2" t="str">
        <f>VLOOKUP(D4563,Info!$A$24:$B$57,2,FALSE)</f>
        <v>Shallow-water</v>
      </c>
      <c r="D4563" s="3" t="s">
        <v>19</v>
      </c>
      <c r="E4563" s="3">
        <v>2007.0</v>
      </c>
      <c r="F4563" s="3">
        <v>67.0</v>
      </c>
    </row>
    <row r="4564" ht="15.75" customHeight="1">
      <c r="A4564" s="2" t="s">
        <v>298</v>
      </c>
      <c r="B4564" s="2" t="s">
        <v>292</v>
      </c>
      <c r="C4564" s="2" t="str">
        <f>VLOOKUP(D4564,Info!$A$24:$B$57,2,FALSE)</f>
        <v>Shallow-water</v>
      </c>
      <c r="D4564" s="3" t="s">
        <v>19</v>
      </c>
      <c r="E4564" s="3">
        <v>2008.0</v>
      </c>
      <c r="F4564" s="3">
        <v>39.0</v>
      </c>
    </row>
    <row r="4565" ht="15.75" customHeight="1">
      <c r="A4565" s="2" t="s">
        <v>298</v>
      </c>
      <c r="B4565" s="2" t="s">
        <v>292</v>
      </c>
      <c r="C4565" s="2" t="str">
        <f>VLOOKUP(D4565,Info!$A$24:$B$57,2,FALSE)</f>
        <v>Shallow-water</v>
      </c>
      <c r="D4565" s="3" t="s">
        <v>19</v>
      </c>
      <c r="E4565" s="3">
        <v>2009.0</v>
      </c>
      <c r="F4565" s="3">
        <v>42.0</v>
      </c>
    </row>
    <row r="4566" ht="15.75" customHeight="1">
      <c r="A4566" s="2" t="s">
        <v>298</v>
      </c>
      <c r="B4566" s="2" t="s">
        <v>292</v>
      </c>
      <c r="C4566" s="2" t="str">
        <f>VLOOKUP(D4566,Info!$A$24:$B$57,2,FALSE)</f>
        <v>Shallow-water</v>
      </c>
      <c r="D4566" s="3" t="s">
        <v>19</v>
      </c>
      <c r="E4566" s="3">
        <v>2010.0</v>
      </c>
      <c r="F4566" s="3">
        <v>26.0</v>
      </c>
    </row>
    <row r="4567" ht="15.75" customHeight="1">
      <c r="A4567" s="2" t="s">
        <v>298</v>
      </c>
      <c r="B4567" s="2" t="s">
        <v>292</v>
      </c>
      <c r="C4567" s="2" t="str">
        <f>VLOOKUP(D4567,Info!$A$24:$B$57,2,FALSE)</f>
        <v>Shallow-water</v>
      </c>
      <c r="D4567" s="3" t="s">
        <v>19</v>
      </c>
      <c r="E4567" s="3">
        <v>2011.0</v>
      </c>
      <c r="F4567" s="3">
        <v>32.0</v>
      </c>
    </row>
    <row r="4568" ht="15.75" customHeight="1">
      <c r="A4568" s="2" t="s">
        <v>298</v>
      </c>
      <c r="B4568" s="2" t="s">
        <v>292</v>
      </c>
      <c r="C4568" s="2" t="str">
        <f>VLOOKUP(D4568,Info!$A$24:$B$57,2,FALSE)</f>
        <v>Shallow-water</v>
      </c>
      <c r="D4568" s="3" t="s">
        <v>19</v>
      </c>
      <c r="E4568" s="3">
        <v>2012.0</v>
      </c>
      <c r="F4568" s="3">
        <v>50.0</v>
      </c>
    </row>
    <row r="4569" ht="15.75" customHeight="1">
      <c r="A4569" s="2" t="s">
        <v>298</v>
      </c>
      <c r="B4569" s="2" t="s">
        <v>292</v>
      </c>
      <c r="C4569" s="2" t="str">
        <f>VLOOKUP(D4569,Info!$A$24:$B$57,2,FALSE)</f>
        <v>Shallow-water</v>
      </c>
      <c r="D4569" s="3" t="s">
        <v>19</v>
      </c>
      <c r="E4569" s="3">
        <v>2013.0</v>
      </c>
      <c r="F4569" s="3">
        <v>64.0</v>
      </c>
    </row>
    <row r="4570" ht="15.75" customHeight="1">
      <c r="A4570" s="2" t="s">
        <v>298</v>
      </c>
      <c r="B4570" s="2" t="s">
        <v>292</v>
      </c>
      <c r="C4570" s="2" t="str">
        <f>VLOOKUP(D4570,Info!$A$24:$B$57,2,FALSE)</f>
        <v>Shallow-water</v>
      </c>
      <c r="D4570" s="3" t="s">
        <v>19</v>
      </c>
      <c r="E4570" s="3">
        <v>2014.0</v>
      </c>
      <c r="F4570" s="3">
        <v>92.0</v>
      </c>
    </row>
    <row r="4571" ht="15.75" customHeight="1">
      <c r="A4571" s="2" t="s">
        <v>298</v>
      </c>
      <c r="B4571" s="2" t="s">
        <v>292</v>
      </c>
      <c r="C4571" s="2" t="str">
        <f>VLOOKUP(D4571,Info!$A$24:$B$57,2,FALSE)</f>
        <v>Shallow-water</v>
      </c>
      <c r="D4571" s="3" t="s">
        <v>19</v>
      </c>
      <c r="E4571" s="3">
        <v>2015.0</v>
      </c>
      <c r="F4571" s="3">
        <v>85.0</v>
      </c>
    </row>
    <row r="4572" ht="15.75" customHeight="1">
      <c r="A4572" s="2" t="s">
        <v>298</v>
      </c>
      <c r="B4572" s="2" t="s">
        <v>292</v>
      </c>
      <c r="C4572" s="2" t="str">
        <f>VLOOKUP(D4572,Info!$A$24:$B$57,2,FALSE)</f>
        <v>Shallow-water</v>
      </c>
      <c r="D4572" s="3" t="s">
        <v>19</v>
      </c>
      <c r="E4572" s="3">
        <v>2016.0</v>
      </c>
      <c r="F4572" s="3">
        <v>91.0</v>
      </c>
    </row>
    <row r="4573" ht="15.75" customHeight="1">
      <c r="A4573" s="2" t="s">
        <v>298</v>
      </c>
      <c r="B4573" s="2" t="s">
        <v>292</v>
      </c>
      <c r="C4573" s="2" t="str">
        <f>VLOOKUP(D4573,Info!$A$24:$B$57,2,FALSE)</f>
        <v>Shallow-water</v>
      </c>
      <c r="D4573" s="3" t="s">
        <v>19</v>
      </c>
      <c r="E4573" s="3">
        <v>2017.0</v>
      </c>
      <c r="F4573" s="3">
        <v>65.0</v>
      </c>
    </row>
    <row r="4574" ht="15.75" customHeight="1">
      <c r="A4574" s="2" t="s">
        <v>298</v>
      </c>
      <c r="B4574" s="2" t="s">
        <v>292</v>
      </c>
      <c r="C4574" s="2" t="str">
        <f>VLOOKUP(D4574,Info!$A$24:$B$57,2,FALSE)</f>
        <v>Shallow-water</v>
      </c>
      <c r="D4574" s="3" t="s">
        <v>19</v>
      </c>
      <c r="E4574" s="3">
        <v>2018.0</v>
      </c>
      <c r="F4574" s="3">
        <v>51.0</v>
      </c>
    </row>
    <row r="4575" ht="15.75" customHeight="1">
      <c r="A4575" s="2" t="s">
        <v>298</v>
      </c>
      <c r="B4575" s="2" t="s">
        <v>292</v>
      </c>
      <c r="C4575" s="2" t="str">
        <f>VLOOKUP(D4575,Info!$A$24:$B$57,2,FALSE)</f>
        <v>SG</v>
      </c>
      <c r="D4575" s="3" t="s">
        <v>20</v>
      </c>
      <c r="E4575" s="3">
        <v>1981.0</v>
      </c>
      <c r="F4575" s="3">
        <v>4.0</v>
      </c>
    </row>
    <row r="4576" ht="15.75" customHeight="1">
      <c r="A4576" s="2" t="s">
        <v>298</v>
      </c>
      <c r="B4576" s="2" t="s">
        <v>292</v>
      </c>
      <c r="C4576" s="2" t="str">
        <f>VLOOKUP(D4576,Info!$A$24:$B$57,2,FALSE)</f>
        <v>SG</v>
      </c>
      <c r="D4576" s="3" t="s">
        <v>20</v>
      </c>
      <c r="E4576" s="3">
        <v>1982.0</v>
      </c>
      <c r="F4576" s="3">
        <v>2.0</v>
      </c>
    </row>
    <row r="4577" ht="15.75" customHeight="1">
      <c r="A4577" s="2" t="s">
        <v>298</v>
      </c>
      <c r="B4577" s="2" t="s">
        <v>292</v>
      </c>
      <c r="C4577" s="2" t="str">
        <f>VLOOKUP(D4577,Info!$A$24:$B$57,2,FALSE)</f>
        <v>SG</v>
      </c>
      <c r="D4577" s="3" t="s">
        <v>20</v>
      </c>
      <c r="E4577" s="3">
        <v>1983.0</v>
      </c>
      <c r="F4577" s="3">
        <v>1.0</v>
      </c>
    </row>
    <row r="4578" ht="15.75" customHeight="1">
      <c r="A4578" s="2" t="s">
        <v>298</v>
      </c>
      <c r="B4578" s="2" t="s">
        <v>292</v>
      </c>
      <c r="C4578" s="2" t="str">
        <f>VLOOKUP(D4578,Info!$A$24:$B$57,2,FALSE)</f>
        <v>SG</v>
      </c>
      <c r="D4578" s="3" t="s">
        <v>20</v>
      </c>
      <c r="E4578" s="3">
        <v>1984.0</v>
      </c>
      <c r="F4578" s="3">
        <v>2.0</v>
      </c>
    </row>
    <row r="4579" ht="15.75" customHeight="1">
      <c r="A4579" s="2" t="s">
        <v>298</v>
      </c>
      <c r="B4579" s="2" t="s">
        <v>292</v>
      </c>
      <c r="C4579" s="2" t="str">
        <f>VLOOKUP(D4579,Info!$A$24:$B$57,2,FALSE)</f>
        <v>SG</v>
      </c>
      <c r="D4579" s="3" t="s">
        <v>20</v>
      </c>
      <c r="E4579" s="3">
        <v>1985.0</v>
      </c>
      <c r="F4579" s="3">
        <v>4.0</v>
      </c>
    </row>
    <row r="4580" ht="15.75" customHeight="1">
      <c r="A4580" s="2" t="s">
        <v>298</v>
      </c>
      <c r="B4580" s="2" t="s">
        <v>292</v>
      </c>
      <c r="C4580" s="2" t="str">
        <f>VLOOKUP(D4580,Info!$A$24:$B$57,2,FALSE)</f>
        <v>SG</v>
      </c>
      <c r="D4580" s="3" t="s">
        <v>20</v>
      </c>
      <c r="E4580" s="3">
        <v>1986.0</v>
      </c>
      <c r="F4580" s="3">
        <v>3.0</v>
      </c>
    </row>
    <row r="4581" ht="15.75" customHeight="1">
      <c r="A4581" s="2" t="s">
        <v>298</v>
      </c>
      <c r="B4581" s="2" t="s">
        <v>292</v>
      </c>
      <c r="C4581" s="2" t="str">
        <f>VLOOKUP(D4581,Info!$A$24:$B$57,2,FALSE)</f>
        <v>SG</v>
      </c>
      <c r="D4581" s="3" t="s">
        <v>20</v>
      </c>
      <c r="E4581" s="3">
        <v>1987.0</v>
      </c>
      <c r="F4581" s="3">
        <v>4.0</v>
      </c>
    </row>
    <row r="4582" ht="15.75" customHeight="1">
      <c r="A4582" s="2" t="s">
        <v>298</v>
      </c>
      <c r="B4582" s="2" t="s">
        <v>292</v>
      </c>
      <c r="C4582" s="2" t="str">
        <f>VLOOKUP(D4582,Info!$A$24:$B$57,2,FALSE)</f>
        <v>SG</v>
      </c>
      <c r="D4582" s="3" t="s">
        <v>20</v>
      </c>
      <c r="E4582" s="3">
        <v>1988.0</v>
      </c>
      <c r="F4582" s="3">
        <v>2.0</v>
      </c>
    </row>
    <row r="4583" ht="15.75" customHeight="1">
      <c r="A4583" s="2" t="s">
        <v>298</v>
      </c>
      <c r="B4583" s="2" t="s">
        <v>292</v>
      </c>
      <c r="C4583" s="2" t="str">
        <f>VLOOKUP(D4583,Info!$A$24:$B$57,2,FALSE)</f>
        <v>SG</v>
      </c>
      <c r="D4583" s="3" t="s">
        <v>20</v>
      </c>
      <c r="E4583" s="3">
        <v>1989.0</v>
      </c>
      <c r="F4583" s="3">
        <v>3.0</v>
      </c>
    </row>
    <row r="4584" ht="15.75" customHeight="1">
      <c r="A4584" s="2" t="s">
        <v>298</v>
      </c>
      <c r="B4584" s="2" t="s">
        <v>292</v>
      </c>
      <c r="C4584" s="2" t="str">
        <f>VLOOKUP(D4584,Info!$A$24:$B$57,2,FALSE)</f>
        <v>SG</v>
      </c>
      <c r="D4584" s="3" t="s">
        <v>20</v>
      </c>
      <c r="E4584" s="3">
        <v>1990.0</v>
      </c>
      <c r="F4584" s="3">
        <v>4.0</v>
      </c>
    </row>
    <row r="4585" ht="15.75" customHeight="1">
      <c r="A4585" s="2" t="s">
        <v>298</v>
      </c>
      <c r="B4585" s="2" t="s">
        <v>292</v>
      </c>
      <c r="C4585" s="2" t="str">
        <f>VLOOKUP(D4585,Info!$A$24:$B$57,2,FALSE)</f>
        <v>SG</v>
      </c>
      <c r="D4585" s="3" t="s">
        <v>20</v>
      </c>
      <c r="E4585" s="3">
        <v>1991.0</v>
      </c>
      <c r="F4585" s="3">
        <v>12.0</v>
      </c>
    </row>
    <row r="4586" ht="15.75" customHeight="1">
      <c r="A4586" s="2" t="s">
        <v>298</v>
      </c>
      <c r="B4586" s="2" t="s">
        <v>292</v>
      </c>
      <c r="C4586" s="2" t="str">
        <f>VLOOKUP(D4586,Info!$A$24:$B$57,2,FALSE)</f>
        <v>SG</v>
      </c>
      <c r="D4586" s="3" t="s">
        <v>20</v>
      </c>
      <c r="E4586" s="3">
        <v>1992.0</v>
      </c>
      <c r="F4586" s="3">
        <v>7.0</v>
      </c>
    </row>
    <row r="4587" ht="15.75" customHeight="1">
      <c r="A4587" s="2" t="s">
        <v>298</v>
      </c>
      <c r="B4587" s="2" t="s">
        <v>292</v>
      </c>
      <c r="C4587" s="2" t="str">
        <f>VLOOKUP(D4587,Info!$A$24:$B$57,2,FALSE)</f>
        <v>SG</v>
      </c>
      <c r="D4587" s="3" t="s">
        <v>20</v>
      </c>
      <c r="E4587" s="3">
        <v>1993.0</v>
      </c>
      <c r="F4587" s="3">
        <v>6.0</v>
      </c>
    </row>
    <row r="4588" ht="15.75" customHeight="1">
      <c r="A4588" s="2" t="s">
        <v>298</v>
      </c>
      <c r="B4588" s="2" t="s">
        <v>292</v>
      </c>
      <c r="C4588" s="2" t="str">
        <f>VLOOKUP(D4588,Info!$A$24:$B$57,2,FALSE)</f>
        <v>SG</v>
      </c>
      <c r="D4588" s="3" t="s">
        <v>20</v>
      </c>
      <c r="E4588" s="3">
        <v>1994.0</v>
      </c>
      <c r="F4588" s="3">
        <v>6.0</v>
      </c>
    </row>
    <row r="4589" ht="15.75" customHeight="1">
      <c r="A4589" s="2" t="s">
        <v>298</v>
      </c>
      <c r="B4589" s="2" t="s">
        <v>292</v>
      </c>
      <c r="C4589" s="2" t="str">
        <f>VLOOKUP(D4589,Info!$A$24:$B$57,2,FALSE)</f>
        <v>SG</v>
      </c>
      <c r="D4589" s="3" t="s">
        <v>20</v>
      </c>
      <c r="E4589" s="3">
        <v>1995.0</v>
      </c>
      <c r="F4589" s="3">
        <v>20.0</v>
      </c>
    </row>
    <row r="4590" ht="15.75" customHeight="1">
      <c r="A4590" s="2" t="s">
        <v>298</v>
      </c>
      <c r="B4590" s="2" t="s">
        <v>292</v>
      </c>
      <c r="C4590" s="2" t="str">
        <f>VLOOKUP(D4590,Info!$A$24:$B$57,2,FALSE)</f>
        <v>SG</v>
      </c>
      <c r="D4590" s="3" t="s">
        <v>20</v>
      </c>
      <c r="E4590" s="3">
        <v>1996.0</v>
      </c>
      <c r="F4590" s="3">
        <v>6.0</v>
      </c>
    </row>
    <row r="4591" ht="15.75" customHeight="1">
      <c r="A4591" s="2" t="s">
        <v>298</v>
      </c>
      <c r="B4591" s="2" t="s">
        <v>292</v>
      </c>
      <c r="C4591" s="2" t="str">
        <f>VLOOKUP(D4591,Info!$A$24:$B$57,2,FALSE)</f>
        <v>SG</v>
      </c>
      <c r="D4591" s="3" t="s">
        <v>20</v>
      </c>
      <c r="E4591" s="3">
        <v>1997.0</v>
      </c>
      <c r="F4591" s="3">
        <v>13.0</v>
      </c>
    </row>
    <row r="4592" ht="15.75" customHeight="1">
      <c r="A4592" s="2" t="s">
        <v>298</v>
      </c>
      <c r="B4592" s="2" t="s">
        <v>292</v>
      </c>
      <c r="C4592" s="2" t="str">
        <f>VLOOKUP(D4592,Info!$A$24:$B$57,2,FALSE)</f>
        <v>SG</v>
      </c>
      <c r="D4592" s="3" t="s">
        <v>20</v>
      </c>
      <c r="E4592" s="3">
        <v>1998.0</v>
      </c>
      <c r="F4592" s="3">
        <v>6.0</v>
      </c>
    </row>
    <row r="4593" ht="15.75" customHeight="1">
      <c r="A4593" s="2" t="s">
        <v>298</v>
      </c>
      <c r="B4593" s="2" t="s">
        <v>292</v>
      </c>
      <c r="C4593" s="2" t="str">
        <f>VLOOKUP(D4593,Info!$A$24:$B$57,2,FALSE)</f>
        <v>SG</v>
      </c>
      <c r="D4593" s="3" t="s">
        <v>20</v>
      </c>
      <c r="E4593" s="3">
        <v>1999.0</v>
      </c>
      <c r="F4593" s="3">
        <v>13.0</v>
      </c>
    </row>
    <row r="4594" ht="15.75" customHeight="1">
      <c r="A4594" s="2" t="s">
        <v>298</v>
      </c>
      <c r="B4594" s="2" t="s">
        <v>292</v>
      </c>
      <c r="C4594" s="2" t="str">
        <f>VLOOKUP(D4594,Info!$A$24:$B$57,2,FALSE)</f>
        <v>SG</v>
      </c>
      <c r="D4594" s="3" t="s">
        <v>20</v>
      </c>
      <c r="E4594" s="3">
        <v>2000.0</v>
      </c>
      <c r="F4594" s="3">
        <v>16.0</v>
      </c>
    </row>
    <row r="4595" ht="15.75" customHeight="1">
      <c r="A4595" s="2" t="s">
        <v>298</v>
      </c>
      <c r="B4595" s="2" t="s">
        <v>292</v>
      </c>
      <c r="C4595" s="2" t="str">
        <f>VLOOKUP(D4595,Info!$A$24:$B$57,2,FALSE)</f>
        <v>SG</v>
      </c>
      <c r="D4595" s="3" t="s">
        <v>20</v>
      </c>
      <c r="E4595" s="3">
        <v>2001.0</v>
      </c>
      <c r="F4595" s="3">
        <v>7.0</v>
      </c>
    </row>
    <row r="4596" ht="15.75" customHeight="1">
      <c r="A4596" s="2" t="s">
        <v>298</v>
      </c>
      <c r="B4596" s="2" t="s">
        <v>292</v>
      </c>
      <c r="C4596" s="2" t="str">
        <f>VLOOKUP(D4596,Info!$A$24:$B$57,2,FALSE)</f>
        <v>SG</v>
      </c>
      <c r="D4596" s="3" t="s">
        <v>20</v>
      </c>
      <c r="E4596" s="3">
        <v>2002.0</v>
      </c>
      <c r="F4596" s="3">
        <v>7.0</v>
      </c>
    </row>
    <row r="4597" ht="15.75" customHeight="1">
      <c r="A4597" s="2" t="s">
        <v>298</v>
      </c>
      <c r="B4597" s="2" t="s">
        <v>292</v>
      </c>
      <c r="C4597" s="2" t="str">
        <f>VLOOKUP(D4597,Info!$A$24:$B$57,2,FALSE)</f>
        <v>SG</v>
      </c>
      <c r="D4597" s="3" t="s">
        <v>20</v>
      </c>
      <c r="E4597" s="3">
        <v>2003.0</v>
      </c>
      <c r="F4597" s="3">
        <v>1.0</v>
      </c>
    </row>
    <row r="4598" ht="15.75" customHeight="1">
      <c r="A4598" s="2" t="s">
        <v>298</v>
      </c>
      <c r="B4598" s="2" t="s">
        <v>292</v>
      </c>
      <c r="C4598" s="2" t="str">
        <f>VLOOKUP(D4598,Info!$A$24:$B$57,2,FALSE)</f>
        <v>SG</v>
      </c>
      <c r="D4598" s="3" t="s">
        <v>20</v>
      </c>
      <c r="E4598" s="3">
        <v>2004.0</v>
      </c>
      <c r="F4598" s="3">
        <v>1.0</v>
      </c>
    </row>
    <row r="4599" ht="15.75" customHeight="1">
      <c r="A4599" s="2" t="s">
        <v>298</v>
      </c>
      <c r="B4599" s="2" t="s">
        <v>292</v>
      </c>
      <c r="C4599" s="2" t="str">
        <f>VLOOKUP(D4599,Info!$A$24:$B$57,2,FALSE)</f>
        <v>SG</v>
      </c>
      <c r="D4599" s="3" t="s">
        <v>20</v>
      </c>
      <c r="E4599" s="3">
        <v>2006.0</v>
      </c>
      <c r="F4599" s="3">
        <v>4.0</v>
      </c>
    </row>
    <row r="4600" ht="15.75" customHeight="1">
      <c r="A4600" s="2" t="s">
        <v>298</v>
      </c>
      <c r="B4600" s="2" t="s">
        <v>292</v>
      </c>
      <c r="C4600" s="2" t="str">
        <f>VLOOKUP(D4600,Info!$A$24:$B$57,2,FALSE)</f>
        <v>SG</v>
      </c>
      <c r="D4600" s="3" t="s">
        <v>20</v>
      </c>
      <c r="E4600" s="3">
        <v>2007.0</v>
      </c>
      <c r="F4600" s="3">
        <v>6.0</v>
      </c>
    </row>
    <row r="4601" ht="15.75" customHeight="1">
      <c r="A4601" s="2" t="s">
        <v>298</v>
      </c>
      <c r="B4601" s="2" t="s">
        <v>292</v>
      </c>
      <c r="C4601" s="2" t="str">
        <f>VLOOKUP(D4601,Info!$A$24:$B$57,2,FALSE)</f>
        <v>SG</v>
      </c>
      <c r="D4601" s="3" t="s">
        <v>20</v>
      </c>
      <c r="E4601" s="3">
        <v>2008.0</v>
      </c>
      <c r="F4601" s="3">
        <v>4.0</v>
      </c>
    </row>
    <row r="4602" ht="15.75" customHeight="1">
      <c r="A4602" s="2" t="s">
        <v>298</v>
      </c>
      <c r="B4602" s="2" t="s">
        <v>292</v>
      </c>
      <c r="C4602" s="2" t="str">
        <f>VLOOKUP(D4602,Info!$A$24:$B$57,2,FALSE)</f>
        <v>SG</v>
      </c>
      <c r="D4602" s="3" t="s">
        <v>20</v>
      </c>
      <c r="E4602" s="3">
        <v>2010.0</v>
      </c>
      <c r="F4602" s="3">
        <v>1.0</v>
      </c>
    </row>
    <row r="4603" ht="15.75" customHeight="1">
      <c r="A4603" s="2" t="s">
        <v>298</v>
      </c>
      <c r="B4603" s="2" t="s">
        <v>292</v>
      </c>
      <c r="C4603" s="2" t="str">
        <f>VLOOKUP(D4603,Info!$A$24:$B$57,2,FALSE)</f>
        <v>SG</v>
      </c>
      <c r="D4603" s="3" t="s">
        <v>20</v>
      </c>
      <c r="E4603" s="3">
        <v>2011.0</v>
      </c>
      <c r="F4603" s="3">
        <v>1.0</v>
      </c>
    </row>
    <row r="4604" ht="15.75" customHeight="1">
      <c r="A4604" s="2" t="s">
        <v>298</v>
      </c>
      <c r="B4604" s="2" t="s">
        <v>292</v>
      </c>
      <c r="C4604" s="2" t="str">
        <f>VLOOKUP(D4604,Info!$A$24:$B$57,2,FALSE)</f>
        <v>SG</v>
      </c>
      <c r="D4604" s="3" t="s">
        <v>20</v>
      </c>
      <c r="E4604" s="3">
        <v>2013.0</v>
      </c>
      <c r="F4604" s="3">
        <v>1.0</v>
      </c>
    </row>
    <row r="4605" ht="15.75" customHeight="1">
      <c r="A4605" s="2" t="s">
        <v>298</v>
      </c>
      <c r="B4605" s="2" t="s">
        <v>292</v>
      </c>
      <c r="C4605" s="2" t="str">
        <f>VLOOKUP(D4605,Info!$A$24:$B$57,2,FALSE)</f>
        <v>SG</v>
      </c>
      <c r="D4605" s="3" t="s">
        <v>20</v>
      </c>
      <c r="E4605" s="3">
        <v>2017.0</v>
      </c>
      <c r="F4605" s="3">
        <v>2.0</v>
      </c>
    </row>
    <row r="4606" ht="15.75" customHeight="1">
      <c r="A4606" s="2" t="s">
        <v>298</v>
      </c>
      <c r="B4606" s="2" t="s">
        <v>292</v>
      </c>
      <c r="C4606" s="2" t="str">
        <f>VLOOKUP(D4606,Info!$A$24:$B$57,2,FALSE)</f>
        <v>SG</v>
      </c>
      <c r="D4606" s="3" t="s">
        <v>20</v>
      </c>
      <c r="E4606" s="3">
        <v>2018.0</v>
      </c>
      <c r="F4606" s="3">
        <v>1.0</v>
      </c>
    </row>
    <row r="4607" ht="15.75" customHeight="1">
      <c r="A4607" s="2" t="s">
        <v>298</v>
      </c>
      <c r="B4607" s="2" t="s">
        <v>292</v>
      </c>
      <c r="C4607" s="2" t="str">
        <f>VLOOKUP(D4607,Info!$A$24:$B$57,2,FALSE)</f>
        <v>Porgies</v>
      </c>
      <c r="D4607" s="3" t="s">
        <v>21</v>
      </c>
      <c r="E4607" s="3">
        <v>1981.0</v>
      </c>
      <c r="F4607" s="3">
        <v>120.0</v>
      </c>
    </row>
    <row r="4608" ht="15.75" customHeight="1">
      <c r="A4608" s="2" t="s">
        <v>298</v>
      </c>
      <c r="B4608" s="2" t="s">
        <v>292</v>
      </c>
      <c r="C4608" s="2" t="str">
        <f>VLOOKUP(D4608,Info!$A$24:$B$57,2,FALSE)</f>
        <v>Porgies</v>
      </c>
      <c r="D4608" s="3" t="s">
        <v>21</v>
      </c>
      <c r="E4608" s="3">
        <v>1982.0</v>
      </c>
      <c r="F4608" s="3">
        <v>111.0</v>
      </c>
    </row>
    <row r="4609" ht="15.75" customHeight="1">
      <c r="A4609" s="2" t="s">
        <v>298</v>
      </c>
      <c r="B4609" s="2" t="s">
        <v>292</v>
      </c>
      <c r="C4609" s="2" t="str">
        <f>VLOOKUP(D4609,Info!$A$24:$B$57,2,FALSE)</f>
        <v>Porgies</v>
      </c>
      <c r="D4609" s="3" t="s">
        <v>21</v>
      </c>
      <c r="E4609" s="3">
        <v>1983.0</v>
      </c>
      <c r="F4609" s="3">
        <v>250.0</v>
      </c>
    </row>
    <row r="4610" ht="15.75" customHeight="1">
      <c r="A4610" s="2" t="s">
        <v>298</v>
      </c>
      <c r="B4610" s="2" t="s">
        <v>292</v>
      </c>
      <c r="C4610" s="2" t="str">
        <f>VLOOKUP(D4610,Info!$A$24:$B$57,2,FALSE)</f>
        <v>Porgies</v>
      </c>
      <c r="D4610" s="3" t="s">
        <v>21</v>
      </c>
      <c r="E4610" s="3">
        <v>1984.0</v>
      </c>
      <c r="F4610" s="3">
        <v>211.0</v>
      </c>
    </row>
    <row r="4611" ht="15.75" customHeight="1">
      <c r="A4611" s="2" t="s">
        <v>298</v>
      </c>
      <c r="B4611" s="2" t="s">
        <v>292</v>
      </c>
      <c r="C4611" s="2" t="str">
        <f>VLOOKUP(D4611,Info!$A$24:$B$57,2,FALSE)</f>
        <v>Porgies</v>
      </c>
      <c r="D4611" s="3" t="s">
        <v>21</v>
      </c>
      <c r="E4611" s="3">
        <v>1985.0</v>
      </c>
      <c r="F4611" s="3">
        <v>210.0</v>
      </c>
    </row>
    <row r="4612" ht="15.75" customHeight="1">
      <c r="A4612" s="2" t="s">
        <v>298</v>
      </c>
      <c r="B4612" s="2" t="s">
        <v>292</v>
      </c>
      <c r="C4612" s="2" t="str">
        <f>VLOOKUP(D4612,Info!$A$24:$B$57,2,FALSE)</f>
        <v>Porgies</v>
      </c>
      <c r="D4612" s="3" t="s">
        <v>21</v>
      </c>
      <c r="E4612" s="3">
        <v>1986.0</v>
      </c>
      <c r="F4612" s="3">
        <v>198.0</v>
      </c>
    </row>
    <row r="4613" ht="15.75" customHeight="1">
      <c r="A4613" s="2" t="s">
        <v>298</v>
      </c>
      <c r="B4613" s="2" t="s">
        <v>292</v>
      </c>
      <c r="C4613" s="2" t="str">
        <f>VLOOKUP(D4613,Info!$A$24:$B$57,2,FALSE)</f>
        <v>Porgies</v>
      </c>
      <c r="D4613" s="3" t="s">
        <v>21</v>
      </c>
      <c r="E4613" s="3">
        <v>1987.0</v>
      </c>
      <c r="F4613" s="3">
        <v>138.0</v>
      </c>
    </row>
    <row r="4614" ht="15.75" customHeight="1">
      <c r="A4614" s="2" t="s">
        <v>298</v>
      </c>
      <c r="B4614" s="2" t="s">
        <v>292</v>
      </c>
      <c r="C4614" s="2" t="str">
        <f>VLOOKUP(D4614,Info!$A$24:$B$57,2,FALSE)</f>
        <v>Porgies</v>
      </c>
      <c r="D4614" s="3" t="s">
        <v>21</v>
      </c>
      <c r="E4614" s="3">
        <v>1988.0</v>
      </c>
      <c r="F4614" s="3">
        <v>90.0</v>
      </c>
    </row>
    <row r="4615" ht="15.75" customHeight="1">
      <c r="A4615" s="2" t="s">
        <v>298</v>
      </c>
      <c r="B4615" s="2" t="s">
        <v>292</v>
      </c>
      <c r="C4615" s="2" t="str">
        <f>VLOOKUP(D4615,Info!$A$24:$B$57,2,FALSE)</f>
        <v>Porgies</v>
      </c>
      <c r="D4615" s="3" t="s">
        <v>21</v>
      </c>
      <c r="E4615" s="3">
        <v>1989.0</v>
      </c>
      <c r="F4615" s="3">
        <v>111.0</v>
      </c>
    </row>
    <row r="4616" ht="15.75" customHeight="1">
      <c r="A4616" s="2" t="s">
        <v>298</v>
      </c>
      <c r="B4616" s="2" t="s">
        <v>292</v>
      </c>
      <c r="C4616" s="2" t="str">
        <f>VLOOKUP(D4616,Info!$A$24:$B$57,2,FALSE)</f>
        <v>Porgies</v>
      </c>
      <c r="D4616" s="3" t="s">
        <v>21</v>
      </c>
      <c r="E4616" s="3">
        <v>1990.0</v>
      </c>
      <c r="F4616" s="3">
        <v>117.0</v>
      </c>
    </row>
    <row r="4617" ht="15.75" customHeight="1">
      <c r="A4617" s="2" t="s">
        <v>298</v>
      </c>
      <c r="B4617" s="2" t="s">
        <v>292</v>
      </c>
      <c r="C4617" s="2" t="str">
        <f>VLOOKUP(D4617,Info!$A$24:$B$57,2,FALSE)</f>
        <v>Porgies</v>
      </c>
      <c r="D4617" s="3" t="s">
        <v>21</v>
      </c>
      <c r="E4617" s="3">
        <v>1991.0</v>
      </c>
      <c r="F4617" s="3">
        <v>51.0</v>
      </c>
    </row>
    <row r="4618" ht="15.75" customHeight="1">
      <c r="A4618" s="2" t="s">
        <v>298</v>
      </c>
      <c r="B4618" s="2" t="s">
        <v>292</v>
      </c>
      <c r="C4618" s="2" t="str">
        <f>VLOOKUP(D4618,Info!$A$24:$B$57,2,FALSE)</f>
        <v>Porgies</v>
      </c>
      <c r="D4618" s="3" t="s">
        <v>21</v>
      </c>
      <c r="E4618" s="3">
        <v>1992.0</v>
      </c>
      <c r="F4618" s="3">
        <v>28.0</v>
      </c>
    </row>
    <row r="4619" ht="15.75" customHeight="1">
      <c r="A4619" s="2" t="s">
        <v>298</v>
      </c>
      <c r="B4619" s="2" t="s">
        <v>292</v>
      </c>
      <c r="C4619" s="2" t="str">
        <f>VLOOKUP(D4619,Info!$A$24:$B$57,2,FALSE)</f>
        <v>Porgies</v>
      </c>
      <c r="D4619" s="3" t="s">
        <v>21</v>
      </c>
      <c r="E4619" s="3">
        <v>1993.0</v>
      </c>
      <c r="F4619" s="3">
        <v>46.0</v>
      </c>
    </row>
    <row r="4620" ht="15.75" customHeight="1">
      <c r="A4620" s="2" t="s">
        <v>298</v>
      </c>
      <c r="B4620" s="2" t="s">
        <v>292</v>
      </c>
      <c r="C4620" s="2" t="str">
        <f>VLOOKUP(D4620,Info!$A$24:$B$57,2,FALSE)</f>
        <v>Porgies</v>
      </c>
      <c r="D4620" s="3" t="s">
        <v>21</v>
      </c>
      <c r="E4620" s="3">
        <v>1994.0</v>
      </c>
      <c r="F4620" s="3">
        <v>56.0</v>
      </c>
    </row>
    <row r="4621" ht="15.75" customHeight="1">
      <c r="A4621" s="2" t="s">
        <v>298</v>
      </c>
      <c r="B4621" s="2" t="s">
        <v>292</v>
      </c>
      <c r="C4621" s="2" t="str">
        <f>VLOOKUP(D4621,Info!$A$24:$B$57,2,FALSE)</f>
        <v>Porgies</v>
      </c>
      <c r="D4621" s="3" t="s">
        <v>21</v>
      </c>
      <c r="E4621" s="3">
        <v>1995.0</v>
      </c>
      <c r="F4621" s="3">
        <v>42.0</v>
      </c>
    </row>
    <row r="4622" ht="15.75" customHeight="1">
      <c r="A4622" s="2" t="s">
        <v>298</v>
      </c>
      <c r="B4622" s="2" t="s">
        <v>292</v>
      </c>
      <c r="C4622" s="2" t="str">
        <f>VLOOKUP(D4622,Info!$A$24:$B$57,2,FALSE)</f>
        <v>Porgies</v>
      </c>
      <c r="D4622" s="3" t="s">
        <v>21</v>
      </c>
      <c r="E4622" s="3">
        <v>1996.0</v>
      </c>
      <c r="F4622" s="3">
        <v>86.0</v>
      </c>
    </row>
    <row r="4623" ht="15.75" customHeight="1">
      <c r="A4623" s="2" t="s">
        <v>298</v>
      </c>
      <c r="B4623" s="2" t="s">
        <v>292</v>
      </c>
      <c r="C4623" s="2" t="str">
        <f>VLOOKUP(D4623,Info!$A$24:$B$57,2,FALSE)</f>
        <v>Porgies</v>
      </c>
      <c r="D4623" s="3" t="s">
        <v>21</v>
      </c>
      <c r="E4623" s="3">
        <v>1997.0</v>
      </c>
      <c r="F4623" s="3">
        <v>101.0</v>
      </c>
    </row>
    <row r="4624" ht="15.75" customHeight="1">
      <c r="A4624" s="2" t="s">
        <v>298</v>
      </c>
      <c r="B4624" s="2" t="s">
        <v>292</v>
      </c>
      <c r="C4624" s="2" t="str">
        <f>VLOOKUP(D4624,Info!$A$24:$B$57,2,FALSE)</f>
        <v>Porgies</v>
      </c>
      <c r="D4624" s="3" t="s">
        <v>21</v>
      </c>
      <c r="E4624" s="3">
        <v>1998.0</v>
      </c>
      <c r="F4624" s="3">
        <v>126.0</v>
      </c>
    </row>
    <row r="4625" ht="15.75" customHeight="1">
      <c r="A4625" s="2" t="s">
        <v>298</v>
      </c>
      <c r="B4625" s="2" t="s">
        <v>292</v>
      </c>
      <c r="C4625" s="2" t="str">
        <f>VLOOKUP(D4625,Info!$A$24:$B$57,2,FALSE)</f>
        <v>Porgies</v>
      </c>
      <c r="D4625" s="3" t="s">
        <v>21</v>
      </c>
      <c r="E4625" s="3">
        <v>1999.0</v>
      </c>
      <c r="F4625" s="3">
        <v>69.0</v>
      </c>
    </row>
    <row r="4626" ht="15.75" customHeight="1">
      <c r="A4626" s="2" t="s">
        <v>298</v>
      </c>
      <c r="B4626" s="2" t="s">
        <v>292</v>
      </c>
      <c r="C4626" s="2" t="str">
        <f>VLOOKUP(D4626,Info!$A$24:$B$57,2,FALSE)</f>
        <v>Porgies</v>
      </c>
      <c r="D4626" s="3" t="s">
        <v>21</v>
      </c>
      <c r="E4626" s="3">
        <v>2000.0</v>
      </c>
      <c r="F4626" s="3">
        <v>73.0</v>
      </c>
    </row>
    <row r="4627" ht="15.75" customHeight="1">
      <c r="A4627" s="2" t="s">
        <v>298</v>
      </c>
      <c r="B4627" s="2" t="s">
        <v>292</v>
      </c>
      <c r="C4627" s="2" t="str">
        <f>VLOOKUP(D4627,Info!$A$24:$B$57,2,FALSE)</f>
        <v>Porgies</v>
      </c>
      <c r="D4627" s="3" t="s">
        <v>21</v>
      </c>
      <c r="E4627" s="3">
        <v>2001.0</v>
      </c>
      <c r="F4627" s="3">
        <v>51.0</v>
      </c>
    </row>
    <row r="4628" ht="15.75" customHeight="1">
      <c r="A4628" s="2" t="s">
        <v>298</v>
      </c>
      <c r="B4628" s="2" t="s">
        <v>292</v>
      </c>
      <c r="C4628" s="2" t="str">
        <f>VLOOKUP(D4628,Info!$A$24:$B$57,2,FALSE)</f>
        <v>Porgies</v>
      </c>
      <c r="D4628" s="3" t="s">
        <v>21</v>
      </c>
      <c r="E4628" s="3">
        <v>2002.0</v>
      </c>
      <c r="F4628" s="3">
        <v>46.0</v>
      </c>
    </row>
    <row r="4629" ht="15.75" customHeight="1">
      <c r="A4629" s="2" t="s">
        <v>298</v>
      </c>
      <c r="B4629" s="2" t="s">
        <v>292</v>
      </c>
      <c r="C4629" s="2" t="str">
        <f>VLOOKUP(D4629,Info!$A$24:$B$57,2,FALSE)</f>
        <v>Porgies</v>
      </c>
      <c r="D4629" s="3" t="s">
        <v>21</v>
      </c>
      <c r="E4629" s="3">
        <v>2003.0</v>
      </c>
      <c r="F4629" s="3">
        <v>121.0</v>
      </c>
    </row>
    <row r="4630" ht="15.75" customHeight="1">
      <c r="A4630" s="2" t="s">
        <v>298</v>
      </c>
      <c r="B4630" s="2" t="s">
        <v>292</v>
      </c>
      <c r="C4630" s="2" t="str">
        <f>VLOOKUP(D4630,Info!$A$24:$B$57,2,FALSE)</f>
        <v>Porgies</v>
      </c>
      <c r="D4630" s="3" t="s">
        <v>21</v>
      </c>
      <c r="E4630" s="3">
        <v>2004.0</v>
      </c>
      <c r="F4630" s="3">
        <v>134.0</v>
      </c>
    </row>
    <row r="4631" ht="15.75" customHeight="1">
      <c r="A4631" s="2" t="s">
        <v>298</v>
      </c>
      <c r="B4631" s="2" t="s">
        <v>292</v>
      </c>
      <c r="C4631" s="2" t="str">
        <f>VLOOKUP(D4631,Info!$A$24:$B$57,2,FALSE)</f>
        <v>Porgies</v>
      </c>
      <c r="D4631" s="3" t="s">
        <v>21</v>
      </c>
      <c r="E4631" s="3">
        <v>2005.0</v>
      </c>
      <c r="F4631" s="3">
        <v>59.0</v>
      </c>
    </row>
    <row r="4632" ht="15.75" customHeight="1">
      <c r="A4632" s="2" t="s">
        <v>298</v>
      </c>
      <c r="B4632" s="2" t="s">
        <v>292</v>
      </c>
      <c r="C4632" s="2" t="str">
        <f>VLOOKUP(D4632,Info!$A$24:$B$57,2,FALSE)</f>
        <v>Porgies</v>
      </c>
      <c r="D4632" s="3" t="s">
        <v>21</v>
      </c>
      <c r="E4632" s="3">
        <v>2006.0</v>
      </c>
      <c r="F4632" s="3">
        <v>48.0</v>
      </c>
    </row>
    <row r="4633" ht="15.75" customHeight="1">
      <c r="A4633" s="2" t="s">
        <v>298</v>
      </c>
      <c r="B4633" s="2" t="s">
        <v>292</v>
      </c>
      <c r="C4633" s="2" t="str">
        <f>VLOOKUP(D4633,Info!$A$24:$B$57,2,FALSE)</f>
        <v>Porgies</v>
      </c>
      <c r="D4633" s="3" t="s">
        <v>21</v>
      </c>
      <c r="E4633" s="3">
        <v>2007.0</v>
      </c>
      <c r="F4633" s="3">
        <v>88.0</v>
      </c>
    </row>
    <row r="4634" ht="15.75" customHeight="1">
      <c r="A4634" s="2" t="s">
        <v>298</v>
      </c>
      <c r="B4634" s="2" t="s">
        <v>292</v>
      </c>
      <c r="C4634" s="2" t="str">
        <f>VLOOKUP(D4634,Info!$A$24:$B$57,2,FALSE)</f>
        <v>Porgies</v>
      </c>
      <c r="D4634" s="3" t="s">
        <v>21</v>
      </c>
      <c r="E4634" s="3">
        <v>2008.0</v>
      </c>
      <c r="F4634" s="3">
        <v>76.0</v>
      </c>
    </row>
    <row r="4635" ht="15.75" customHeight="1">
      <c r="A4635" s="2" t="s">
        <v>298</v>
      </c>
      <c r="B4635" s="2" t="s">
        <v>292</v>
      </c>
      <c r="C4635" s="2" t="str">
        <f>VLOOKUP(D4635,Info!$A$24:$B$57,2,FALSE)</f>
        <v>Porgies</v>
      </c>
      <c r="D4635" s="3" t="s">
        <v>21</v>
      </c>
      <c r="E4635" s="3">
        <v>2009.0</v>
      </c>
      <c r="F4635" s="3">
        <v>66.0</v>
      </c>
    </row>
    <row r="4636" ht="15.75" customHeight="1">
      <c r="A4636" s="2" t="s">
        <v>298</v>
      </c>
      <c r="B4636" s="2" t="s">
        <v>292</v>
      </c>
      <c r="C4636" s="2" t="str">
        <f>VLOOKUP(D4636,Info!$A$24:$B$57,2,FALSE)</f>
        <v>Porgies</v>
      </c>
      <c r="D4636" s="3" t="s">
        <v>21</v>
      </c>
      <c r="E4636" s="3">
        <v>2010.0</v>
      </c>
      <c r="F4636" s="3">
        <v>97.0</v>
      </c>
    </row>
    <row r="4637" ht="15.75" customHeight="1">
      <c r="A4637" s="2" t="s">
        <v>298</v>
      </c>
      <c r="B4637" s="2" t="s">
        <v>292</v>
      </c>
      <c r="C4637" s="2" t="str">
        <f>VLOOKUP(D4637,Info!$A$24:$B$57,2,FALSE)</f>
        <v>Porgies</v>
      </c>
      <c r="D4637" s="3" t="s">
        <v>21</v>
      </c>
      <c r="E4637" s="3">
        <v>2011.0</v>
      </c>
      <c r="F4637" s="3">
        <v>66.0</v>
      </c>
    </row>
    <row r="4638" ht="15.75" customHeight="1">
      <c r="A4638" s="2" t="s">
        <v>298</v>
      </c>
      <c r="B4638" s="2" t="s">
        <v>292</v>
      </c>
      <c r="C4638" s="2" t="str">
        <f>VLOOKUP(D4638,Info!$A$24:$B$57,2,FALSE)</f>
        <v>Porgies</v>
      </c>
      <c r="D4638" s="3" t="s">
        <v>21</v>
      </c>
      <c r="E4638" s="3">
        <v>2012.0</v>
      </c>
      <c r="F4638" s="3">
        <v>107.0</v>
      </c>
    </row>
    <row r="4639" ht="15.75" customHeight="1">
      <c r="A4639" s="2" t="s">
        <v>298</v>
      </c>
      <c r="B4639" s="2" t="s">
        <v>292</v>
      </c>
      <c r="C4639" s="2" t="str">
        <f>VLOOKUP(D4639,Info!$A$24:$B$57,2,FALSE)</f>
        <v>Porgies</v>
      </c>
      <c r="D4639" s="3" t="s">
        <v>21</v>
      </c>
      <c r="E4639" s="3">
        <v>2013.0</v>
      </c>
      <c r="F4639" s="3">
        <v>88.0</v>
      </c>
    </row>
    <row r="4640" ht="15.75" customHeight="1">
      <c r="A4640" s="2" t="s">
        <v>298</v>
      </c>
      <c r="B4640" s="2" t="s">
        <v>292</v>
      </c>
      <c r="C4640" s="2" t="str">
        <f>VLOOKUP(D4640,Info!$A$24:$B$57,2,FALSE)</f>
        <v>Porgies</v>
      </c>
      <c r="D4640" s="3" t="s">
        <v>21</v>
      </c>
      <c r="E4640" s="3">
        <v>2014.0</v>
      </c>
      <c r="F4640" s="3">
        <v>81.0</v>
      </c>
    </row>
    <row r="4641" ht="15.75" customHeight="1">
      <c r="A4641" s="2" t="s">
        <v>298</v>
      </c>
      <c r="B4641" s="2" t="s">
        <v>292</v>
      </c>
      <c r="C4641" s="2" t="str">
        <f>VLOOKUP(D4641,Info!$A$24:$B$57,2,FALSE)</f>
        <v>Porgies</v>
      </c>
      <c r="D4641" s="3" t="s">
        <v>21</v>
      </c>
      <c r="E4641" s="3">
        <v>2015.0</v>
      </c>
      <c r="F4641" s="3">
        <v>174.0</v>
      </c>
    </row>
    <row r="4642" ht="15.75" customHeight="1">
      <c r="A4642" s="2" t="s">
        <v>298</v>
      </c>
      <c r="B4642" s="2" t="s">
        <v>292</v>
      </c>
      <c r="C4642" s="2" t="str">
        <f>VLOOKUP(D4642,Info!$A$24:$B$57,2,FALSE)</f>
        <v>Porgies</v>
      </c>
      <c r="D4642" s="3" t="s">
        <v>21</v>
      </c>
      <c r="E4642" s="3">
        <v>2016.0</v>
      </c>
      <c r="F4642" s="3">
        <v>177.0</v>
      </c>
    </row>
    <row r="4643" ht="15.75" customHeight="1">
      <c r="A4643" s="2" t="s">
        <v>298</v>
      </c>
      <c r="B4643" s="2" t="s">
        <v>292</v>
      </c>
      <c r="C4643" s="2" t="str">
        <f>VLOOKUP(D4643,Info!$A$24:$B$57,2,FALSE)</f>
        <v>Porgies</v>
      </c>
      <c r="D4643" s="3" t="s">
        <v>21</v>
      </c>
      <c r="E4643" s="3">
        <v>2017.0</v>
      </c>
      <c r="F4643" s="3">
        <v>113.0</v>
      </c>
    </row>
    <row r="4644" ht="15.75" customHeight="1">
      <c r="A4644" s="2" t="s">
        <v>298</v>
      </c>
      <c r="B4644" s="2" t="s">
        <v>292</v>
      </c>
      <c r="C4644" s="2" t="str">
        <f>VLOOKUP(D4644,Info!$A$24:$B$57,2,FALSE)</f>
        <v>Porgies</v>
      </c>
      <c r="D4644" s="3" t="s">
        <v>21</v>
      </c>
      <c r="E4644" s="3">
        <v>2018.0</v>
      </c>
      <c r="F4644" s="3">
        <v>99.0</v>
      </c>
    </row>
    <row r="4645" ht="15.75" customHeight="1">
      <c r="A4645" s="2" t="s">
        <v>298</v>
      </c>
      <c r="B4645" s="2" t="s">
        <v>292</v>
      </c>
      <c r="C4645" s="2" t="str">
        <f>VLOOKUP(D4645,Info!$A$24:$B$57,2,FALSE)</f>
        <v>Porgies</v>
      </c>
      <c r="D4645" s="3" t="s">
        <v>23</v>
      </c>
      <c r="E4645" s="3">
        <v>1981.0</v>
      </c>
      <c r="F4645" s="3">
        <v>75.0</v>
      </c>
    </row>
    <row r="4646" ht="15.75" customHeight="1">
      <c r="A4646" s="2" t="s">
        <v>298</v>
      </c>
      <c r="B4646" s="2" t="s">
        <v>292</v>
      </c>
      <c r="C4646" s="2" t="str">
        <f>VLOOKUP(D4646,Info!$A$24:$B$57,2,FALSE)</f>
        <v>Porgies</v>
      </c>
      <c r="D4646" s="3" t="s">
        <v>23</v>
      </c>
      <c r="E4646" s="3">
        <v>1982.0</v>
      </c>
      <c r="F4646" s="3">
        <v>148.0</v>
      </c>
    </row>
    <row r="4647" ht="15.75" customHeight="1">
      <c r="A4647" s="2" t="s">
        <v>298</v>
      </c>
      <c r="B4647" s="2" t="s">
        <v>292</v>
      </c>
      <c r="C4647" s="2" t="str">
        <f>VLOOKUP(D4647,Info!$A$24:$B$57,2,FALSE)</f>
        <v>Porgies</v>
      </c>
      <c r="D4647" s="3" t="s">
        <v>23</v>
      </c>
      <c r="E4647" s="3">
        <v>1983.0</v>
      </c>
      <c r="F4647" s="3">
        <v>213.0</v>
      </c>
    </row>
    <row r="4648" ht="15.75" customHeight="1">
      <c r="A4648" s="2" t="s">
        <v>298</v>
      </c>
      <c r="B4648" s="2" t="s">
        <v>292</v>
      </c>
      <c r="C4648" s="2" t="str">
        <f>VLOOKUP(D4648,Info!$A$24:$B$57,2,FALSE)</f>
        <v>Porgies</v>
      </c>
      <c r="D4648" s="3" t="s">
        <v>23</v>
      </c>
      <c r="E4648" s="3">
        <v>1984.0</v>
      </c>
      <c r="F4648" s="3">
        <v>231.0</v>
      </c>
    </row>
    <row r="4649" ht="15.75" customHeight="1">
      <c r="A4649" s="2" t="s">
        <v>298</v>
      </c>
      <c r="B4649" s="2" t="s">
        <v>292</v>
      </c>
      <c r="C4649" s="2" t="str">
        <f>VLOOKUP(D4649,Info!$A$24:$B$57,2,FALSE)</f>
        <v>Porgies</v>
      </c>
      <c r="D4649" s="3" t="s">
        <v>23</v>
      </c>
      <c r="E4649" s="3">
        <v>1985.0</v>
      </c>
      <c r="F4649" s="3">
        <v>172.0</v>
      </c>
    </row>
    <row r="4650" ht="15.75" customHeight="1">
      <c r="A4650" s="2" t="s">
        <v>298</v>
      </c>
      <c r="B4650" s="2" t="s">
        <v>292</v>
      </c>
      <c r="C4650" s="2" t="str">
        <f>VLOOKUP(D4650,Info!$A$24:$B$57,2,FALSE)</f>
        <v>Porgies</v>
      </c>
      <c r="D4650" s="3" t="s">
        <v>23</v>
      </c>
      <c r="E4650" s="3">
        <v>1986.0</v>
      </c>
      <c r="F4650" s="3">
        <v>261.0</v>
      </c>
    </row>
    <row r="4651" ht="15.75" customHeight="1">
      <c r="A4651" s="2" t="s">
        <v>298</v>
      </c>
      <c r="B4651" s="2" t="s">
        <v>292</v>
      </c>
      <c r="C4651" s="2" t="str">
        <f>VLOOKUP(D4651,Info!$A$24:$B$57,2,FALSE)</f>
        <v>Porgies</v>
      </c>
      <c r="D4651" s="3" t="s">
        <v>23</v>
      </c>
      <c r="E4651" s="3">
        <v>1987.0</v>
      </c>
      <c r="F4651" s="3">
        <v>257.0</v>
      </c>
    </row>
    <row r="4652" ht="15.75" customHeight="1">
      <c r="A4652" s="2" t="s">
        <v>298</v>
      </c>
      <c r="B4652" s="2" t="s">
        <v>292</v>
      </c>
      <c r="C4652" s="2" t="str">
        <f>VLOOKUP(D4652,Info!$A$24:$B$57,2,FALSE)</f>
        <v>Porgies</v>
      </c>
      <c r="D4652" s="3" t="s">
        <v>23</v>
      </c>
      <c r="E4652" s="3">
        <v>1988.0</v>
      </c>
      <c r="F4652" s="3">
        <v>203.0</v>
      </c>
    </row>
    <row r="4653" ht="15.75" customHeight="1">
      <c r="A4653" s="2" t="s">
        <v>298</v>
      </c>
      <c r="B4653" s="2" t="s">
        <v>292</v>
      </c>
      <c r="C4653" s="2" t="str">
        <f>VLOOKUP(D4653,Info!$A$24:$B$57,2,FALSE)</f>
        <v>Porgies</v>
      </c>
      <c r="D4653" s="3" t="s">
        <v>23</v>
      </c>
      <c r="E4653" s="3">
        <v>1989.0</v>
      </c>
      <c r="F4653" s="3">
        <v>220.0</v>
      </c>
    </row>
    <row r="4654" ht="15.75" customHeight="1">
      <c r="A4654" s="2" t="s">
        <v>298</v>
      </c>
      <c r="B4654" s="2" t="s">
        <v>292</v>
      </c>
      <c r="C4654" s="2" t="str">
        <f>VLOOKUP(D4654,Info!$A$24:$B$57,2,FALSE)</f>
        <v>Porgies</v>
      </c>
      <c r="D4654" s="3" t="s">
        <v>23</v>
      </c>
      <c r="E4654" s="3">
        <v>1990.0</v>
      </c>
      <c r="F4654" s="3">
        <v>183.0</v>
      </c>
    </row>
    <row r="4655" ht="15.75" customHeight="1">
      <c r="A4655" s="2" t="s">
        <v>298</v>
      </c>
      <c r="B4655" s="2" t="s">
        <v>292</v>
      </c>
      <c r="C4655" s="2" t="str">
        <f>VLOOKUP(D4655,Info!$A$24:$B$57,2,FALSE)</f>
        <v>Porgies</v>
      </c>
      <c r="D4655" s="3" t="s">
        <v>23</v>
      </c>
      <c r="E4655" s="3">
        <v>1991.0</v>
      </c>
      <c r="F4655" s="3">
        <v>108.0</v>
      </c>
    </row>
    <row r="4656" ht="15.75" customHeight="1">
      <c r="A4656" s="2" t="s">
        <v>298</v>
      </c>
      <c r="B4656" s="2" t="s">
        <v>292</v>
      </c>
      <c r="C4656" s="2" t="str">
        <f>VLOOKUP(D4656,Info!$A$24:$B$57,2,FALSE)</f>
        <v>Porgies</v>
      </c>
      <c r="D4656" s="3" t="s">
        <v>23</v>
      </c>
      <c r="E4656" s="3">
        <v>1992.0</v>
      </c>
      <c r="F4656" s="3">
        <v>139.0</v>
      </c>
    </row>
    <row r="4657" ht="15.75" customHeight="1">
      <c r="A4657" s="2" t="s">
        <v>298</v>
      </c>
      <c r="B4657" s="2" t="s">
        <v>292</v>
      </c>
      <c r="C4657" s="2" t="str">
        <f>VLOOKUP(D4657,Info!$A$24:$B$57,2,FALSE)</f>
        <v>Porgies</v>
      </c>
      <c r="D4657" s="3" t="s">
        <v>23</v>
      </c>
      <c r="E4657" s="3">
        <v>1993.0</v>
      </c>
      <c r="F4657" s="3">
        <v>188.0</v>
      </c>
    </row>
    <row r="4658" ht="15.75" customHeight="1">
      <c r="A4658" s="2" t="s">
        <v>298</v>
      </c>
      <c r="B4658" s="2" t="s">
        <v>292</v>
      </c>
      <c r="C4658" s="2" t="str">
        <f>VLOOKUP(D4658,Info!$A$24:$B$57,2,FALSE)</f>
        <v>Porgies</v>
      </c>
      <c r="D4658" s="3" t="s">
        <v>23</v>
      </c>
      <c r="E4658" s="3">
        <v>1994.0</v>
      </c>
      <c r="F4658" s="3">
        <v>204.0</v>
      </c>
    </row>
    <row r="4659" ht="15.75" customHeight="1">
      <c r="A4659" s="2" t="s">
        <v>298</v>
      </c>
      <c r="B4659" s="2" t="s">
        <v>292</v>
      </c>
      <c r="C4659" s="2" t="str">
        <f>VLOOKUP(D4659,Info!$A$24:$B$57,2,FALSE)</f>
        <v>Porgies</v>
      </c>
      <c r="D4659" s="3" t="s">
        <v>23</v>
      </c>
      <c r="E4659" s="3">
        <v>1995.0</v>
      </c>
      <c r="F4659" s="3">
        <v>234.0</v>
      </c>
    </row>
    <row r="4660" ht="15.75" customHeight="1">
      <c r="A4660" s="2" t="s">
        <v>298</v>
      </c>
      <c r="B4660" s="2" t="s">
        <v>292</v>
      </c>
      <c r="C4660" s="2" t="str">
        <f>VLOOKUP(D4660,Info!$A$24:$B$57,2,FALSE)</f>
        <v>Porgies</v>
      </c>
      <c r="D4660" s="3" t="s">
        <v>23</v>
      </c>
      <c r="E4660" s="3">
        <v>1996.0</v>
      </c>
      <c r="F4660" s="3">
        <v>233.0</v>
      </c>
    </row>
    <row r="4661" ht="15.75" customHeight="1">
      <c r="A4661" s="2" t="s">
        <v>298</v>
      </c>
      <c r="B4661" s="2" t="s">
        <v>292</v>
      </c>
      <c r="C4661" s="2" t="str">
        <f>VLOOKUP(D4661,Info!$A$24:$B$57,2,FALSE)</f>
        <v>Porgies</v>
      </c>
      <c r="D4661" s="3" t="s">
        <v>23</v>
      </c>
      <c r="E4661" s="3">
        <v>1997.0</v>
      </c>
      <c r="F4661" s="3">
        <v>250.0</v>
      </c>
    </row>
    <row r="4662" ht="15.75" customHeight="1">
      <c r="A4662" s="2" t="s">
        <v>298</v>
      </c>
      <c r="B4662" s="2" t="s">
        <v>292</v>
      </c>
      <c r="C4662" s="2" t="str">
        <f>VLOOKUP(D4662,Info!$A$24:$B$57,2,FALSE)</f>
        <v>Porgies</v>
      </c>
      <c r="D4662" s="3" t="s">
        <v>23</v>
      </c>
      <c r="E4662" s="3">
        <v>1998.0</v>
      </c>
      <c r="F4662" s="3">
        <v>220.0</v>
      </c>
    </row>
    <row r="4663" ht="15.75" customHeight="1">
      <c r="A4663" s="2" t="s">
        <v>298</v>
      </c>
      <c r="B4663" s="2" t="s">
        <v>292</v>
      </c>
      <c r="C4663" s="2" t="str">
        <f>VLOOKUP(D4663,Info!$A$24:$B$57,2,FALSE)</f>
        <v>Porgies</v>
      </c>
      <c r="D4663" s="3" t="s">
        <v>23</v>
      </c>
      <c r="E4663" s="3">
        <v>1999.0</v>
      </c>
      <c r="F4663" s="3">
        <v>206.0</v>
      </c>
    </row>
    <row r="4664" ht="15.75" customHeight="1">
      <c r="A4664" s="2" t="s">
        <v>298</v>
      </c>
      <c r="B4664" s="2" t="s">
        <v>292</v>
      </c>
      <c r="C4664" s="2" t="str">
        <f>VLOOKUP(D4664,Info!$A$24:$B$57,2,FALSE)</f>
        <v>Porgies</v>
      </c>
      <c r="D4664" s="3" t="s">
        <v>23</v>
      </c>
      <c r="E4664" s="3">
        <v>2000.0</v>
      </c>
      <c r="F4664" s="3">
        <v>210.0</v>
      </c>
    </row>
    <row r="4665" ht="15.75" customHeight="1">
      <c r="A4665" s="2" t="s">
        <v>298</v>
      </c>
      <c r="B4665" s="2" t="s">
        <v>292</v>
      </c>
      <c r="C4665" s="2" t="str">
        <f>VLOOKUP(D4665,Info!$A$24:$B$57,2,FALSE)</f>
        <v>Porgies</v>
      </c>
      <c r="D4665" s="3" t="s">
        <v>23</v>
      </c>
      <c r="E4665" s="3">
        <v>2001.0</v>
      </c>
      <c r="F4665" s="3">
        <v>157.0</v>
      </c>
    </row>
    <row r="4666" ht="15.75" customHeight="1">
      <c r="A4666" s="2" t="s">
        <v>298</v>
      </c>
      <c r="B4666" s="2" t="s">
        <v>292</v>
      </c>
      <c r="C4666" s="2" t="str">
        <f>VLOOKUP(D4666,Info!$A$24:$B$57,2,FALSE)</f>
        <v>Porgies</v>
      </c>
      <c r="D4666" s="3" t="s">
        <v>23</v>
      </c>
      <c r="E4666" s="3">
        <v>2002.0</v>
      </c>
      <c r="F4666" s="3">
        <v>199.0</v>
      </c>
    </row>
    <row r="4667" ht="15.75" customHeight="1">
      <c r="A4667" s="2" t="s">
        <v>298</v>
      </c>
      <c r="B4667" s="2" t="s">
        <v>292</v>
      </c>
      <c r="C4667" s="2" t="str">
        <f>VLOOKUP(D4667,Info!$A$24:$B$57,2,FALSE)</f>
        <v>Porgies</v>
      </c>
      <c r="D4667" s="3" t="s">
        <v>23</v>
      </c>
      <c r="E4667" s="3">
        <v>2003.0</v>
      </c>
      <c r="F4667" s="3">
        <v>203.0</v>
      </c>
    </row>
    <row r="4668" ht="15.75" customHeight="1">
      <c r="A4668" s="2" t="s">
        <v>298</v>
      </c>
      <c r="B4668" s="2" t="s">
        <v>292</v>
      </c>
      <c r="C4668" s="2" t="str">
        <f>VLOOKUP(D4668,Info!$A$24:$B$57,2,FALSE)</f>
        <v>Porgies</v>
      </c>
      <c r="D4668" s="3" t="s">
        <v>23</v>
      </c>
      <c r="E4668" s="3">
        <v>2004.0</v>
      </c>
      <c r="F4668" s="3">
        <v>130.0</v>
      </c>
    </row>
    <row r="4669" ht="15.75" customHeight="1">
      <c r="A4669" s="2" t="s">
        <v>298</v>
      </c>
      <c r="B4669" s="2" t="s">
        <v>292</v>
      </c>
      <c r="C4669" s="2" t="str">
        <f>VLOOKUP(D4669,Info!$A$24:$B$57,2,FALSE)</f>
        <v>Porgies</v>
      </c>
      <c r="D4669" s="3" t="s">
        <v>23</v>
      </c>
      <c r="E4669" s="3">
        <v>2005.0</v>
      </c>
      <c r="F4669" s="3">
        <v>110.0</v>
      </c>
    </row>
    <row r="4670" ht="15.75" customHeight="1">
      <c r="A4670" s="2" t="s">
        <v>298</v>
      </c>
      <c r="B4670" s="2" t="s">
        <v>292</v>
      </c>
      <c r="C4670" s="2" t="str">
        <f>VLOOKUP(D4670,Info!$A$24:$B$57,2,FALSE)</f>
        <v>Porgies</v>
      </c>
      <c r="D4670" s="3" t="s">
        <v>23</v>
      </c>
      <c r="E4670" s="3">
        <v>2006.0</v>
      </c>
      <c r="F4670" s="3">
        <v>153.0</v>
      </c>
    </row>
    <row r="4671" ht="15.75" customHeight="1">
      <c r="A4671" s="2" t="s">
        <v>298</v>
      </c>
      <c r="B4671" s="2" t="s">
        <v>292</v>
      </c>
      <c r="C4671" s="2" t="str">
        <f>VLOOKUP(D4671,Info!$A$24:$B$57,2,FALSE)</f>
        <v>Porgies</v>
      </c>
      <c r="D4671" s="3" t="s">
        <v>23</v>
      </c>
      <c r="E4671" s="3">
        <v>2007.0</v>
      </c>
      <c r="F4671" s="3">
        <v>128.0</v>
      </c>
    </row>
    <row r="4672" ht="15.75" customHeight="1">
      <c r="A4672" s="2" t="s">
        <v>298</v>
      </c>
      <c r="B4672" s="2" t="s">
        <v>292</v>
      </c>
      <c r="C4672" s="2" t="str">
        <f>VLOOKUP(D4672,Info!$A$24:$B$57,2,FALSE)</f>
        <v>Porgies</v>
      </c>
      <c r="D4672" s="3" t="s">
        <v>23</v>
      </c>
      <c r="E4672" s="3">
        <v>2008.0</v>
      </c>
      <c r="F4672" s="3">
        <v>125.0</v>
      </c>
    </row>
    <row r="4673" ht="15.75" customHeight="1">
      <c r="A4673" s="2" t="s">
        <v>298</v>
      </c>
      <c r="B4673" s="2" t="s">
        <v>292</v>
      </c>
      <c r="C4673" s="2" t="str">
        <f>VLOOKUP(D4673,Info!$A$24:$B$57,2,FALSE)</f>
        <v>Porgies</v>
      </c>
      <c r="D4673" s="3" t="s">
        <v>23</v>
      </c>
      <c r="E4673" s="3">
        <v>2009.0</v>
      </c>
      <c r="F4673" s="3">
        <v>153.0</v>
      </c>
    </row>
    <row r="4674" ht="15.75" customHeight="1">
      <c r="A4674" s="2" t="s">
        <v>298</v>
      </c>
      <c r="B4674" s="2" t="s">
        <v>292</v>
      </c>
      <c r="C4674" s="2" t="str">
        <f>VLOOKUP(D4674,Info!$A$24:$B$57,2,FALSE)</f>
        <v>Porgies</v>
      </c>
      <c r="D4674" s="3" t="s">
        <v>23</v>
      </c>
      <c r="E4674" s="3">
        <v>2010.0</v>
      </c>
      <c r="F4674" s="3">
        <v>139.0</v>
      </c>
    </row>
    <row r="4675" ht="15.75" customHeight="1">
      <c r="A4675" s="2" t="s">
        <v>298</v>
      </c>
      <c r="B4675" s="2" t="s">
        <v>292</v>
      </c>
      <c r="C4675" s="2" t="str">
        <f>VLOOKUP(D4675,Info!$A$24:$B$57,2,FALSE)</f>
        <v>Porgies</v>
      </c>
      <c r="D4675" s="3" t="s">
        <v>23</v>
      </c>
      <c r="E4675" s="3">
        <v>2011.0</v>
      </c>
      <c r="F4675" s="3">
        <v>120.0</v>
      </c>
    </row>
    <row r="4676" ht="15.75" customHeight="1">
      <c r="A4676" s="2" t="s">
        <v>298</v>
      </c>
      <c r="B4676" s="2" t="s">
        <v>292</v>
      </c>
      <c r="C4676" s="2" t="str">
        <f>VLOOKUP(D4676,Info!$A$24:$B$57,2,FALSE)</f>
        <v>Porgies</v>
      </c>
      <c r="D4676" s="3" t="s">
        <v>23</v>
      </c>
      <c r="E4676" s="3">
        <v>2012.0</v>
      </c>
      <c r="F4676" s="3">
        <v>152.0</v>
      </c>
    </row>
    <row r="4677" ht="15.75" customHeight="1">
      <c r="A4677" s="2" t="s">
        <v>298</v>
      </c>
      <c r="B4677" s="2" t="s">
        <v>292</v>
      </c>
      <c r="C4677" s="2" t="str">
        <f>VLOOKUP(D4677,Info!$A$24:$B$57,2,FALSE)</f>
        <v>Porgies</v>
      </c>
      <c r="D4677" s="3" t="s">
        <v>23</v>
      </c>
      <c r="E4677" s="3">
        <v>2013.0</v>
      </c>
      <c r="F4677" s="3">
        <v>99.0</v>
      </c>
    </row>
    <row r="4678" ht="15.75" customHeight="1">
      <c r="A4678" s="2" t="s">
        <v>298</v>
      </c>
      <c r="B4678" s="2" t="s">
        <v>292</v>
      </c>
      <c r="C4678" s="2" t="str">
        <f>VLOOKUP(D4678,Info!$A$24:$B$57,2,FALSE)</f>
        <v>Porgies</v>
      </c>
      <c r="D4678" s="3" t="s">
        <v>23</v>
      </c>
      <c r="E4678" s="3">
        <v>2014.0</v>
      </c>
      <c r="F4678" s="3">
        <v>103.0</v>
      </c>
    </row>
    <row r="4679" ht="15.75" customHeight="1">
      <c r="A4679" s="2" t="s">
        <v>298</v>
      </c>
      <c r="B4679" s="2" t="s">
        <v>292</v>
      </c>
      <c r="C4679" s="2" t="str">
        <f>VLOOKUP(D4679,Info!$A$24:$B$57,2,FALSE)</f>
        <v>Porgies</v>
      </c>
      <c r="D4679" s="3" t="s">
        <v>23</v>
      </c>
      <c r="E4679" s="3">
        <v>2015.0</v>
      </c>
      <c r="F4679" s="3">
        <v>145.0</v>
      </c>
    </row>
    <row r="4680" ht="15.75" customHeight="1">
      <c r="A4680" s="2" t="s">
        <v>298</v>
      </c>
      <c r="B4680" s="2" t="s">
        <v>292</v>
      </c>
      <c r="C4680" s="2" t="str">
        <f>VLOOKUP(D4680,Info!$A$24:$B$57,2,FALSE)</f>
        <v>Porgies</v>
      </c>
      <c r="D4680" s="3" t="s">
        <v>23</v>
      </c>
      <c r="E4680" s="3">
        <v>2016.0</v>
      </c>
      <c r="F4680" s="3">
        <v>129.0</v>
      </c>
    </row>
    <row r="4681" ht="15.75" customHeight="1">
      <c r="A4681" s="2" t="s">
        <v>298</v>
      </c>
      <c r="B4681" s="2" t="s">
        <v>292</v>
      </c>
      <c r="C4681" s="2" t="str">
        <f>VLOOKUP(D4681,Info!$A$24:$B$57,2,FALSE)</f>
        <v>Porgies</v>
      </c>
      <c r="D4681" s="3" t="s">
        <v>23</v>
      </c>
      <c r="E4681" s="3">
        <v>2017.0</v>
      </c>
      <c r="F4681" s="3">
        <v>100.0</v>
      </c>
    </row>
    <row r="4682" ht="15.75" customHeight="1">
      <c r="A4682" s="2" t="s">
        <v>298</v>
      </c>
      <c r="B4682" s="2" t="s">
        <v>292</v>
      </c>
      <c r="C4682" s="2" t="str">
        <f>VLOOKUP(D4682,Info!$A$24:$B$57,2,FALSE)</f>
        <v>Porgies</v>
      </c>
      <c r="D4682" s="3" t="s">
        <v>23</v>
      </c>
      <c r="E4682" s="3">
        <v>2018.0</v>
      </c>
      <c r="F4682" s="3">
        <v>117.0</v>
      </c>
    </row>
    <row r="4683" ht="15.75" customHeight="1">
      <c r="A4683" s="2" t="s">
        <v>298</v>
      </c>
      <c r="B4683" s="2" t="s">
        <v>292</v>
      </c>
      <c r="C4683" s="2" t="str">
        <f>VLOOKUP(D4683,Info!$A$24:$B$57,2,FALSE)</f>
        <v>Snappers</v>
      </c>
      <c r="D4683" s="3" t="s">
        <v>24</v>
      </c>
      <c r="E4683" s="3">
        <v>1981.0</v>
      </c>
      <c r="F4683" s="3">
        <v>67.0</v>
      </c>
    </row>
    <row r="4684" ht="15.75" customHeight="1">
      <c r="A4684" s="2" t="s">
        <v>298</v>
      </c>
      <c r="B4684" s="2" t="s">
        <v>292</v>
      </c>
      <c r="C4684" s="2" t="str">
        <f>VLOOKUP(D4684,Info!$A$24:$B$57,2,FALSE)</f>
        <v>Snappers</v>
      </c>
      <c r="D4684" s="3" t="s">
        <v>24</v>
      </c>
      <c r="E4684" s="3">
        <v>1982.0</v>
      </c>
      <c r="F4684" s="3">
        <v>72.0</v>
      </c>
    </row>
    <row r="4685" ht="15.75" customHeight="1">
      <c r="A4685" s="2" t="s">
        <v>298</v>
      </c>
      <c r="B4685" s="2" t="s">
        <v>292</v>
      </c>
      <c r="C4685" s="2" t="str">
        <f>VLOOKUP(D4685,Info!$A$24:$B$57,2,FALSE)</f>
        <v>Snappers</v>
      </c>
      <c r="D4685" s="3" t="s">
        <v>24</v>
      </c>
      <c r="E4685" s="3">
        <v>1983.0</v>
      </c>
      <c r="F4685" s="3">
        <v>202.0</v>
      </c>
    </row>
    <row r="4686" ht="15.75" customHeight="1">
      <c r="A4686" s="2" t="s">
        <v>298</v>
      </c>
      <c r="B4686" s="2" t="s">
        <v>292</v>
      </c>
      <c r="C4686" s="2" t="str">
        <f>VLOOKUP(D4686,Info!$A$24:$B$57,2,FALSE)</f>
        <v>Snappers</v>
      </c>
      <c r="D4686" s="3" t="s">
        <v>24</v>
      </c>
      <c r="E4686" s="3">
        <v>1984.0</v>
      </c>
      <c r="F4686" s="3">
        <v>177.0</v>
      </c>
    </row>
    <row r="4687" ht="15.75" customHeight="1">
      <c r="A4687" s="2" t="s">
        <v>298</v>
      </c>
      <c r="B4687" s="2" t="s">
        <v>292</v>
      </c>
      <c r="C4687" s="2" t="str">
        <f>VLOOKUP(D4687,Info!$A$24:$B$57,2,FALSE)</f>
        <v>Snappers</v>
      </c>
      <c r="D4687" s="3" t="s">
        <v>24</v>
      </c>
      <c r="E4687" s="3">
        <v>1985.0</v>
      </c>
      <c r="F4687" s="3">
        <v>289.0</v>
      </c>
    </row>
    <row r="4688" ht="15.75" customHeight="1">
      <c r="A4688" s="2" t="s">
        <v>298</v>
      </c>
      <c r="B4688" s="2" t="s">
        <v>292</v>
      </c>
      <c r="C4688" s="2" t="str">
        <f>VLOOKUP(D4688,Info!$A$24:$B$57,2,FALSE)</f>
        <v>Snappers</v>
      </c>
      <c r="D4688" s="3" t="s">
        <v>24</v>
      </c>
      <c r="E4688" s="3">
        <v>1986.0</v>
      </c>
      <c r="F4688" s="3">
        <v>240.0</v>
      </c>
    </row>
    <row r="4689" ht="15.75" customHeight="1">
      <c r="A4689" s="2" t="s">
        <v>298</v>
      </c>
      <c r="B4689" s="2" t="s">
        <v>292</v>
      </c>
      <c r="C4689" s="2" t="str">
        <f>VLOOKUP(D4689,Info!$A$24:$B$57,2,FALSE)</f>
        <v>Snappers</v>
      </c>
      <c r="D4689" s="3" t="s">
        <v>24</v>
      </c>
      <c r="E4689" s="3">
        <v>1987.0</v>
      </c>
      <c r="F4689" s="3">
        <v>219.0</v>
      </c>
    </row>
    <row r="4690" ht="15.75" customHeight="1">
      <c r="A4690" s="2" t="s">
        <v>298</v>
      </c>
      <c r="B4690" s="2" t="s">
        <v>292</v>
      </c>
      <c r="C4690" s="2" t="str">
        <f>VLOOKUP(D4690,Info!$A$24:$B$57,2,FALSE)</f>
        <v>Snappers</v>
      </c>
      <c r="D4690" s="3" t="s">
        <v>24</v>
      </c>
      <c r="E4690" s="3">
        <v>1988.0</v>
      </c>
      <c r="F4690" s="3">
        <v>165.0</v>
      </c>
    </row>
    <row r="4691" ht="15.75" customHeight="1">
      <c r="A4691" s="2" t="s">
        <v>298</v>
      </c>
      <c r="B4691" s="2" t="s">
        <v>292</v>
      </c>
      <c r="C4691" s="2" t="str">
        <f>VLOOKUP(D4691,Info!$A$24:$B$57,2,FALSE)</f>
        <v>Snappers</v>
      </c>
      <c r="D4691" s="3" t="s">
        <v>24</v>
      </c>
      <c r="E4691" s="3">
        <v>1989.0</v>
      </c>
      <c r="F4691" s="3">
        <v>149.0</v>
      </c>
    </row>
    <row r="4692" ht="15.75" customHeight="1">
      <c r="A4692" s="2" t="s">
        <v>298</v>
      </c>
      <c r="B4692" s="2" t="s">
        <v>292</v>
      </c>
      <c r="C4692" s="2" t="str">
        <f>VLOOKUP(D4692,Info!$A$24:$B$57,2,FALSE)</f>
        <v>Snappers</v>
      </c>
      <c r="D4692" s="3" t="s">
        <v>24</v>
      </c>
      <c r="E4692" s="3">
        <v>1990.0</v>
      </c>
      <c r="F4692" s="3">
        <v>132.0</v>
      </c>
    </row>
    <row r="4693" ht="15.75" customHeight="1">
      <c r="A4693" s="2" t="s">
        <v>298</v>
      </c>
      <c r="B4693" s="2" t="s">
        <v>292</v>
      </c>
      <c r="C4693" s="2" t="str">
        <f>VLOOKUP(D4693,Info!$A$24:$B$57,2,FALSE)</f>
        <v>Snappers</v>
      </c>
      <c r="D4693" s="3" t="s">
        <v>24</v>
      </c>
      <c r="E4693" s="3">
        <v>1991.0</v>
      </c>
      <c r="F4693" s="3">
        <v>131.0</v>
      </c>
    </row>
    <row r="4694" ht="15.75" customHeight="1">
      <c r="A4694" s="2" t="s">
        <v>298</v>
      </c>
      <c r="B4694" s="2" t="s">
        <v>292</v>
      </c>
      <c r="C4694" s="2" t="str">
        <f>VLOOKUP(D4694,Info!$A$24:$B$57,2,FALSE)</f>
        <v>Snappers</v>
      </c>
      <c r="D4694" s="3" t="s">
        <v>24</v>
      </c>
      <c r="E4694" s="3">
        <v>1992.0</v>
      </c>
      <c r="F4694" s="3">
        <v>139.0</v>
      </c>
    </row>
    <row r="4695" ht="15.75" customHeight="1">
      <c r="A4695" s="2" t="s">
        <v>298</v>
      </c>
      <c r="B4695" s="2" t="s">
        <v>292</v>
      </c>
      <c r="C4695" s="2" t="str">
        <f>VLOOKUP(D4695,Info!$A$24:$B$57,2,FALSE)</f>
        <v>Snappers</v>
      </c>
      <c r="D4695" s="3" t="s">
        <v>24</v>
      </c>
      <c r="E4695" s="3">
        <v>1993.0</v>
      </c>
      <c r="F4695" s="3">
        <v>184.0</v>
      </c>
    </row>
    <row r="4696" ht="15.75" customHeight="1">
      <c r="A4696" s="2" t="s">
        <v>298</v>
      </c>
      <c r="B4696" s="2" t="s">
        <v>292</v>
      </c>
      <c r="C4696" s="2" t="str">
        <f>VLOOKUP(D4696,Info!$A$24:$B$57,2,FALSE)</f>
        <v>Snappers</v>
      </c>
      <c r="D4696" s="3" t="s">
        <v>24</v>
      </c>
      <c r="E4696" s="3">
        <v>1994.0</v>
      </c>
      <c r="F4696" s="3">
        <v>159.0</v>
      </c>
    </row>
    <row r="4697" ht="15.75" customHeight="1">
      <c r="A4697" s="2" t="s">
        <v>298</v>
      </c>
      <c r="B4697" s="2" t="s">
        <v>292</v>
      </c>
      <c r="C4697" s="2" t="str">
        <f>VLOOKUP(D4697,Info!$A$24:$B$57,2,FALSE)</f>
        <v>Snappers</v>
      </c>
      <c r="D4697" s="3" t="s">
        <v>24</v>
      </c>
      <c r="E4697" s="3">
        <v>1995.0</v>
      </c>
      <c r="F4697" s="3">
        <v>196.0</v>
      </c>
    </row>
    <row r="4698" ht="15.75" customHeight="1">
      <c r="A4698" s="2" t="s">
        <v>298</v>
      </c>
      <c r="B4698" s="2" t="s">
        <v>292</v>
      </c>
      <c r="C4698" s="2" t="str">
        <f>VLOOKUP(D4698,Info!$A$24:$B$57,2,FALSE)</f>
        <v>Snappers</v>
      </c>
      <c r="D4698" s="3" t="s">
        <v>24</v>
      </c>
      <c r="E4698" s="3">
        <v>1996.0</v>
      </c>
      <c r="F4698" s="3">
        <v>155.0</v>
      </c>
    </row>
    <row r="4699" ht="15.75" customHeight="1">
      <c r="A4699" s="2" t="s">
        <v>298</v>
      </c>
      <c r="B4699" s="2" t="s">
        <v>292</v>
      </c>
      <c r="C4699" s="2" t="str">
        <f>VLOOKUP(D4699,Info!$A$24:$B$57,2,FALSE)</f>
        <v>Snappers</v>
      </c>
      <c r="D4699" s="3" t="s">
        <v>24</v>
      </c>
      <c r="E4699" s="3">
        <v>1997.0</v>
      </c>
      <c r="F4699" s="3">
        <v>254.0</v>
      </c>
    </row>
    <row r="4700" ht="15.75" customHeight="1">
      <c r="A4700" s="2" t="s">
        <v>298</v>
      </c>
      <c r="B4700" s="2" t="s">
        <v>292</v>
      </c>
      <c r="C4700" s="2" t="str">
        <f>VLOOKUP(D4700,Info!$A$24:$B$57,2,FALSE)</f>
        <v>Snappers</v>
      </c>
      <c r="D4700" s="3" t="s">
        <v>24</v>
      </c>
      <c r="E4700" s="3">
        <v>1998.0</v>
      </c>
      <c r="F4700" s="3">
        <v>343.0</v>
      </c>
    </row>
    <row r="4701" ht="15.75" customHeight="1">
      <c r="A4701" s="2" t="s">
        <v>298</v>
      </c>
      <c r="B4701" s="2" t="s">
        <v>292</v>
      </c>
      <c r="C4701" s="2" t="str">
        <f>VLOOKUP(D4701,Info!$A$24:$B$57,2,FALSE)</f>
        <v>Snappers</v>
      </c>
      <c r="D4701" s="3" t="s">
        <v>24</v>
      </c>
      <c r="E4701" s="3">
        <v>1999.0</v>
      </c>
      <c r="F4701" s="3">
        <v>349.0</v>
      </c>
    </row>
    <row r="4702" ht="15.75" customHeight="1">
      <c r="A4702" s="2" t="s">
        <v>298</v>
      </c>
      <c r="B4702" s="2" t="s">
        <v>292</v>
      </c>
      <c r="C4702" s="2" t="str">
        <f>VLOOKUP(D4702,Info!$A$24:$B$57,2,FALSE)</f>
        <v>Snappers</v>
      </c>
      <c r="D4702" s="3" t="s">
        <v>24</v>
      </c>
      <c r="E4702" s="3">
        <v>2000.0</v>
      </c>
      <c r="F4702" s="3">
        <v>282.0</v>
      </c>
    </row>
    <row r="4703" ht="15.75" customHeight="1">
      <c r="A4703" s="2" t="s">
        <v>298</v>
      </c>
      <c r="B4703" s="2" t="s">
        <v>292</v>
      </c>
      <c r="C4703" s="2" t="str">
        <f>VLOOKUP(D4703,Info!$A$24:$B$57,2,FALSE)</f>
        <v>Snappers</v>
      </c>
      <c r="D4703" s="3" t="s">
        <v>24</v>
      </c>
      <c r="E4703" s="3">
        <v>2001.0</v>
      </c>
      <c r="F4703" s="3">
        <v>300.0</v>
      </c>
    </row>
    <row r="4704" ht="15.75" customHeight="1">
      <c r="A4704" s="2" t="s">
        <v>298</v>
      </c>
      <c r="B4704" s="2" t="s">
        <v>292</v>
      </c>
      <c r="C4704" s="2" t="str">
        <f>VLOOKUP(D4704,Info!$A$24:$B$57,2,FALSE)</f>
        <v>Snappers</v>
      </c>
      <c r="D4704" s="3" t="s">
        <v>24</v>
      </c>
      <c r="E4704" s="3">
        <v>2002.0</v>
      </c>
      <c r="F4704" s="3">
        <v>293.0</v>
      </c>
    </row>
    <row r="4705" ht="15.75" customHeight="1">
      <c r="A4705" s="2" t="s">
        <v>298</v>
      </c>
      <c r="B4705" s="2" t="s">
        <v>292</v>
      </c>
      <c r="C4705" s="2" t="str">
        <f>VLOOKUP(D4705,Info!$A$24:$B$57,2,FALSE)</f>
        <v>Snappers</v>
      </c>
      <c r="D4705" s="3" t="s">
        <v>24</v>
      </c>
      <c r="E4705" s="3">
        <v>2003.0</v>
      </c>
      <c r="F4705" s="3">
        <v>233.0</v>
      </c>
    </row>
    <row r="4706" ht="15.75" customHeight="1">
      <c r="A4706" s="2" t="s">
        <v>298</v>
      </c>
      <c r="B4706" s="2" t="s">
        <v>292</v>
      </c>
      <c r="C4706" s="2" t="str">
        <f>VLOOKUP(D4706,Info!$A$24:$B$57,2,FALSE)</f>
        <v>Snappers</v>
      </c>
      <c r="D4706" s="3" t="s">
        <v>24</v>
      </c>
      <c r="E4706" s="3">
        <v>2004.0</v>
      </c>
      <c r="F4706" s="3">
        <v>261.0</v>
      </c>
    </row>
    <row r="4707" ht="15.75" customHeight="1">
      <c r="A4707" s="2" t="s">
        <v>298</v>
      </c>
      <c r="B4707" s="2" t="s">
        <v>292</v>
      </c>
      <c r="C4707" s="2" t="str">
        <f>VLOOKUP(D4707,Info!$A$24:$B$57,2,FALSE)</f>
        <v>Snappers</v>
      </c>
      <c r="D4707" s="3" t="s">
        <v>24</v>
      </c>
      <c r="E4707" s="3">
        <v>2005.0</v>
      </c>
      <c r="F4707" s="3">
        <v>255.0</v>
      </c>
    </row>
    <row r="4708" ht="15.75" customHeight="1">
      <c r="A4708" s="2" t="s">
        <v>298</v>
      </c>
      <c r="B4708" s="2" t="s">
        <v>292</v>
      </c>
      <c r="C4708" s="2" t="str">
        <f>VLOOKUP(D4708,Info!$A$24:$B$57,2,FALSE)</f>
        <v>Snappers</v>
      </c>
      <c r="D4708" s="3" t="s">
        <v>24</v>
      </c>
      <c r="E4708" s="3">
        <v>2006.0</v>
      </c>
      <c r="F4708" s="3">
        <v>274.0</v>
      </c>
    </row>
    <row r="4709" ht="15.75" customHeight="1">
      <c r="A4709" s="2" t="s">
        <v>298</v>
      </c>
      <c r="B4709" s="2" t="s">
        <v>292</v>
      </c>
      <c r="C4709" s="2" t="str">
        <f>VLOOKUP(D4709,Info!$A$24:$B$57,2,FALSE)</f>
        <v>Snappers</v>
      </c>
      <c r="D4709" s="3" t="s">
        <v>24</v>
      </c>
      <c r="E4709" s="3">
        <v>2007.0</v>
      </c>
      <c r="F4709" s="3">
        <v>270.0</v>
      </c>
    </row>
    <row r="4710" ht="15.75" customHeight="1">
      <c r="A4710" s="2" t="s">
        <v>298</v>
      </c>
      <c r="B4710" s="2" t="s">
        <v>292</v>
      </c>
      <c r="C4710" s="2" t="str">
        <f>VLOOKUP(D4710,Info!$A$24:$B$57,2,FALSE)</f>
        <v>Snappers</v>
      </c>
      <c r="D4710" s="3" t="s">
        <v>24</v>
      </c>
      <c r="E4710" s="3">
        <v>2008.0</v>
      </c>
      <c r="F4710" s="3">
        <v>213.0</v>
      </c>
    </row>
    <row r="4711" ht="15.75" customHeight="1">
      <c r="A4711" s="2" t="s">
        <v>298</v>
      </c>
      <c r="B4711" s="2" t="s">
        <v>292</v>
      </c>
      <c r="C4711" s="2" t="str">
        <f>VLOOKUP(D4711,Info!$A$24:$B$57,2,FALSE)</f>
        <v>Snappers</v>
      </c>
      <c r="D4711" s="3" t="s">
        <v>24</v>
      </c>
      <c r="E4711" s="3">
        <v>2009.0</v>
      </c>
      <c r="F4711" s="3">
        <v>234.0</v>
      </c>
    </row>
    <row r="4712" ht="15.75" customHeight="1">
      <c r="A4712" s="2" t="s">
        <v>298</v>
      </c>
      <c r="B4712" s="2" t="s">
        <v>292</v>
      </c>
      <c r="C4712" s="2" t="str">
        <f>VLOOKUP(D4712,Info!$A$24:$B$57,2,FALSE)</f>
        <v>Snappers</v>
      </c>
      <c r="D4712" s="3" t="s">
        <v>24</v>
      </c>
      <c r="E4712" s="3">
        <v>2010.0</v>
      </c>
      <c r="F4712" s="3">
        <v>199.0</v>
      </c>
    </row>
    <row r="4713" ht="15.75" customHeight="1">
      <c r="A4713" s="2" t="s">
        <v>298</v>
      </c>
      <c r="B4713" s="2" t="s">
        <v>292</v>
      </c>
      <c r="C4713" s="2" t="str">
        <f>VLOOKUP(D4713,Info!$A$24:$B$57,2,FALSE)</f>
        <v>Snappers</v>
      </c>
      <c r="D4713" s="3" t="s">
        <v>24</v>
      </c>
      <c r="E4713" s="3">
        <v>2011.0</v>
      </c>
      <c r="F4713" s="3">
        <v>144.0</v>
      </c>
    </row>
    <row r="4714" ht="15.75" customHeight="1">
      <c r="A4714" s="2" t="s">
        <v>298</v>
      </c>
      <c r="B4714" s="2" t="s">
        <v>292</v>
      </c>
      <c r="C4714" s="2" t="str">
        <f>VLOOKUP(D4714,Info!$A$24:$B$57,2,FALSE)</f>
        <v>Snappers</v>
      </c>
      <c r="D4714" s="3" t="s">
        <v>24</v>
      </c>
      <c r="E4714" s="3">
        <v>2012.0</v>
      </c>
      <c r="F4714" s="3">
        <v>141.0</v>
      </c>
    </row>
    <row r="4715" ht="15.75" customHeight="1">
      <c r="A4715" s="2" t="s">
        <v>298</v>
      </c>
      <c r="B4715" s="2" t="s">
        <v>292</v>
      </c>
      <c r="C4715" s="2" t="str">
        <f>VLOOKUP(D4715,Info!$A$24:$B$57,2,FALSE)</f>
        <v>Snappers</v>
      </c>
      <c r="D4715" s="3" t="s">
        <v>24</v>
      </c>
      <c r="E4715" s="3">
        <v>2013.0</v>
      </c>
      <c r="F4715" s="3">
        <v>229.0</v>
      </c>
    </row>
    <row r="4716" ht="15.75" customHeight="1">
      <c r="A4716" s="2" t="s">
        <v>298</v>
      </c>
      <c r="B4716" s="2" t="s">
        <v>292</v>
      </c>
      <c r="C4716" s="2" t="str">
        <f>VLOOKUP(D4716,Info!$A$24:$B$57,2,FALSE)</f>
        <v>Snappers</v>
      </c>
      <c r="D4716" s="3" t="s">
        <v>24</v>
      </c>
      <c r="E4716" s="3">
        <v>2014.0</v>
      </c>
      <c r="F4716" s="3">
        <v>302.0</v>
      </c>
    </row>
    <row r="4717" ht="15.75" customHeight="1">
      <c r="A4717" s="2" t="s">
        <v>298</v>
      </c>
      <c r="B4717" s="2" t="s">
        <v>292</v>
      </c>
      <c r="C4717" s="2" t="str">
        <f>VLOOKUP(D4717,Info!$A$24:$B$57,2,FALSE)</f>
        <v>Snappers</v>
      </c>
      <c r="D4717" s="3" t="s">
        <v>24</v>
      </c>
      <c r="E4717" s="3">
        <v>2015.0</v>
      </c>
      <c r="F4717" s="3">
        <v>210.0</v>
      </c>
    </row>
    <row r="4718" ht="15.75" customHeight="1">
      <c r="A4718" s="2" t="s">
        <v>298</v>
      </c>
      <c r="B4718" s="2" t="s">
        <v>292</v>
      </c>
      <c r="C4718" s="2" t="str">
        <f>VLOOKUP(D4718,Info!$A$24:$B$57,2,FALSE)</f>
        <v>Snappers</v>
      </c>
      <c r="D4718" s="3" t="s">
        <v>24</v>
      </c>
      <c r="E4718" s="3">
        <v>2016.0</v>
      </c>
      <c r="F4718" s="3">
        <v>277.0</v>
      </c>
    </row>
    <row r="4719" ht="15.75" customHeight="1">
      <c r="A4719" s="2" t="s">
        <v>298</v>
      </c>
      <c r="B4719" s="2" t="s">
        <v>292</v>
      </c>
      <c r="C4719" s="2" t="str">
        <f>VLOOKUP(D4719,Info!$A$24:$B$57,2,FALSE)</f>
        <v>Snappers</v>
      </c>
      <c r="D4719" s="3" t="s">
        <v>24</v>
      </c>
      <c r="E4719" s="3">
        <v>2017.0</v>
      </c>
      <c r="F4719" s="3">
        <v>236.0</v>
      </c>
    </row>
    <row r="4720" ht="15.75" customHeight="1">
      <c r="A4720" s="2" t="s">
        <v>298</v>
      </c>
      <c r="B4720" s="2" t="s">
        <v>292</v>
      </c>
      <c r="C4720" s="2" t="str">
        <f>VLOOKUP(D4720,Info!$A$24:$B$57,2,FALSE)</f>
        <v>Snappers</v>
      </c>
      <c r="D4720" s="3" t="s">
        <v>24</v>
      </c>
      <c r="E4720" s="3">
        <v>2018.0</v>
      </c>
      <c r="F4720" s="3">
        <v>175.0</v>
      </c>
    </row>
    <row r="4721" ht="15.75" customHeight="1">
      <c r="A4721" s="2" t="s">
        <v>298</v>
      </c>
      <c r="B4721" s="2" t="s">
        <v>292</v>
      </c>
      <c r="C4721" s="2" t="str">
        <f>VLOOKUP(D4721,Info!$A$24:$B$57,2,FALSE)</f>
        <v>Jacks</v>
      </c>
      <c r="D4721" s="3" t="s">
        <v>25</v>
      </c>
      <c r="E4721" s="3">
        <v>1982.0</v>
      </c>
      <c r="F4721" s="3">
        <v>2.0</v>
      </c>
    </row>
    <row r="4722" ht="15.75" customHeight="1">
      <c r="A4722" s="2" t="s">
        <v>298</v>
      </c>
      <c r="B4722" s="2" t="s">
        <v>292</v>
      </c>
      <c r="C4722" s="2" t="str">
        <f>VLOOKUP(D4722,Info!$A$24:$B$57,2,FALSE)</f>
        <v>Jacks</v>
      </c>
      <c r="D4722" s="3" t="s">
        <v>25</v>
      </c>
      <c r="E4722" s="3">
        <v>1984.0</v>
      </c>
      <c r="F4722" s="3">
        <v>1.0</v>
      </c>
    </row>
    <row r="4723" ht="15.75" customHeight="1">
      <c r="A4723" s="2" t="s">
        <v>298</v>
      </c>
      <c r="B4723" s="2" t="s">
        <v>292</v>
      </c>
      <c r="C4723" s="2" t="str">
        <f>VLOOKUP(D4723,Info!$A$24:$B$57,2,FALSE)</f>
        <v>Jacks</v>
      </c>
      <c r="D4723" s="3" t="s">
        <v>25</v>
      </c>
      <c r="E4723" s="3">
        <v>1986.0</v>
      </c>
      <c r="F4723" s="3">
        <v>3.0</v>
      </c>
    </row>
    <row r="4724" ht="15.75" customHeight="1">
      <c r="A4724" s="2" t="s">
        <v>298</v>
      </c>
      <c r="B4724" s="2" t="s">
        <v>292</v>
      </c>
      <c r="C4724" s="2" t="str">
        <f>VLOOKUP(D4724,Info!$A$24:$B$57,2,FALSE)</f>
        <v>Jacks</v>
      </c>
      <c r="D4724" s="3" t="s">
        <v>25</v>
      </c>
      <c r="E4724" s="3">
        <v>1987.0</v>
      </c>
      <c r="F4724" s="3">
        <v>1.0</v>
      </c>
    </row>
    <row r="4725" ht="15.75" customHeight="1">
      <c r="A4725" s="2" t="s">
        <v>298</v>
      </c>
      <c r="B4725" s="2" t="s">
        <v>292</v>
      </c>
      <c r="C4725" s="2" t="str">
        <f>VLOOKUP(D4725,Info!$A$24:$B$57,2,FALSE)</f>
        <v>Jacks</v>
      </c>
      <c r="D4725" s="3" t="s">
        <v>25</v>
      </c>
      <c r="E4725" s="3">
        <v>1989.0</v>
      </c>
      <c r="F4725" s="3">
        <v>1.0</v>
      </c>
    </row>
    <row r="4726" ht="15.75" customHeight="1">
      <c r="A4726" s="2" t="s">
        <v>298</v>
      </c>
      <c r="B4726" s="2" t="s">
        <v>292</v>
      </c>
      <c r="C4726" s="2" t="str">
        <f>VLOOKUP(D4726,Info!$A$24:$B$57,2,FALSE)</f>
        <v>Jacks</v>
      </c>
      <c r="D4726" s="3" t="s">
        <v>25</v>
      </c>
      <c r="E4726" s="3">
        <v>1990.0</v>
      </c>
      <c r="F4726" s="3">
        <v>5.0</v>
      </c>
    </row>
    <row r="4727" ht="15.75" customHeight="1">
      <c r="A4727" s="2" t="s">
        <v>298</v>
      </c>
      <c r="B4727" s="2" t="s">
        <v>292</v>
      </c>
      <c r="C4727" s="2" t="str">
        <f>VLOOKUP(D4727,Info!$A$24:$B$57,2,FALSE)</f>
        <v>Jacks</v>
      </c>
      <c r="D4727" s="3" t="s">
        <v>25</v>
      </c>
      <c r="E4727" s="3">
        <v>1991.0</v>
      </c>
      <c r="F4727" s="3">
        <v>11.0</v>
      </c>
    </row>
    <row r="4728" ht="15.75" customHeight="1">
      <c r="A4728" s="2" t="s">
        <v>298</v>
      </c>
      <c r="B4728" s="2" t="s">
        <v>292</v>
      </c>
      <c r="C4728" s="2" t="str">
        <f>VLOOKUP(D4728,Info!$A$24:$B$57,2,FALSE)</f>
        <v>Jacks</v>
      </c>
      <c r="D4728" s="3" t="s">
        <v>25</v>
      </c>
      <c r="E4728" s="3">
        <v>1992.0</v>
      </c>
      <c r="F4728" s="3">
        <v>2.0</v>
      </c>
    </row>
    <row r="4729" ht="15.75" customHeight="1">
      <c r="A4729" s="2" t="s">
        <v>298</v>
      </c>
      <c r="B4729" s="2" t="s">
        <v>292</v>
      </c>
      <c r="C4729" s="2" t="str">
        <f>VLOOKUP(D4729,Info!$A$24:$B$57,2,FALSE)</f>
        <v>Jacks</v>
      </c>
      <c r="D4729" s="3" t="s">
        <v>25</v>
      </c>
      <c r="E4729" s="3">
        <v>1993.0</v>
      </c>
      <c r="F4729" s="3">
        <v>5.0</v>
      </c>
    </row>
    <row r="4730" ht="15.75" customHeight="1">
      <c r="A4730" s="2" t="s">
        <v>298</v>
      </c>
      <c r="B4730" s="2" t="s">
        <v>292</v>
      </c>
      <c r="C4730" s="2" t="str">
        <f>VLOOKUP(D4730,Info!$A$24:$B$57,2,FALSE)</f>
        <v>Jacks</v>
      </c>
      <c r="D4730" s="3" t="s">
        <v>25</v>
      </c>
      <c r="E4730" s="3">
        <v>1994.0</v>
      </c>
      <c r="F4730" s="3">
        <v>7.0</v>
      </c>
    </row>
    <row r="4731" ht="15.75" customHeight="1">
      <c r="A4731" s="2" t="s">
        <v>298</v>
      </c>
      <c r="B4731" s="2" t="s">
        <v>292</v>
      </c>
      <c r="C4731" s="2" t="str">
        <f>VLOOKUP(D4731,Info!$A$24:$B$57,2,FALSE)</f>
        <v>Jacks</v>
      </c>
      <c r="D4731" s="3" t="s">
        <v>25</v>
      </c>
      <c r="E4731" s="3">
        <v>1995.0</v>
      </c>
      <c r="F4731" s="3">
        <v>4.0</v>
      </c>
    </row>
    <row r="4732" ht="15.75" customHeight="1">
      <c r="A4732" s="2" t="s">
        <v>298</v>
      </c>
      <c r="B4732" s="2" t="s">
        <v>292</v>
      </c>
      <c r="C4732" s="2" t="str">
        <f>VLOOKUP(D4732,Info!$A$24:$B$57,2,FALSE)</f>
        <v>Jacks</v>
      </c>
      <c r="D4732" s="3" t="s">
        <v>25</v>
      </c>
      <c r="E4732" s="3">
        <v>1996.0</v>
      </c>
      <c r="F4732" s="3">
        <v>9.0</v>
      </c>
    </row>
    <row r="4733" ht="15.75" customHeight="1">
      <c r="A4733" s="2" t="s">
        <v>298</v>
      </c>
      <c r="B4733" s="2" t="s">
        <v>292</v>
      </c>
      <c r="C4733" s="2" t="str">
        <f>VLOOKUP(D4733,Info!$A$24:$B$57,2,FALSE)</f>
        <v>Jacks</v>
      </c>
      <c r="D4733" s="3" t="s">
        <v>25</v>
      </c>
      <c r="E4733" s="3">
        <v>1997.0</v>
      </c>
      <c r="F4733" s="3">
        <v>10.0</v>
      </c>
    </row>
    <row r="4734" ht="15.75" customHeight="1">
      <c r="A4734" s="2" t="s">
        <v>298</v>
      </c>
      <c r="B4734" s="2" t="s">
        <v>292</v>
      </c>
      <c r="C4734" s="2" t="str">
        <f>VLOOKUP(D4734,Info!$A$24:$B$57,2,FALSE)</f>
        <v>Jacks</v>
      </c>
      <c r="D4734" s="3" t="s">
        <v>25</v>
      </c>
      <c r="E4734" s="3">
        <v>1998.0</v>
      </c>
      <c r="F4734" s="3">
        <v>13.0</v>
      </c>
    </row>
    <row r="4735" ht="15.75" customHeight="1">
      <c r="A4735" s="2" t="s">
        <v>298</v>
      </c>
      <c r="B4735" s="2" t="s">
        <v>292</v>
      </c>
      <c r="C4735" s="2" t="str">
        <f>VLOOKUP(D4735,Info!$A$24:$B$57,2,FALSE)</f>
        <v>Jacks</v>
      </c>
      <c r="D4735" s="3" t="s">
        <v>25</v>
      </c>
      <c r="E4735" s="3">
        <v>1999.0</v>
      </c>
      <c r="F4735" s="3">
        <v>10.0</v>
      </c>
    </row>
    <row r="4736" ht="15.75" customHeight="1">
      <c r="A4736" s="2" t="s">
        <v>298</v>
      </c>
      <c r="B4736" s="2" t="s">
        <v>292</v>
      </c>
      <c r="C4736" s="2" t="str">
        <f>VLOOKUP(D4736,Info!$A$24:$B$57,2,FALSE)</f>
        <v>Jacks</v>
      </c>
      <c r="D4736" s="3" t="s">
        <v>25</v>
      </c>
      <c r="E4736" s="3">
        <v>2000.0</v>
      </c>
      <c r="F4736" s="3">
        <v>4.0</v>
      </c>
    </row>
    <row r="4737" ht="15.75" customHeight="1">
      <c r="A4737" s="2" t="s">
        <v>298</v>
      </c>
      <c r="B4737" s="2" t="s">
        <v>292</v>
      </c>
      <c r="C4737" s="2" t="str">
        <f>VLOOKUP(D4737,Info!$A$24:$B$57,2,FALSE)</f>
        <v>Jacks</v>
      </c>
      <c r="D4737" s="3" t="s">
        <v>25</v>
      </c>
      <c r="E4737" s="3">
        <v>2001.0</v>
      </c>
      <c r="F4737" s="3">
        <v>3.0</v>
      </c>
    </row>
    <row r="4738" ht="15.75" customHeight="1">
      <c r="A4738" s="2" t="s">
        <v>298</v>
      </c>
      <c r="B4738" s="2" t="s">
        <v>292</v>
      </c>
      <c r="C4738" s="2" t="str">
        <f>VLOOKUP(D4738,Info!$A$24:$B$57,2,FALSE)</f>
        <v>Jacks</v>
      </c>
      <c r="D4738" s="3" t="s">
        <v>25</v>
      </c>
      <c r="E4738" s="3">
        <v>2002.0</v>
      </c>
      <c r="F4738" s="3">
        <v>2.0</v>
      </c>
    </row>
    <row r="4739" ht="15.75" customHeight="1">
      <c r="A4739" s="2" t="s">
        <v>298</v>
      </c>
      <c r="B4739" s="2" t="s">
        <v>292</v>
      </c>
      <c r="C4739" s="2" t="str">
        <f>VLOOKUP(D4739,Info!$A$24:$B$57,2,FALSE)</f>
        <v>Jacks</v>
      </c>
      <c r="D4739" s="3" t="s">
        <v>25</v>
      </c>
      <c r="E4739" s="3">
        <v>2003.0</v>
      </c>
      <c r="F4739" s="3">
        <v>4.0</v>
      </c>
    </row>
    <row r="4740" ht="15.75" customHeight="1">
      <c r="A4740" s="2" t="s">
        <v>298</v>
      </c>
      <c r="B4740" s="2" t="s">
        <v>292</v>
      </c>
      <c r="C4740" s="2" t="str">
        <f>VLOOKUP(D4740,Info!$A$24:$B$57,2,FALSE)</f>
        <v>Jacks</v>
      </c>
      <c r="D4740" s="3" t="s">
        <v>25</v>
      </c>
      <c r="E4740" s="3">
        <v>2004.0</v>
      </c>
      <c r="F4740" s="3">
        <v>3.0</v>
      </c>
    </row>
    <row r="4741" ht="15.75" customHeight="1">
      <c r="A4741" s="2" t="s">
        <v>298</v>
      </c>
      <c r="B4741" s="2" t="s">
        <v>292</v>
      </c>
      <c r="C4741" s="2" t="str">
        <f>VLOOKUP(D4741,Info!$A$24:$B$57,2,FALSE)</f>
        <v>Jacks</v>
      </c>
      <c r="D4741" s="3" t="s">
        <v>25</v>
      </c>
      <c r="E4741" s="3">
        <v>2005.0</v>
      </c>
      <c r="F4741" s="3">
        <v>3.0</v>
      </c>
    </row>
    <row r="4742" ht="15.75" customHeight="1">
      <c r="A4742" s="2" t="s">
        <v>298</v>
      </c>
      <c r="B4742" s="2" t="s">
        <v>292</v>
      </c>
      <c r="C4742" s="2" t="str">
        <f>VLOOKUP(D4742,Info!$A$24:$B$57,2,FALSE)</f>
        <v>Jacks</v>
      </c>
      <c r="D4742" s="3" t="s">
        <v>25</v>
      </c>
      <c r="E4742" s="3">
        <v>2006.0</v>
      </c>
      <c r="F4742" s="3">
        <v>6.0</v>
      </c>
    </row>
    <row r="4743" ht="15.75" customHeight="1">
      <c r="A4743" s="2" t="s">
        <v>298</v>
      </c>
      <c r="B4743" s="2" t="s">
        <v>292</v>
      </c>
      <c r="C4743" s="2" t="str">
        <f>VLOOKUP(D4743,Info!$A$24:$B$57,2,FALSE)</f>
        <v>Jacks</v>
      </c>
      <c r="D4743" s="3" t="s">
        <v>25</v>
      </c>
      <c r="E4743" s="3">
        <v>2007.0</v>
      </c>
      <c r="F4743" s="3">
        <v>13.0</v>
      </c>
    </row>
    <row r="4744" ht="15.75" customHeight="1">
      <c r="A4744" s="2" t="s">
        <v>298</v>
      </c>
      <c r="B4744" s="2" t="s">
        <v>292</v>
      </c>
      <c r="C4744" s="2" t="str">
        <f>VLOOKUP(D4744,Info!$A$24:$B$57,2,FALSE)</f>
        <v>Jacks</v>
      </c>
      <c r="D4744" s="3" t="s">
        <v>25</v>
      </c>
      <c r="E4744" s="3">
        <v>2008.0</v>
      </c>
      <c r="F4744" s="3">
        <v>18.0</v>
      </c>
    </row>
    <row r="4745" ht="15.75" customHeight="1">
      <c r="A4745" s="2" t="s">
        <v>298</v>
      </c>
      <c r="B4745" s="2" t="s">
        <v>292</v>
      </c>
      <c r="C4745" s="2" t="str">
        <f>VLOOKUP(D4745,Info!$A$24:$B$57,2,FALSE)</f>
        <v>Jacks</v>
      </c>
      <c r="D4745" s="3" t="s">
        <v>25</v>
      </c>
      <c r="E4745" s="3">
        <v>2009.0</v>
      </c>
      <c r="F4745" s="3">
        <v>5.0</v>
      </c>
    </row>
    <row r="4746" ht="15.75" customHeight="1">
      <c r="A4746" s="2" t="s">
        <v>298</v>
      </c>
      <c r="B4746" s="2" t="s">
        <v>292</v>
      </c>
      <c r="C4746" s="2" t="str">
        <f>VLOOKUP(D4746,Info!$A$24:$B$57,2,FALSE)</f>
        <v>Jacks</v>
      </c>
      <c r="D4746" s="3" t="s">
        <v>25</v>
      </c>
      <c r="E4746" s="3">
        <v>2010.0</v>
      </c>
      <c r="F4746" s="3">
        <v>5.0</v>
      </c>
    </row>
    <row r="4747" ht="15.75" customHeight="1">
      <c r="A4747" s="2" t="s">
        <v>298</v>
      </c>
      <c r="B4747" s="2" t="s">
        <v>292</v>
      </c>
      <c r="C4747" s="2" t="str">
        <f>VLOOKUP(D4747,Info!$A$24:$B$57,2,FALSE)</f>
        <v>Jacks</v>
      </c>
      <c r="D4747" s="3" t="s">
        <v>25</v>
      </c>
      <c r="E4747" s="3">
        <v>2011.0</v>
      </c>
      <c r="F4747" s="3">
        <v>8.0</v>
      </c>
    </row>
    <row r="4748" ht="15.75" customHeight="1">
      <c r="A4748" s="2" t="s">
        <v>298</v>
      </c>
      <c r="B4748" s="2" t="s">
        <v>292</v>
      </c>
      <c r="C4748" s="2" t="str">
        <f>VLOOKUP(D4748,Info!$A$24:$B$57,2,FALSE)</f>
        <v>Jacks</v>
      </c>
      <c r="D4748" s="3" t="s">
        <v>25</v>
      </c>
      <c r="E4748" s="3">
        <v>2012.0</v>
      </c>
      <c r="F4748" s="3">
        <v>12.0</v>
      </c>
    </row>
    <row r="4749" ht="15.75" customHeight="1">
      <c r="A4749" s="2" t="s">
        <v>298</v>
      </c>
      <c r="B4749" s="2" t="s">
        <v>292</v>
      </c>
      <c r="C4749" s="2" t="str">
        <f>VLOOKUP(D4749,Info!$A$24:$B$57,2,FALSE)</f>
        <v>Jacks</v>
      </c>
      <c r="D4749" s="3" t="s">
        <v>25</v>
      </c>
      <c r="E4749" s="3">
        <v>2013.0</v>
      </c>
      <c r="F4749" s="3">
        <v>4.0</v>
      </c>
    </row>
    <row r="4750" ht="15.75" customHeight="1">
      <c r="A4750" s="2" t="s">
        <v>298</v>
      </c>
      <c r="B4750" s="2" t="s">
        <v>292</v>
      </c>
      <c r="C4750" s="2" t="str">
        <f>VLOOKUP(D4750,Info!$A$24:$B$57,2,FALSE)</f>
        <v>Jacks</v>
      </c>
      <c r="D4750" s="3" t="s">
        <v>25</v>
      </c>
      <c r="E4750" s="3">
        <v>2014.0</v>
      </c>
      <c r="F4750" s="3">
        <v>3.0</v>
      </c>
    </row>
    <row r="4751" ht="15.75" customHeight="1">
      <c r="A4751" s="2" t="s">
        <v>298</v>
      </c>
      <c r="B4751" s="2" t="s">
        <v>292</v>
      </c>
      <c r="C4751" s="2" t="str">
        <f>VLOOKUP(D4751,Info!$A$24:$B$57,2,FALSE)</f>
        <v>Jacks</v>
      </c>
      <c r="D4751" s="3" t="s">
        <v>25</v>
      </c>
      <c r="E4751" s="3">
        <v>2015.0</v>
      </c>
      <c r="F4751" s="3">
        <v>5.0</v>
      </c>
    </row>
    <row r="4752" ht="15.75" customHeight="1">
      <c r="A4752" s="2" t="s">
        <v>298</v>
      </c>
      <c r="B4752" s="2" t="s">
        <v>292</v>
      </c>
      <c r="C4752" s="2" t="str">
        <f>VLOOKUP(D4752,Info!$A$24:$B$57,2,FALSE)</f>
        <v>Jacks</v>
      </c>
      <c r="D4752" s="3" t="s">
        <v>25</v>
      </c>
      <c r="E4752" s="3">
        <v>2016.0</v>
      </c>
      <c r="F4752" s="3">
        <v>9.0</v>
      </c>
    </row>
    <row r="4753" ht="15.75" customHeight="1">
      <c r="A4753" s="2" t="s">
        <v>298</v>
      </c>
      <c r="B4753" s="2" t="s">
        <v>292</v>
      </c>
      <c r="C4753" s="2" t="str">
        <f>VLOOKUP(D4753,Info!$A$24:$B$57,2,FALSE)</f>
        <v>Jacks</v>
      </c>
      <c r="D4753" s="3" t="s">
        <v>25</v>
      </c>
      <c r="E4753" s="3">
        <v>2017.0</v>
      </c>
      <c r="F4753" s="3">
        <v>2.0</v>
      </c>
    </row>
    <row r="4754" ht="15.75" customHeight="1">
      <c r="A4754" s="2" t="s">
        <v>298</v>
      </c>
      <c r="B4754" s="2" t="s">
        <v>292</v>
      </c>
      <c r="C4754" s="2" t="str">
        <f>VLOOKUP(D4754,Info!$A$24:$B$57,2,FALSE)</f>
        <v>Jacks</v>
      </c>
      <c r="D4754" s="3" t="s">
        <v>25</v>
      </c>
      <c r="E4754" s="3">
        <v>2018.0</v>
      </c>
      <c r="F4754" s="3">
        <v>1.0</v>
      </c>
    </row>
    <row r="4755" ht="15.75" customHeight="1">
      <c r="A4755" s="2" t="s">
        <v>298</v>
      </c>
      <c r="B4755" s="2" t="s">
        <v>292</v>
      </c>
      <c r="C4755" s="2" t="str">
        <f>VLOOKUP(D4755,Info!$A$24:$B$57,2,FALSE)</f>
        <v>Grunts</v>
      </c>
      <c r="D4755" s="3" t="s">
        <v>26</v>
      </c>
      <c r="E4755" s="3">
        <v>1981.0</v>
      </c>
      <c r="F4755" s="3">
        <v>29.0</v>
      </c>
    </row>
    <row r="4756" ht="15.75" customHeight="1">
      <c r="A4756" s="2" t="s">
        <v>298</v>
      </c>
      <c r="B4756" s="2" t="s">
        <v>292</v>
      </c>
      <c r="C4756" s="2" t="str">
        <f>VLOOKUP(D4756,Info!$A$24:$B$57,2,FALSE)</f>
        <v>Grunts</v>
      </c>
      <c r="D4756" s="3" t="s">
        <v>26</v>
      </c>
      <c r="E4756" s="3">
        <v>1982.0</v>
      </c>
      <c r="F4756" s="3">
        <v>34.0</v>
      </c>
    </row>
    <row r="4757" ht="15.75" customHeight="1">
      <c r="A4757" s="2" t="s">
        <v>298</v>
      </c>
      <c r="B4757" s="2" t="s">
        <v>292</v>
      </c>
      <c r="C4757" s="2" t="str">
        <f>VLOOKUP(D4757,Info!$A$24:$B$57,2,FALSE)</f>
        <v>Grunts</v>
      </c>
      <c r="D4757" s="3" t="s">
        <v>26</v>
      </c>
      <c r="E4757" s="3">
        <v>1983.0</v>
      </c>
      <c r="F4757" s="3">
        <v>44.0</v>
      </c>
    </row>
    <row r="4758" ht="15.75" customHeight="1">
      <c r="A4758" s="2" t="s">
        <v>298</v>
      </c>
      <c r="B4758" s="2" t="s">
        <v>292</v>
      </c>
      <c r="C4758" s="2" t="str">
        <f>VLOOKUP(D4758,Info!$A$24:$B$57,2,FALSE)</f>
        <v>Grunts</v>
      </c>
      <c r="D4758" s="3" t="s">
        <v>26</v>
      </c>
      <c r="E4758" s="3">
        <v>1984.0</v>
      </c>
      <c r="F4758" s="3">
        <v>54.0</v>
      </c>
    </row>
    <row r="4759" ht="15.75" customHeight="1">
      <c r="A4759" s="2" t="s">
        <v>298</v>
      </c>
      <c r="B4759" s="2" t="s">
        <v>292</v>
      </c>
      <c r="C4759" s="2" t="str">
        <f>VLOOKUP(D4759,Info!$A$24:$B$57,2,FALSE)</f>
        <v>Grunts</v>
      </c>
      <c r="D4759" s="3" t="s">
        <v>26</v>
      </c>
      <c r="E4759" s="3">
        <v>1985.0</v>
      </c>
      <c r="F4759" s="3">
        <v>39.0</v>
      </c>
    </row>
    <row r="4760" ht="15.75" customHeight="1">
      <c r="A4760" s="2" t="s">
        <v>298</v>
      </c>
      <c r="B4760" s="2" t="s">
        <v>292</v>
      </c>
      <c r="C4760" s="2" t="str">
        <f>VLOOKUP(D4760,Info!$A$24:$B$57,2,FALSE)</f>
        <v>Grunts</v>
      </c>
      <c r="D4760" s="3" t="s">
        <v>26</v>
      </c>
      <c r="E4760" s="3">
        <v>1986.0</v>
      </c>
      <c r="F4760" s="3">
        <v>53.0</v>
      </c>
    </row>
    <row r="4761" ht="15.75" customHeight="1">
      <c r="A4761" s="2" t="s">
        <v>298</v>
      </c>
      <c r="B4761" s="2" t="s">
        <v>292</v>
      </c>
      <c r="C4761" s="2" t="str">
        <f>VLOOKUP(D4761,Info!$A$24:$B$57,2,FALSE)</f>
        <v>Grunts</v>
      </c>
      <c r="D4761" s="3" t="s">
        <v>26</v>
      </c>
      <c r="E4761" s="3">
        <v>1987.0</v>
      </c>
      <c r="F4761" s="3">
        <v>25.0</v>
      </c>
    </row>
    <row r="4762" ht="15.75" customHeight="1">
      <c r="A4762" s="2" t="s">
        <v>298</v>
      </c>
      <c r="B4762" s="2" t="s">
        <v>292</v>
      </c>
      <c r="C4762" s="2" t="str">
        <f>VLOOKUP(D4762,Info!$A$24:$B$57,2,FALSE)</f>
        <v>Grunts</v>
      </c>
      <c r="D4762" s="3" t="s">
        <v>26</v>
      </c>
      <c r="E4762" s="3">
        <v>1988.0</v>
      </c>
      <c r="F4762" s="3">
        <v>29.0</v>
      </c>
    </row>
    <row r="4763" ht="15.75" customHeight="1">
      <c r="A4763" s="2" t="s">
        <v>298</v>
      </c>
      <c r="B4763" s="2" t="s">
        <v>292</v>
      </c>
      <c r="C4763" s="2" t="str">
        <f>VLOOKUP(D4763,Info!$A$24:$B$57,2,FALSE)</f>
        <v>Grunts</v>
      </c>
      <c r="D4763" s="3" t="s">
        <v>26</v>
      </c>
      <c r="E4763" s="3">
        <v>1989.0</v>
      </c>
      <c r="F4763" s="3">
        <v>16.0</v>
      </c>
    </row>
    <row r="4764" ht="15.75" customHeight="1">
      <c r="A4764" s="2" t="s">
        <v>298</v>
      </c>
      <c r="B4764" s="2" t="s">
        <v>292</v>
      </c>
      <c r="C4764" s="2" t="str">
        <f>VLOOKUP(D4764,Info!$A$24:$B$57,2,FALSE)</f>
        <v>Grunts</v>
      </c>
      <c r="D4764" s="3" t="s">
        <v>26</v>
      </c>
      <c r="E4764" s="3">
        <v>1990.0</v>
      </c>
      <c r="F4764" s="3">
        <v>12.0</v>
      </c>
    </row>
    <row r="4765" ht="15.75" customHeight="1">
      <c r="A4765" s="2" t="s">
        <v>298</v>
      </c>
      <c r="B4765" s="2" t="s">
        <v>292</v>
      </c>
      <c r="C4765" s="2" t="str">
        <f>VLOOKUP(D4765,Info!$A$24:$B$57,2,FALSE)</f>
        <v>Grunts</v>
      </c>
      <c r="D4765" s="3" t="s">
        <v>26</v>
      </c>
      <c r="E4765" s="3">
        <v>1991.0</v>
      </c>
      <c r="F4765" s="3">
        <v>8.0</v>
      </c>
    </row>
    <row r="4766" ht="15.75" customHeight="1">
      <c r="A4766" s="2" t="s">
        <v>298</v>
      </c>
      <c r="B4766" s="2" t="s">
        <v>292</v>
      </c>
      <c r="C4766" s="2" t="str">
        <f>VLOOKUP(D4766,Info!$A$24:$B$57,2,FALSE)</f>
        <v>Grunts</v>
      </c>
      <c r="D4766" s="3" t="s">
        <v>26</v>
      </c>
      <c r="E4766" s="3">
        <v>1992.0</v>
      </c>
      <c r="F4766" s="3">
        <v>12.0</v>
      </c>
    </row>
    <row r="4767" ht="15.75" customHeight="1">
      <c r="A4767" s="2" t="s">
        <v>298</v>
      </c>
      <c r="B4767" s="2" t="s">
        <v>292</v>
      </c>
      <c r="C4767" s="2" t="str">
        <f>VLOOKUP(D4767,Info!$A$24:$B$57,2,FALSE)</f>
        <v>Grunts</v>
      </c>
      <c r="D4767" s="3" t="s">
        <v>26</v>
      </c>
      <c r="E4767" s="3">
        <v>1993.0</v>
      </c>
      <c r="F4767" s="3">
        <v>9.0</v>
      </c>
    </row>
    <row r="4768" ht="15.75" customHeight="1">
      <c r="A4768" s="2" t="s">
        <v>298</v>
      </c>
      <c r="B4768" s="2" t="s">
        <v>292</v>
      </c>
      <c r="C4768" s="2" t="str">
        <f>VLOOKUP(D4768,Info!$A$24:$B$57,2,FALSE)</f>
        <v>Grunts</v>
      </c>
      <c r="D4768" s="3" t="s">
        <v>26</v>
      </c>
      <c r="E4768" s="3">
        <v>1994.0</v>
      </c>
      <c r="F4768" s="3">
        <v>20.0</v>
      </c>
    </row>
    <row r="4769" ht="15.75" customHeight="1">
      <c r="A4769" s="2" t="s">
        <v>298</v>
      </c>
      <c r="B4769" s="2" t="s">
        <v>292</v>
      </c>
      <c r="C4769" s="2" t="str">
        <f>VLOOKUP(D4769,Info!$A$24:$B$57,2,FALSE)</f>
        <v>Grunts</v>
      </c>
      <c r="D4769" s="3" t="s">
        <v>26</v>
      </c>
      <c r="E4769" s="3">
        <v>1995.0</v>
      </c>
      <c r="F4769" s="3">
        <v>33.0</v>
      </c>
    </row>
    <row r="4770" ht="15.75" customHeight="1">
      <c r="A4770" s="2" t="s">
        <v>298</v>
      </c>
      <c r="B4770" s="2" t="s">
        <v>292</v>
      </c>
      <c r="C4770" s="2" t="str">
        <f>VLOOKUP(D4770,Info!$A$24:$B$57,2,FALSE)</f>
        <v>Grunts</v>
      </c>
      <c r="D4770" s="3" t="s">
        <v>26</v>
      </c>
      <c r="E4770" s="3">
        <v>1996.0</v>
      </c>
      <c r="F4770" s="3">
        <v>12.0</v>
      </c>
    </row>
    <row r="4771" ht="15.75" customHeight="1">
      <c r="A4771" s="2" t="s">
        <v>298</v>
      </c>
      <c r="B4771" s="2" t="s">
        <v>292</v>
      </c>
      <c r="C4771" s="2" t="str">
        <f>VLOOKUP(D4771,Info!$A$24:$B$57,2,FALSE)</f>
        <v>Grunts</v>
      </c>
      <c r="D4771" s="3" t="s">
        <v>26</v>
      </c>
      <c r="E4771" s="3">
        <v>1997.0</v>
      </c>
      <c r="F4771" s="3">
        <v>39.0</v>
      </c>
    </row>
    <row r="4772" ht="15.75" customHeight="1">
      <c r="A4772" s="2" t="s">
        <v>298</v>
      </c>
      <c r="B4772" s="2" t="s">
        <v>292</v>
      </c>
      <c r="C4772" s="2" t="str">
        <f>VLOOKUP(D4772,Info!$A$24:$B$57,2,FALSE)</f>
        <v>Grunts</v>
      </c>
      <c r="D4772" s="3" t="s">
        <v>26</v>
      </c>
      <c r="E4772" s="3">
        <v>1998.0</v>
      </c>
      <c r="F4772" s="3">
        <v>31.0</v>
      </c>
    </row>
    <row r="4773" ht="15.75" customHeight="1">
      <c r="A4773" s="2" t="s">
        <v>298</v>
      </c>
      <c r="B4773" s="2" t="s">
        <v>292</v>
      </c>
      <c r="C4773" s="2" t="str">
        <f>VLOOKUP(D4773,Info!$A$24:$B$57,2,FALSE)</f>
        <v>Grunts</v>
      </c>
      <c r="D4773" s="3" t="s">
        <v>26</v>
      </c>
      <c r="E4773" s="3">
        <v>1999.0</v>
      </c>
      <c r="F4773" s="3">
        <v>25.0</v>
      </c>
    </row>
    <row r="4774" ht="15.75" customHeight="1">
      <c r="A4774" s="2" t="s">
        <v>298</v>
      </c>
      <c r="B4774" s="2" t="s">
        <v>292</v>
      </c>
      <c r="C4774" s="2" t="str">
        <f>VLOOKUP(D4774,Info!$A$24:$B$57,2,FALSE)</f>
        <v>Grunts</v>
      </c>
      <c r="D4774" s="3" t="s">
        <v>26</v>
      </c>
      <c r="E4774" s="3">
        <v>2000.0</v>
      </c>
      <c r="F4774" s="3">
        <v>13.0</v>
      </c>
    </row>
    <row r="4775" ht="15.75" customHeight="1">
      <c r="A4775" s="2" t="s">
        <v>298</v>
      </c>
      <c r="B4775" s="2" t="s">
        <v>292</v>
      </c>
      <c r="C4775" s="2" t="str">
        <f>VLOOKUP(D4775,Info!$A$24:$B$57,2,FALSE)</f>
        <v>Grunts</v>
      </c>
      <c r="D4775" s="3" t="s">
        <v>26</v>
      </c>
      <c r="E4775" s="3">
        <v>2001.0</v>
      </c>
      <c r="F4775" s="3">
        <v>8.0</v>
      </c>
    </row>
    <row r="4776" ht="15.75" customHeight="1">
      <c r="A4776" s="2" t="s">
        <v>298</v>
      </c>
      <c r="B4776" s="2" t="s">
        <v>292</v>
      </c>
      <c r="C4776" s="2" t="str">
        <f>VLOOKUP(D4776,Info!$A$24:$B$57,2,FALSE)</f>
        <v>Grunts</v>
      </c>
      <c r="D4776" s="3" t="s">
        <v>26</v>
      </c>
      <c r="E4776" s="3">
        <v>2002.0</v>
      </c>
      <c r="F4776" s="3">
        <v>7.0</v>
      </c>
    </row>
    <row r="4777" ht="15.75" customHeight="1">
      <c r="A4777" s="2" t="s">
        <v>298</v>
      </c>
      <c r="B4777" s="2" t="s">
        <v>292</v>
      </c>
      <c r="C4777" s="2" t="str">
        <f>VLOOKUP(D4777,Info!$A$24:$B$57,2,FALSE)</f>
        <v>Grunts</v>
      </c>
      <c r="D4777" s="3" t="s">
        <v>26</v>
      </c>
      <c r="E4777" s="3">
        <v>2003.0</v>
      </c>
      <c r="F4777" s="3">
        <v>12.0</v>
      </c>
    </row>
    <row r="4778" ht="15.75" customHeight="1">
      <c r="A4778" s="2" t="s">
        <v>298</v>
      </c>
      <c r="B4778" s="2" t="s">
        <v>292</v>
      </c>
      <c r="C4778" s="2" t="str">
        <f>VLOOKUP(D4778,Info!$A$24:$B$57,2,FALSE)</f>
        <v>Grunts</v>
      </c>
      <c r="D4778" s="3" t="s">
        <v>26</v>
      </c>
      <c r="E4778" s="3">
        <v>2004.0</v>
      </c>
      <c r="F4778" s="3">
        <v>21.0</v>
      </c>
    </row>
    <row r="4779" ht="15.75" customHeight="1">
      <c r="A4779" s="2" t="s">
        <v>298</v>
      </c>
      <c r="B4779" s="2" t="s">
        <v>292</v>
      </c>
      <c r="C4779" s="2" t="str">
        <f>VLOOKUP(D4779,Info!$A$24:$B$57,2,FALSE)</f>
        <v>Grunts</v>
      </c>
      <c r="D4779" s="3" t="s">
        <v>26</v>
      </c>
      <c r="E4779" s="3">
        <v>2005.0</v>
      </c>
      <c r="F4779" s="3">
        <v>9.0</v>
      </c>
    </row>
    <row r="4780" ht="15.75" customHeight="1">
      <c r="A4780" s="2" t="s">
        <v>298</v>
      </c>
      <c r="B4780" s="2" t="s">
        <v>292</v>
      </c>
      <c r="C4780" s="2" t="str">
        <f>VLOOKUP(D4780,Info!$A$24:$B$57,2,FALSE)</f>
        <v>Grunts</v>
      </c>
      <c r="D4780" s="3" t="s">
        <v>26</v>
      </c>
      <c r="E4780" s="3">
        <v>2006.0</v>
      </c>
      <c r="F4780" s="3">
        <v>5.0</v>
      </c>
    </row>
    <row r="4781" ht="15.75" customHeight="1">
      <c r="A4781" s="2" t="s">
        <v>298</v>
      </c>
      <c r="B4781" s="2" t="s">
        <v>292</v>
      </c>
      <c r="C4781" s="2" t="str">
        <f>VLOOKUP(D4781,Info!$A$24:$B$57,2,FALSE)</f>
        <v>Grunts</v>
      </c>
      <c r="D4781" s="3" t="s">
        <v>26</v>
      </c>
      <c r="E4781" s="3">
        <v>2007.0</v>
      </c>
      <c r="F4781" s="3">
        <v>6.0</v>
      </c>
    </row>
    <row r="4782" ht="15.75" customHeight="1">
      <c r="A4782" s="2" t="s">
        <v>298</v>
      </c>
      <c r="B4782" s="2" t="s">
        <v>292</v>
      </c>
      <c r="C4782" s="2" t="str">
        <f>VLOOKUP(D4782,Info!$A$24:$B$57,2,FALSE)</f>
        <v>Grunts</v>
      </c>
      <c r="D4782" s="3" t="s">
        <v>26</v>
      </c>
      <c r="E4782" s="3">
        <v>2008.0</v>
      </c>
      <c r="F4782" s="3">
        <v>10.0</v>
      </c>
    </row>
    <row r="4783" ht="15.75" customHeight="1">
      <c r="A4783" s="2" t="s">
        <v>298</v>
      </c>
      <c r="B4783" s="2" t="s">
        <v>292</v>
      </c>
      <c r="C4783" s="2" t="str">
        <f>VLOOKUP(D4783,Info!$A$24:$B$57,2,FALSE)</f>
        <v>Grunts</v>
      </c>
      <c r="D4783" s="3" t="s">
        <v>26</v>
      </c>
      <c r="E4783" s="3">
        <v>2009.0</v>
      </c>
      <c r="F4783" s="3">
        <v>8.0</v>
      </c>
    </row>
    <row r="4784" ht="15.75" customHeight="1">
      <c r="A4784" s="2" t="s">
        <v>298</v>
      </c>
      <c r="B4784" s="2" t="s">
        <v>292</v>
      </c>
      <c r="C4784" s="2" t="str">
        <f>VLOOKUP(D4784,Info!$A$24:$B$57,2,FALSE)</f>
        <v>Grunts</v>
      </c>
      <c r="D4784" s="3" t="s">
        <v>26</v>
      </c>
      <c r="E4784" s="3">
        <v>2010.0</v>
      </c>
      <c r="F4784" s="3">
        <v>12.0</v>
      </c>
    </row>
    <row r="4785" ht="15.75" customHeight="1">
      <c r="A4785" s="2" t="s">
        <v>298</v>
      </c>
      <c r="B4785" s="2" t="s">
        <v>292</v>
      </c>
      <c r="C4785" s="2" t="str">
        <f>VLOOKUP(D4785,Info!$A$24:$B$57,2,FALSE)</f>
        <v>Grunts</v>
      </c>
      <c r="D4785" s="3" t="s">
        <v>26</v>
      </c>
      <c r="E4785" s="3">
        <v>2011.0</v>
      </c>
      <c r="F4785" s="3">
        <v>16.0</v>
      </c>
    </row>
    <row r="4786" ht="15.75" customHeight="1">
      <c r="A4786" s="2" t="s">
        <v>298</v>
      </c>
      <c r="B4786" s="2" t="s">
        <v>292</v>
      </c>
      <c r="C4786" s="2" t="str">
        <f>VLOOKUP(D4786,Info!$A$24:$B$57,2,FALSE)</f>
        <v>Grunts</v>
      </c>
      <c r="D4786" s="3" t="s">
        <v>26</v>
      </c>
      <c r="E4786" s="3">
        <v>2012.0</v>
      </c>
      <c r="F4786" s="3">
        <v>37.0</v>
      </c>
    </row>
    <row r="4787" ht="15.75" customHeight="1">
      <c r="A4787" s="2" t="s">
        <v>298</v>
      </c>
      <c r="B4787" s="2" t="s">
        <v>292</v>
      </c>
      <c r="C4787" s="2" t="str">
        <f>VLOOKUP(D4787,Info!$A$24:$B$57,2,FALSE)</f>
        <v>Grunts</v>
      </c>
      <c r="D4787" s="3" t="s">
        <v>26</v>
      </c>
      <c r="E4787" s="3">
        <v>2013.0</v>
      </c>
      <c r="F4787" s="3">
        <v>35.0</v>
      </c>
    </row>
    <row r="4788" ht="15.75" customHeight="1">
      <c r="A4788" s="2" t="s">
        <v>298</v>
      </c>
      <c r="B4788" s="2" t="s">
        <v>292</v>
      </c>
      <c r="C4788" s="2" t="str">
        <f>VLOOKUP(D4788,Info!$A$24:$B$57,2,FALSE)</f>
        <v>Grunts</v>
      </c>
      <c r="D4788" s="3" t="s">
        <v>26</v>
      </c>
      <c r="E4788" s="3">
        <v>2014.0</v>
      </c>
      <c r="F4788" s="3">
        <v>24.0</v>
      </c>
    </row>
    <row r="4789" ht="15.75" customHeight="1">
      <c r="A4789" s="2" t="s">
        <v>298</v>
      </c>
      <c r="B4789" s="2" t="s">
        <v>292</v>
      </c>
      <c r="C4789" s="2" t="str">
        <f>VLOOKUP(D4789,Info!$A$24:$B$57,2,FALSE)</f>
        <v>Grunts</v>
      </c>
      <c r="D4789" s="3" t="s">
        <v>26</v>
      </c>
      <c r="E4789" s="3">
        <v>2015.0</v>
      </c>
      <c r="F4789" s="3">
        <v>29.0</v>
      </c>
    </row>
    <row r="4790" ht="15.75" customHeight="1">
      <c r="A4790" s="2" t="s">
        <v>298</v>
      </c>
      <c r="B4790" s="2" t="s">
        <v>292</v>
      </c>
      <c r="C4790" s="2" t="str">
        <f>VLOOKUP(D4790,Info!$A$24:$B$57,2,FALSE)</f>
        <v>Grunts</v>
      </c>
      <c r="D4790" s="3" t="s">
        <v>26</v>
      </c>
      <c r="E4790" s="3">
        <v>2016.0</v>
      </c>
      <c r="F4790" s="3">
        <v>40.0</v>
      </c>
    </row>
    <row r="4791" ht="15.75" customHeight="1">
      <c r="A4791" s="2" t="s">
        <v>298</v>
      </c>
      <c r="B4791" s="2" t="s">
        <v>292</v>
      </c>
      <c r="C4791" s="2" t="str">
        <f>VLOOKUP(D4791,Info!$A$24:$B$57,2,FALSE)</f>
        <v>Grunts</v>
      </c>
      <c r="D4791" s="3" t="s">
        <v>26</v>
      </c>
      <c r="E4791" s="3">
        <v>2017.0</v>
      </c>
      <c r="F4791" s="3">
        <v>33.0</v>
      </c>
    </row>
    <row r="4792" ht="15.75" customHeight="1">
      <c r="A4792" s="2" t="s">
        <v>298</v>
      </c>
      <c r="B4792" s="2" t="s">
        <v>292</v>
      </c>
      <c r="C4792" s="2" t="str">
        <f>VLOOKUP(D4792,Info!$A$24:$B$57,2,FALSE)</f>
        <v>Grunts</v>
      </c>
      <c r="D4792" s="3" t="s">
        <v>26</v>
      </c>
      <c r="E4792" s="3">
        <v>2018.0</v>
      </c>
      <c r="F4792" s="3">
        <v>34.0</v>
      </c>
    </row>
    <row r="4793" ht="15.75" customHeight="1">
      <c r="A4793" s="2" t="s">
        <v>298</v>
      </c>
      <c r="B4793" s="2" t="s">
        <v>292</v>
      </c>
      <c r="C4793" s="2" t="str">
        <f>VLOOKUP(D4793,Info!$A$24:$B$57,2,FALSE)</f>
        <v>Deepwater</v>
      </c>
      <c r="D4793" s="3" t="s">
        <v>28</v>
      </c>
      <c r="E4793" s="3">
        <v>1997.0</v>
      </c>
      <c r="F4793" s="3">
        <v>2.0</v>
      </c>
    </row>
    <row r="4794" ht="15.75" customHeight="1">
      <c r="A4794" s="2" t="s">
        <v>298</v>
      </c>
      <c r="B4794" s="2" t="s">
        <v>292</v>
      </c>
      <c r="C4794" s="2" t="str">
        <f>VLOOKUP(D4794,Info!$A$24:$B$57,2,FALSE)</f>
        <v>Deepwater</v>
      </c>
      <c r="D4794" s="3" t="s">
        <v>28</v>
      </c>
      <c r="E4794" s="3">
        <v>2001.0</v>
      </c>
      <c r="F4794" s="3">
        <v>1.0</v>
      </c>
    </row>
    <row r="4795" ht="15.75" customHeight="1">
      <c r="A4795" s="2" t="s">
        <v>298</v>
      </c>
      <c r="B4795" s="2" t="s">
        <v>292</v>
      </c>
      <c r="C4795" s="2" t="str">
        <f>VLOOKUP(D4795,Info!$A$24:$B$57,2,FALSE)</f>
        <v>Deepwater</v>
      </c>
      <c r="D4795" s="3" t="s">
        <v>29</v>
      </c>
      <c r="E4795" s="3">
        <v>1997.0</v>
      </c>
      <c r="F4795" s="3">
        <v>2.0</v>
      </c>
    </row>
    <row r="4796" ht="15.75" customHeight="1">
      <c r="A4796" s="2" t="s">
        <v>298</v>
      </c>
      <c r="B4796" s="2" t="s">
        <v>292</v>
      </c>
      <c r="C4796" s="2" t="str">
        <f>VLOOKUP(D4796,Info!$A$24:$B$57,2,FALSE)</f>
        <v>Deepwater</v>
      </c>
      <c r="D4796" s="3" t="s">
        <v>29</v>
      </c>
      <c r="E4796" s="3">
        <v>2013.0</v>
      </c>
      <c r="F4796" s="3">
        <v>4.0</v>
      </c>
    </row>
    <row r="4797" ht="15.75" customHeight="1">
      <c r="A4797" s="2" t="s">
        <v>298</v>
      </c>
      <c r="B4797" s="2" t="s">
        <v>292</v>
      </c>
      <c r="C4797" s="2" t="str">
        <f>VLOOKUP(D4797,Info!$A$24:$B$57,2,FALSE)</f>
        <v>Deepwater</v>
      </c>
      <c r="D4797" s="3" t="s">
        <v>29</v>
      </c>
      <c r="E4797" s="3">
        <v>2014.0</v>
      </c>
      <c r="F4797" s="3">
        <v>1.0</v>
      </c>
    </row>
    <row r="4798" ht="15.75" customHeight="1">
      <c r="A4798" s="2" t="s">
        <v>298</v>
      </c>
      <c r="B4798" s="2" t="s">
        <v>292</v>
      </c>
      <c r="C4798" s="2" t="str">
        <f>VLOOKUP(D4798,Info!$A$24:$B$57,2,FALSE)</f>
        <v>Deepwater</v>
      </c>
      <c r="D4798" s="3" t="s">
        <v>29</v>
      </c>
      <c r="E4798" s="3">
        <v>2015.0</v>
      </c>
      <c r="F4798" s="3">
        <v>1.0</v>
      </c>
    </row>
    <row r="4799" ht="15.75" customHeight="1">
      <c r="A4799" s="2" t="s">
        <v>298</v>
      </c>
      <c r="B4799" s="2" t="s">
        <v>292</v>
      </c>
      <c r="C4799" s="2" t="str">
        <f>VLOOKUP(D4799,Info!$A$24:$B$57,2,FALSE)</f>
        <v>Deepwater</v>
      </c>
      <c r="D4799" s="3" t="s">
        <v>29</v>
      </c>
      <c r="E4799" s="3">
        <v>2016.0</v>
      </c>
      <c r="F4799" s="3">
        <v>8.0</v>
      </c>
    </row>
    <row r="4800" ht="15.75" customHeight="1">
      <c r="A4800" s="2" t="s">
        <v>298</v>
      </c>
      <c r="B4800" s="2" t="s">
        <v>292</v>
      </c>
      <c r="C4800" s="2" t="str">
        <f>VLOOKUP(D4800,Info!$A$24:$B$57,2,FALSE)</f>
        <v>Deepwater</v>
      </c>
      <c r="D4800" s="3" t="s">
        <v>29</v>
      </c>
      <c r="E4800" s="3">
        <v>2017.0</v>
      </c>
      <c r="F4800" s="3">
        <v>1.0</v>
      </c>
    </row>
    <row r="4801" ht="15.75" customHeight="1">
      <c r="A4801" s="2" t="s">
        <v>298</v>
      </c>
      <c r="B4801" s="2" t="s">
        <v>292</v>
      </c>
      <c r="C4801" s="2" t="str">
        <f>VLOOKUP(D4801,Info!$A$24:$B$57,2,FALSE)</f>
        <v>Shallow-water</v>
      </c>
      <c r="D4801" s="3" t="s">
        <v>30</v>
      </c>
      <c r="E4801" s="3">
        <v>1981.0</v>
      </c>
      <c r="F4801" s="3">
        <v>43.0</v>
      </c>
    </row>
    <row r="4802" ht="15.75" customHeight="1">
      <c r="A4802" s="2" t="s">
        <v>298</v>
      </c>
      <c r="B4802" s="2" t="s">
        <v>292</v>
      </c>
      <c r="C4802" s="2" t="str">
        <f>VLOOKUP(D4802,Info!$A$24:$B$57,2,FALSE)</f>
        <v>Shallow-water</v>
      </c>
      <c r="D4802" s="3" t="s">
        <v>30</v>
      </c>
      <c r="E4802" s="3">
        <v>1982.0</v>
      </c>
      <c r="F4802" s="3">
        <v>34.0</v>
      </c>
    </row>
    <row r="4803" ht="15.75" customHeight="1">
      <c r="A4803" s="2" t="s">
        <v>298</v>
      </c>
      <c r="B4803" s="2" t="s">
        <v>292</v>
      </c>
      <c r="C4803" s="2" t="str">
        <f>VLOOKUP(D4803,Info!$A$24:$B$57,2,FALSE)</f>
        <v>Shallow-water</v>
      </c>
      <c r="D4803" s="3" t="s">
        <v>30</v>
      </c>
      <c r="E4803" s="3">
        <v>1983.0</v>
      </c>
      <c r="F4803" s="3">
        <v>55.0</v>
      </c>
    </row>
    <row r="4804" ht="15.75" customHeight="1">
      <c r="A4804" s="2" t="s">
        <v>298</v>
      </c>
      <c r="B4804" s="2" t="s">
        <v>292</v>
      </c>
      <c r="C4804" s="2" t="str">
        <f>VLOOKUP(D4804,Info!$A$24:$B$57,2,FALSE)</f>
        <v>Shallow-water</v>
      </c>
      <c r="D4804" s="3" t="s">
        <v>30</v>
      </c>
      <c r="E4804" s="3">
        <v>1984.0</v>
      </c>
      <c r="F4804" s="3">
        <v>57.0</v>
      </c>
    </row>
    <row r="4805" ht="15.75" customHeight="1">
      <c r="A4805" s="2" t="s">
        <v>298</v>
      </c>
      <c r="B4805" s="2" t="s">
        <v>292</v>
      </c>
      <c r="C4805" s="2" t="str">
        <f>VLOOKUP(D4805,Info!$A$24:$B$57,2,FALSE)</f>
        <v>Shallow-water</v>
      </c>
      <c r="D4805" s="3" t="s">
        <v>30</v>
      </c>
      <c r="E4805" s="3">
        <v>1985.0</v>
      </c>
      <c r="F4805" s="3">
        <v>63.0</v>
      </c>
    </row>
    <row r="4806" ht="15.75" customHeight="1">
      <c r="A4806" s="2" t="s">
        <v>298</v>
      </c>
      <c r="B4806" s="2" t="s">
        <v>292</v>
      </c>
      <c r="C4806" s="2" t="str">
        <f>VLOOKUP(D4806,Info!$A$24:$B$57,2,FALSE)</f>
        <v>Shallow-water</v>
      </c>
      <c r="D4806" s="3" t="s">
        <v>30</v>
      </c>
      <c r="E4806" s="3">
        <v>1986.0</v>
      </c>
      <c r="F4806" s="3">
        <v>42.0</v>
      </c>
    </row>
    <row r="4807" ht="15.75" customHeight="1">
      <c r="A4807" s="2" t="s">
        <v>298</v>
      </c>
      <c r="B4807" s="2" t="s">
        <v>292</v>
      </c>
      <c r="C4807" s="2" t="str">
        <f>VLOOKUP(D4807,Info!$A$24:$B$57,2,FALSE)</f>
        <v>Shallow-water</v>
      </c>
      <c r="D4807" s="3" t="s">
        <v>30</v>
      </c>
      <c r="E4807" s="3">
        <v>1987.0</v>
      </c>
      <c r="F4807" s="3">
        <v>27.0</v>
      </c>
    </row>
    <row r="4808" ht="15.75" customHeight="1">
      <c r="A4808" s="2" t="s">
        <v>298</v>
      </c>
      <c r="B4808" s="2" t="s">
        <v>292</v>
      </c>
      <c r="C4808" s="2" t="str">
        <f>VLOOKUP(D4808,Info!$A$24:$B$57,2,FALSE)</f>
        <v>Shallow-water</v>
      </c>
      <c r="D4808" s="3" t="s">
        <v>30</v>
      </c>
      <c r="E4808" s="3">
        <v>1988.0</v>
      </c>
      <c r="F4808" s="3">
        <v>26.0</v>
      </c>
    </row>
    <row r="4809" ht="15.75" customHeight="1">
      <c r="A4809" s="2" t="s">
        <v>298</v>
      </c>
      <c r="B4809" s="2" t="s">
        <v>292</v>
      </c>
      <c r="C4809" s="2" t="str">
        <f>VLOOKUP(D4809,Info!$A$24:$B$57,2,FALSE)</f>
        <v>Shallow-water</v>
      </c>
      <c r="D4809" s="3" t="s">
        <v>30</v>
      </c>
      <c r="E4809" s="3">
        <v>1989.0</v>
      </c>
      <c r="F4809" s="3">
        <v>22.0</v>
      </c>
    </row>
    <row r="4810" ht="15.75" customHeight="1">
      <c r="A4810" s="2" t="s">
        <v>298</v>
      </c>
      <c r="B4810" s="2" t="s">
        <v>292</v>
      </c>
      <c r="C4810" s="2" t="str">
        <f>VLOOKUP(D4810,Info!$A$24:$B$57,2,FALSE)</f>
        <v>Shallow-water</v>
      </c>
      <c r="D4810" s="3" t="s">
        <v>30</v>
      </c>
      <c r="E4810" s="3">
        <v>1990.0</v>
      </c>
      <c r="F4810" s="3">
        <v>24.0</v>
      </c>
    </row>
    <row r="4811" ht="15.75" customHeight="1">
      <c r="A4811" s="2" t="s">
        <v>298</v>
      </c>
      <c r="B4811" s="2" t="s">
        <v>292</v>
      </c>
      <c r="C4811" s="2" t="str">
        <f>VLOOKUP(D4811,Info!$A$24:$B$57,2,FALSE)</f>
        <v>Shallow-water</v>
      </c>
      <c r="D4811" s="3" t="s">
        <v>30</v>
      </c>
      <c r="E4811" s="3">
        <v>1991.0</v>
      </c>
      <c r="F4811" s="3">
        <v>16.0</v>
      </c>
    </row>
    <row r="4812" ht="15.75" customHeight="1">
      <c r="A4812" s="2" t="s">
        <v>298</v>
      </c>
      <c r="B4812" s="2" t="s">
        <v>292</v>
      </c>
      <c r="C4812" s="2" t="str">
        <f>VLOOKUP(D4812,Info!$A$24:$B$57,2,FALSE)</f>
        <v>Shallow-water</v>
      </c>
      <c r="D4812" s="3" t="s">
        <v>30</v>
      </c>
      <c r="E4812" s="3">
        <v>1992.0</v>
      </c>
      <c r="F4812" s="3">
        <v>12.0</v>
      </c>
    </row>
    <row r="4813" ht="15.75" customHeight="1">
      <c r="A4813" s="2" t="s">
        <v>298</v>
      </c>
      <c r="B4813" s="2" t="s">
        <v>292</v>
      </c>
      <c r="C4813" s="2" t="str">
        <f>VLOOKUP(D4813,Info!$A$24:$B$57,2,FALSE)</f>
        <v>Shallow-water</v>
      </c>
      <c r="D4813" s="3" t="s">
        <v>30</v>
      </c>
      <c r="E4813" s="3">
        <v>1993.0</v>
      </c>
      <c r="F4813" s="3">
        <v>9.0</v>
      </c>
    </row>
    <row r="4814" ht="15.75" customHeight="1">
      <c r="A4814" s="2" t="s">
        <v>298</v>
      </c>
      <c r="B4814" s="2" t="s">
        <v>292</v>
      </c>
      <c r="C4814" s="2" t="str">
        <f>VLOOKUP(D4814,Info!$A$24:$B$57,2,FALSE)</f>
        <v>Shallow-water</v>
      </c>
      <c r="D4814" s="3" t="s">
        <v>30</v>
      </c>
      <c r="E4814" s="3">
        <v>1994.0</v>
      </c>
      <c r="F4814" s="3">
        <v>13.0</v>
      </c>
    </row>
    <row r="4815" ht="15.75" customHeight="1">
      <c r="A4815" s="2" t="s">
        <v>298</v>
      </c>
      <c r="B4815" s="2" t="s">
        <v>292</v>
      </c>
      <c r="C4815" s="2" t="str">
        <f>VLOOKUP(D4815,Info!$A$24:$B$57,2,FALSE)</f>
        <v>Shallow-water</v>
      </c>
      <c r="D4815" s="3" t="s">
        <v>30</v>
      </c>
      <c r="E4815" s="3">
        <v>1995.0</v>
      </c>
      <c r="F4815" s="3">
        <v>19.0</v>
      </c>
    </row>
    <row r="4816" ht="15.75" customHeight="1">
      <c r="A4816" s="2" t="s">
        <v>298</v>
      </c>
      <c r="B4816" s="2" t="s">
        <v>292</v>
      </c>
      <c r="C4816" s="2" t="str">
        <f>VLOOKUP(D4816,Info!$A$24:$B$57,2,FALSE)</f>
        <v>Shallow-water</v>
      </c>
      <c r="D4816" s="3" t="s">
        <v>30</v>
      </c>
      <c r="E4816" s="3">
        <v>1996.0</v>
      </c>
      <c r="F4816" s="3">
        <v>20.0</v>
      </c>
    </row>
    <row r="4817" ht="15.75" customHeight="1">
      <c r="A4817" s="2" t="s">
        <v>298</v>
      </c>
      <c r="B4817" s="2" t="s">
        <v>292</v>
      </c>
      <c r="C4817" s="2" t="str">
        <f>VLOOKUP(D4817,Info!$A$24:$B$57,2,FALSE)</f>
        <v>Shallow-water</v>
      </c>
      <c r="D4817" s="3" t="s">
        <v>30</v>
      </c>
      <c r="E4817" s="3">
        <v>1997.0</v>
      </c>
      <c r="F4817" s="3">
        <v>40.0</v>
      </c>
    </row>
    <row r="4818" ht="15.75" customHeight="1">
      <c r="A4818" s="2" t="s">
        <v>298</v>
      </c>
      <c r="B4818" s="2" t="s">
        <v>292</v>
      </c>
      <c r="C4818" s="2" t="str">
        <f>VLOOKUP(D4818,Info!$A$24:$B$57,2,FALSE)</f>
        <v>Shallow-water</v>
      </c>
      <c r="D4818" s="3" t="s">
        <v>30</v>
      </c>
      <c r="E4818" s="3">
        <v>1998.0</v>
      </c>
      <c r="F4818" s="3">
        <v>62.0</v>
      </c>
    </row>
    <row r="4819" ht="15.75" customHeight="1">
      <c r="A4819" s="2" t="s">
        <v>298</v>
      </c>
      <c r="B4819" s="2" t="s">
        <v>292</v>
      </c>
      <c r="C4819" s="2" t="str">
        <f>VLOOKUP(D4819,Info!$A$24:$B$57,2,FALSE)</f>
        <v>Shallow-water</v>
      </c>
      <c r="D4819" s="3" t="s">
        <v>30</v>
      </c>
      <c r="E4819" s="3">
        <v>1999.0</v>
      </c>
      <c r="F4819" s="3">
        <v>14.0</v>
      </c>
    </row>
    <row r="4820" ht="15.75" customHeight="1">
      <c r="A4820" s="2" t="s">
        <v>298</v>
      </c>
      <c r="B4820" s="2" t="s">
        <v>292</v>
      </c>
      <c r="C4820" s="2" t="str">
        <f>VLOOKUP(D4820,Info!$A$24:$B$57,2,FALSE)</f>
        <v>Shallow-water</v>
      </c>
      <c r="D4820" s="3" t="s">
        <v>30</v>
      </c>
      <c r="E4820" s="3">
        <v>2000.0</v>
      </c>
      <c r="F4820" s="3">
        <v>25.0</v>
      </c>
    </row>
    <row r="4821" ht="15.75" customHeight="1">
      <c r="A4821" s="2" t="s">
        <v>298</v>
      </c>
      <c r="B4821" s="2" t="s">
        <v>292</v>
      </c>
      <c r="C4821" s="2" t="str">
        <f>VLOOKUP(D4821,Info!$A$24:$B$57,2,FALSE)</f>
        <v>Shallow-water</v>
      </c>
      <c r="D4821" s="3" t="s">
        <v>30</v>
      </c>
      <c r="E4821" s="3">
        <v>2001.0</v>
      </c>
      <c r="F4821" s="3">
        <v>13.0</v>
      </c>
    </row>
    <row r="4822" ht="15.75" customHeight="1">
      <c r="A4822" s="2" t="s">
        <v>298</v>
      </c>
      <c r="B4822" s="2" t="s">
        <v>292</v>
      </c>
      <c r="C4822" s="2" t="str">
        <f>VLOOKUP(D4822,Info!$A$24:$B$57,2,FALSE)</f>
        <v>Shallow-water</v>
      </c>
      <c r="D4822" s="3" t="s">
        <v>30</v>
      </c>
      <c r="E4822" s="3">
        <v>2002.0</v>
      </c>
      <c r="F4822" s="3">
        <v>11.0</v>
      </c>
    </row>
    <row r="4823" ht="15.75" customHeight="1">
      <c r="A4823" s="2" t="s">
        <v>298</v>
      </c>
      <c r="B4823" s="2" t="s">
        <v>292</v>
      </c>
      <c r="C4823" s="2" t="str">
        <f>VLOOKUP(D4823,Info!$A$24:$B$57,2,FALSE)</f>
        <v>Shallow-water</v>
      </c>
      <c r="D4823" s="3" t="s">
        <v>30</v>
      </c>
      <c r="E4823" s="3">
        <v>2003.0</v>
      </c>
      <c r="F4823" s="3">
        <v>25.0</v>
      </c>
    </row>
    <row r="4824" ht="15.75" customHeight="1">
      <c r="A4824" s="2" t="s">
        <v>298</v>
      </c>
      <c r="B4824" s="2" t="s">
        <v>292</v>
      </c>
      <c r="C4824" s="2" t="str">
        <f>VLOOKUP(D4824,Info!$A$24:$B$57,2,FALSE)</f>
        <v>Shallow-water</v>
      </c>
      <c r="D4824" s="3" t="s">
        <v>30</v>
      </c>
      <c r="E4824" s="3">
        <v>2004.0</v>
      </c>
      <c r="F4824" s="3">
        <v>52.0</v>
      </c>
    </row>
    <row r="4825" ht="15.75" customHeight="1">
      <c r="A4825" s="2" t="s">
        <v>298</v>
      </c>
      <c r="B4825" s="2" t="s">
        <v>292</v>
      </c>
      <c r="C4825" s="2" t="str">
        <f>VLOOKUP(D4825,Info!$A$24:$B$57,2,FALSE)</f>
        <v>Shallow-water</v>
      </c>
      <c r="D4825" s="3" t="s">
        <v>30</v>
      </c>
      <c r="E4825" s="3">
        <v>2005.0</v>
      </c>
      <c r="F4825" s="3">
        <v>27.0</v>
      </c>
    </row>
    <row r="4826" ht="15.75" customHeight="1">
      <c r="A4826" s="2" t="s">
        <v>298</v>
      </c>
      <c r="B4826" s="2" t="s">
        <v>292</v>
      </c>
      <c r="C4826" s="2" t="str">
        <f>VLOOKUP(D4826,Info!$A$24:$B$57,2,FALSE)</f>
        <v>Shallow-water</v>
      </c>
      <c r="D4826" s="3" t="s">
        <v>30</v>
      </c>
      <c r="E4826" s="3">
        <v>2006.0</v>
      </c>
      <c r="F4826" s="3">
        <v>17.0</v>
      </c>
    </row>
    <row r="4827" ht="15.75" customHeight="1">
      <c r="A4827" s="2" t="s">
        <v>298</v>
      </c>
      <c r="B4827" s="2" t="s">
        <v>292</v>
      </c>
      <c r="C4827" s="2" t="str">
        <f>VLOOKUP(D4827,Info!$A$24:$B$57,2,FALSE)</f>
        <v>Shallow-water</v>
      </c>
      <c r="D4827" s="3" t="s">
        <v>30</v>
      </c>
      <c r="E4827" s="3">
        <v>2007.0</v>
      </c>
      <c r="F4827" s="3">
        <v>7.0</v>
      </c>
    </row>
    <row r="4828" ht="15.75" customHeight="1">
      <c r="A4828" s="2" t="s">
        <v>298</v>
      </c>
      <c r="B4828" s="2" t="s">
        <v>292</v>
      </c>
      <c r="C4828" s="2" t="str">
        <f>VLOOKUP(D4828,Info!$A$24:$B$57,2,FALSE)</f>
        <v>Shallow-water</v>
      </c>
      <c r="D4828" s="3" t="s">
        <v>30</v>
      </c>
      <c r="E4828" s="3">
        <v>2008.0</v>
      </c>
      <c r="F4828" s="3">
        <v>9.0</v>
      </c>
    </row>
    <row r="4829" ht="15.75" customHeight="1">
      <c r="A4829" s="2" t="s">
        <v>298</v>
      </c>
      <c r="B4829" s="2" t="s">
        <v>292</v>
      </c>
      <c r="C4829" s="2" t="str">
        <f>VLOOKUP(D4829,Info!$A$24:$B$57,2,FALSE)</f>
        <v>Shallow-water</v>
      </c>
      <c r="D4829" s="3" t="s">
        <v>30</v>
      </c>
      <c r="E4829" s="3">
        <v>2009.0</v>
      </c>
      <c r="F4829" s="3">
        <v>11.0</v>
      </c>
    </row>
    <row r="4830" ht="15.75" customHeight="1">
      <c r="A4830" s="2" t="s">
        <v>298</v>
      </c>
      <c r="B4830" s="2" t="s">
        <v>292</v>
      </c>
      <c r="C4830" s="2" t="str">
        <f>VLOOKUP(D4830,Info!$A$24:$B$57,2,FALSE)</f>
        <v>Shallow-water</v>
      </c>
      <c r="D4830" s="3" t="s">
        <v>30</v>
      </c>
      <c r="E4830" s="3">
        <v>2010.0</v>
      </c>
      <c r="F4830" s="3">
        <v>9.0</v>
      </c>
    </row>
    <row r="4831" ht="15.75" customHeight="1">
      <c r="A4831" s="2" t="s">
        <v>298</v>
      </c>
      <c r="B4831" s="2" t="s">
        <v>292</v>
      </c>
      <c r="C4831" s="2" t="str">
        <f>VLOOKUP(D4831,Info!$A$24:$B$57,2,FALSE)</f>
        <v>Shallow-water</v>
      </c>
      <c r="D4831" s="3" t="s">
        <v>30</v>
      </c>
      <c r="E4831" s="3">
        <v>2011.0</v>
      </c>
      <c r="F4831" s="3">
        <v>13.0</v>
      </c>
    </row>
    <row r="4832" ht="15.75" customHeight="1">
      <c r="A4832" s="2" t="s">
        <v>298</v>
      </c>
      <c r="B4832" s="2" t="s">
        <v>292</v>
      </c>
      <c r="C4832" s="2" t="str">
        <f>VLOOKUP(D4832,Info!$A$24:$B$57,2,FALSE)</f>
        <v>Shallow-water</v>
      </c>
      <c r="D4832" s="3" t="s">
        <v>30</v>
      </c>
      <c r="E4832" s="3">
        <v>2012.0</v>
      </c>
      <c r="F4832" s="3">
        <v>8.0</v>
      </c>
    </row>
    <row r="4833" ht="15.75" customHeight="1">
      <c r="A4833" s="2" t="s">
        <v>298</v>
      </c>
      <c r="B4833" s="2" t="s">
        <v>292</v>
      </c>
      <c r="C4833" s="2" t="str">
        <f>VLOOKUP(D4833,Info!$A$24:$B$57,2,FALSE)</f>
        <v>Shallow-water</v>
      </c>
      <c r="D4833" s="3" t="s">
        <v>30</v>
      </c>
      <c r="E4833" s="3">
        <v>2013.0</v>
      </c>
      <c r="F4833" s="3">
        <v>14.0</v>
      </c>
    </row>
    <row r="4834" ht="15.75" customHeight="1">
      <c r="A4834" s="2" t="s">
        <v>298</v>
      </c>
      <c r="B4834" s="2" t="s">
        <v>292</v>
      </c>
      <c r="C4834" s="2" t="str">
        <f>VLOOKUP(D4834,Info!$A$24:$B$57,2,FALSE)</f>
        <v>Shallow-water</v>
      </c>
      <c r="D4834" s="3" t="s">
        <v>30</v>
      </c>
      <c r="E4834" s="3">
        <v>2014.0</v>
      </c>
      <c r="F4834" s="3">
        <v>25.0</v>
      </c>
    </row>
    <row r="4835" ht="15.75" customHeight="1">
      <c r="A4835" s="2" t="s">
        <v>298</v>
      </c>
      <c r="B4835" s="2" t="s">
        <v>292</v>
      </c>
      <c r="C4835" s="2" t="str">
        <f>VLOOKUP(D4835,Info!$A$24:$B$57,2,FALSE)</f>
        <v>Shallow-water</v>
      </c>
      <c r="D4835" s="3" t="s">
        <v>30</v>
      </c>
      <c r="E4835" s="3">
        <v>2015.0</v>
      </c>
      <c r="F4835" s="3">
        <v>15.0</v>
      </c>
    </row>
    <row r="4836" ht="15.75" customHeight="1">
      <c r="A4836" s="2" t="s">
        <v>298</v>
      </c>
      <c r="B4836" s="2" t="s">
        <v>292</v>
      </c>
      <c r="C4836" s="2" t="str">
        <f>VLOOKUP(D4836,Info!$A$24:$B$57,2,FALSE)</f>
        <v>Shallow-water</v>
      </c>
      <c r="D4836" s="3" t="s">
        <v>30</v>
      </c>
      <c r="E4836" s="3">
        <v>2016.0</v>
      </c>
      <c r="F4836" s="3">
        <v>10.0</v>
      </c>
    </row>
    <row r="4837" ht="15.75" customHeight="1">
      <c r="A4837" s="2" t="s">
        <v>298</v>
      </c>
      <c r="B4837" s="2" t="s">
        <v>292</v>
      </c>
      <c r="C4837" s="2" t="str">
        <f>VLOOKUP(D4837,Info!$A$24:$B$57,2,FALSE)</f>
        <v>Shallow-water</v>
      </c>
      <c r="D4837" s="3" t="s">
        <v>30</v>
      </c>
      <c r="E4837" s="3">
        <v>2017.0</v>
      </c>
      <c r="F4837" s="3">
        <v>8.0</v>
      </c>
    </row>
    <row r="4838" ht="15.75" customHeight="1">
      <c r="A4838" s="2" t="s">
        <v>298</v>
      </c>
      <c r="B4838" s="2" t="s">
        <v>292</v>
      </c>
      <c r="C4838" s="2" t="str">
        <f>VLOOKUP(D4838,Info!$A$24:$B$57,2,FALSE)</f>
        <v>Shallow-water</v>
      </c>
      <c r="D4838" s="3" t="s">
        <v>30</v>
      </c>
      <c r="E4838" s="3">
        <v>2018.0</v>
      </c>
      <c r="F4838" s="3">
        <v>3.0</v>
      </c>
    </row>
    <row r="4839" ht="15.75" customHeight="1">
      <c r="A4839" s="2" t="s">
        <v>298</v>
      </c>
      <c r="B4839" s="2" t="s">
        <v>292</v>
      </c>
      <c r="C4839" s="2" t="str">
        <f>VLOOKUP(D4839,Info!$A$24:$B$57,2,FALSE)</f>
        <v>Shallow-water</v>
      </c>
      <c r="D4839" s="3" t="s">
        <v>31</v>
      </c>
      <c r="E4839" s="3">
        <v>1981.0</v>
      </c>
      <c r="F4839" s="3">
        <v>36.0</v>
      </c>
    </row>
    <row r="4840" ht="15.75" customHeight="1">
      <c r="A4840" s="2" t="s">
        <v>298</v>
      </c>
      <c r="B4840" s="2" t="s">
        <v>292</v>
      </c>
      <c r="C4840" s="2" t="str">
        <f>VLOOKUP(D4840,Info!$A$24:$B$57,2,FALSE)</f>
        <v>Shallow-water</v>
      </c>
      <c r="D4840" s="3" t="s">
        <v>31</v>
      </c>
      <c r="E4840" s="3">
        <v>1982.0</v>
      </c>
      <c r="F4840" s="3">
        <v>41.0</v>
      </c>
    </row>
    <row r="4841" ht="15.75" customHeight="1">
      <c r="A4841" s="2" t="s">
        <v>298</v>
      </c>
      <c r="B4841" s="2" t="s">
        <v>292</v>
      </c>
      <c r="C4841" s="2" t="str">
        <f>VLOOKUP(D4841,Info!$A$24:$B$57,2,FALSE)</f>
        <v>Shallow-water</v>
      </c>
      <c r="D4841" s="3" t="s">
        <v>31</v>
      </c>
      <c r="E4841" s="3">
        <v>1983.0</v>
      </c>
      <c r="F4841" s="3">
        <v>32.0</v>
      </c>
    </row>
    <row r="4842" ht="15.75" customHeight="1">
      <c r="A4842" s="2" t="s">
        <v>298</v>
      </c>
      <c r="B4842" s="2" t="s">
        <v>292</v>
      </c>
      <c r="C4842" s="2" t="str">
        <f>VLOOKUP(D4842,Info!$A$24:$B$57,2,FALSE)</f>
        <v>Shallow-water</v>
      </c>
      <c r="D4842" s="3" t="s">
        <v>31</v>
      </c>
      <c r="E4842" s="3">
        <v>1984.0</v>
      </c>
      <c r="F4842" s="3">
        <v>43.0</v>
      </c>
    </row>
    <row r="4843" ht="15.75" customHeight="1">
      <c r="A4843" s="2" t="s">
        <v>298</v>
      </c>
      <c r="B4843" s="2" t="s">
        <v>292</v>
      </c>
      <c r="C4843" s="2" t="str">
        <f>VLOOKUP(D4843,Info!$A$24:$B$57,2,FALSE)</f>
        <v>Shallow-water</v>
      </c>
      <c r="D4843" s="3" t="s">
        <v>31</v>
      </c>
      <c r="E4843" s="3">
        <v>1985.0</v>
      </c>
      <c r="F4843" s="3">
        <v>64.0</v>
      </c>
    </row>
    <row r="4844" ht="15.75" customHeight="1">
      <c r="A4844" s="2" t="s">
        <v>298</v>
      </c>
      <c r="B4844" s="2" t="s">
        <v>292</v>
      </c>
      <c r="C4844" s="2" t="str">
        <f>VLOOKUP(D4844,Info!$A$24:$B$57,2,FALSE)</f>
        <v>Shallow-water</v>
      </c>
      <c r="D4844" s="3" t="s">
        <v>31</v>
      </c>
      <c r="E4844" s="3">
        <v>1986.0</v>
      </c>
      <c r="F4844" s="3">
        <v>51.0</v>
      </c>
    </row>
    <row r="4845" ht="15.75" customHeight="1">
      <c r="A4845" s="2" t="s">
        <v>298</v>
      </c>
      <c r="B4845" s="2" t="s">
        <v>292</v>
      </c>
      <c r="C4845" s="2" t="str">
        <f>VLOOKUP(D4845,Info!$A$24:$B$57,2,FALSE)</f>
        <v>Shallow-water</v>
      </c>
      <c r="D4845" s="3" t="s">
        <v>31</v>
      </c>
      <c r="E4845" s="3">
        <v>1987.0</v>
      </c>
      <c r="F4845" s="3">
        <v>66.0</v>
      </c>
    </row>
    <row r="4846" ht="15.75" customHeight="1">
      <c r="A4846" s="2" t="s">
        <v>298</v>
      </c>
      <c r="B4846" s="2" t="s">
        <v>292</v>
      </c>
      <c r="C4846" s="2" t="str">
        <f>VLOOKUP(D4846,Info!$A$24:$B$57,2,FALSE)</f>
        <v>Shallow-water</v>
      </c>
      <c r="D4846" s="3" t="s">
        <v>31</v>
      </c>
      <c r="E4846" s="3">
        <v>1988.0</v>
      </c>
      <c r="F4846" s="3">
        <v>44.0</v>
      </c>
    </row>
    <row r="4847" ht="15.75" customHeight="1">
      <c r="A4847" s="2" t="s">
        <v>298</v>
      </c>
      <c r="B4847" s="2" t="s">
        <v>292</v>
      </c>
      <c r="C4847" s="2" t="str">
        <f>VLOOKUP(D4847,Info!$A$24:$B$57,2,FALSE)</f>
        <v>Shallow-water</v>
      </c>
      <c r="D4847" s="3" t="s">
        <v>31</v>
      </c>
      <c r="E4847" s="3">
        <v>1989.0</v>
      </c>
      <c r="F4847" s="3">
        <v>43.0</v>
      </c>
    </row>
    <row r="4848" ht="15.75" customHeight="1">
      <c r="A4848" s="2" t="s">
        <v>298</v>
      </c>
      <c r="B4848" s="2" t="s">
        <v>292</v>
      </c>
      <c r="C4848" s="2" t="str">
        <f>VLOOKUP(D4848,Info!$A$24:$B$57,2,FALSE)</f>
        <v>Shallow-water</v>
      </c>
      <c r="D4848" s="3" t="s">
        <v>31</v>
      </c>
      <c r="E4848" s="3">
        <v>1990.0</v>
      </c>
      <c r="F4848" s="3">
        <v>18.0</v>
      </c>
    </row>
    <row r="4849" ht="15.75" customHeight="1">
      <c r="A4849" s="2" t="s">
        <v>298</v>
      </c>
      <c r="B4849" s="2" t="s">
        <v>292</v>
      </c>
      <c r="C4849" s="2" t="str">
        <f>VLOOKUP(D4849,Info!$A$24:$B$57,2,FALSE)</f>
        <v>Shallow-water</v>
      </c>
      <c r="D4849" s="3" t="s">
        <v>31</v>
      </c>
      <c r="E4849" s="3">
        <v>1991.0</v>
      </c>
      <c r="F4849" s="3">
        <v>52.0</v>
      </c>
    </row>
    <row r="4850" ht="15.75" customHeight="1">
      <c r="A4850" s="2" t="s">
        <v>298</v>
      </c>
      <c r="B4850" s="2" t="s">
        <v>292</v>
      </c>
      <c r="C4850" s="2" t="str">
        <f>VLOOKUP(D4850,Info!$A$24:$B$57,2,FALSE)</f>
        <v>Shallow-water</v>
      </c>
      <c r="D4850" s="3" t="s">
        <v>31</v>
      </c>
      <c r="E4850" s="3">
        <v>1992.0</v>
      </c>
      <c r="F4850" s="3">
        <v>52.0</v>
      </c>
    </row>
    <row r="4851" ht="15.75" customHeight="1">
      <c r="A4851" s="2" t="s">
        <v>298</v>
      </c>
      <c r="B4851" s="2" t="s">
        <v>292</v>
      </c>
      <c r="C4851" s="2" t="str">
        <f>VLOOKUP(D4851,Info!$A$24:$B$57,2,FALSE)</f>
        <v>Shallow-water</v>
      </c>
      <c r="D4851" s="3" t="s">
        <v>31</v>
      </c>
      <c r="E4851" s="3">
        <v>1993.0</v>
      </c>
      <c r="F4851" s="3">
        <v>54.0</v>
      </c>
    </row>
    <row r="4852" ht="15.75" customHeight="1">
      <c r="A4852" s="2" t="s">
        <v>298</v>
      </c>
      <c r="B4852" s="2" t="s">
        <v>292</v>
      </c>
      <c r="C4852" s="2" t="str">
        <f>VLOOKUP(D4852,Info!$A$24:$B$57,2,FALSE)</f>
        <v>Shallow-water</v>
      </c>
      <c r="D4852" s="3" t="s">
        <v>31</v>
      </c>
      <c r="E4852" s="3">
        <v>1994.0</v>
      </c>
      <c r="F4852" s="3">
        <v>63.0</v>
      </c>
    </row>
    <row r="4853" ht="15.75" customHeight="1">
      <c r="A4853" s="2" t="s">
        <v>298</v>
      </c>
      <c r="B4853" s="2" t="s">
        <v>292</v>
      </c>
      <c r="C4853" s="2" t="str">
        <f>VLOOKUP(D4853,Info!$A$24:$B$57,2,FALSE)</f>
        <v>Shallow-water</v>
      </c>
      <c r="D4853" s="3" t="s">
        <v>31</v>
      </c>
      <c r="E4853" s="3">
        <v>1995.0</v>
      </c>
      <c r="F4853" s="3">
        <v>80.0</v>
      </c>
    </row>
    <row r="4854" ht="15.75" customHeight="1">
      <c r="A4854" s="2" t="s">
        <v>298</v>
      </c>
      <c r="B4854" s="2" t="s">
        <v>292</v>
      </c>
      <c r="C4854" s="2" t="str">
        <f>VLOOKUP(D4854,Info!$A$24:$B$57,2,FALSE)</f>
        <v>Shallow-water</v>
      </c>
      <c r="D4854" s="3" t="s">
        <v>31</v>
      </c>
      <c r="E4854" s="3">
        <v>1996.0</v>
      </c>
      <c r="F4854" s="3">
        <v>57.0</v>
      </c>
    </row>
    <row r="4855" ht="15.75" customHeight="1">
      <c r="A4855" s="2" t="s">
        <v>298</v>
      </c>
      <c r="B4855" s="2" t="s">
        <v>292</v>
      </c>
      <c r="C4855" s="2" t="str">
        <f>VLOOKUP(D4855,Info!$A$24:$B$57,2,FALSE)</f>
        <v>Shallow-water</v>
      </c>
      <c r="D4855" s="3" t="s">
        <v>31</v>
      </c>
      <c r="E4855" s="3">
        <v>1997.0</v>
      </c>
      <c r="F4855" s="3">
        <v>80.0</v>
      </c>
    </row>
    <row r="4856" ht="15.75" customHeight="1">
      <c r="A4856" s="2" t="s">
        <v>298</v>
      </c>
      <c r="B4856" s="2" t="s">
        <v>292</v>
      </c>
      <c r="C4856" s="2" t="str">
        <f>VLOOKUP(D4856,Info!$A$24:$B$57,2,FALSE)</f>
        <v>Shallow-water</v>
      </c>
      <c r="D4856" s="3" t="s">
        <v>31</v>
      </c>
      <c r="E4856" s="3">
        <v>1998.0</v>
      </c>
      <c r="F4856" s="3">
        <v>70.0</v>
      </c>
    </row>
    <row r="4857" ht="15.75" customHeight="1">
      <c r="A4857" s="2" t="s">
        <v>298</v>
      </c>
      <c r="B4857" s="2" t="s">
        <v>292</v>
      </c>
      <c r="C4857" s="2" t="str">
        <f>VLOOKUP(D4857,Info!$A$24:$B$57,2,FALSE)</f>
        <v>Shallow-water</v>
      </c>
      <c r="D4857" s="3" t="s">
        <v>31</v>
      </c>
      <c r="E4857" s="3">
        <v>1999.0</v>
      </c>
      <c r="F4857" s="3">
        <v>65.0</v>
      </c>
    </row>
    <row r="4858" ht="15.75" customHeight="1">
      <c r="A4858" s="2" t="s">
        <v>298</v>
      </c>
      <c r="B4858" s="2" t="s">
        <v>292</v>
      </c>
      <c r="C4858" s="2" t="str">
        <f>VLOOKUP(D4858,Info!$A$24:$B$57,2,FALSE)</f>
        <v>Shallow-water</v>
      </c>
      <c r="D4858" s="3" t="s">
        <v>31</v>
      </c>
      <c r="E4858" s="3">
        <v>2000.0</v>
      </c>
      <c r="F4858" s="3">
        <v>52.0</v>
      </c>
    </row>
    <row r="4859" ht="15.75" customHeight="1">
      <c r="A4859" s="2" t="s">
        <v>298</v>
      </c>
      <c r="B4859" s="2" t="s">
        <v>292</v>
      </c>
      <c r="C4859" s="2" t="str">
        <f>VLOOKUP(D4859,Info!$A$24:$B$57,2,FALSE)</f>
        <v>Shallow-water</v>
      </c>
      <c r="D4859" s="3" t="s">
        <v>31</v>
      </c>
      <c r="E4859" s="3">
        <v>2001.0</v>
      </c>
      <c r="F4859" s="3">
        <v>26.0</v>
      </c>
    </row>
    <row r="4860" ht="15.75" customHeight="1">
      <c r="A4860" s="2" t="s">
        <v>298</v>
      </c>
      <c r="B4860" s="2" t="s">
        <v>292</v>
      </c>
      <c r="C4860" s="2" t="str">
        <f>VLOOKUP(D4860,Info!$A$24:$B$57,2,FALSE)</f>
        <v>Shallow-water</v>
      </c>
      <c r="D4860" s="3" t="s">
        <v>31</v>
      </c>
      <c r="E4860" s="3">
        <v>2002.0</v>
      </c>
      <c r="F4860" s="3">
        <v>30.0</v>
      </c>
    </row>
    <row r="4861" ht="15.75" customHeight="1">
      <c r="A4861" s="2" t="s">
        <v>298</v>
      </c>
      <c r="B4861" s="2" t="s">
        <v>292</v>
      </c>
      <c r="C4861" s="2" t="str">
        <f>VLOOKUP(D4861,Info!$A$24:$B$57,2,FALSE)</f>
        <v>Shallow-water</v>
      </c>
      <c r="D4861" s="3" t="s">
        <v>31</v>
      </c>
      <c r="E4861" s="3">
        <v>2003.0</v>
      </c>
      <c r="F4861" s="3">
        <v>49.0</v>
      </c>
    </row>
    <row r="4862" ht="15.75" customHeight="1">
      <c r="A4862" s="2" t="s">
        <v>298</v>
      </c>
      <c r="B4862" s="2" t="s">
        <v>292</v>
      </c>
      <c r="C4862" s="2" t="str">
        <f>VLOOKUP(D4862,Info!$A$24:$B$57,2,FALSE)</f>
        <v>Shallow-water</v>
      </c>
      <c r="D4862" s="3" t="s">
        <v>31</v>
      </c>
      <c r="E4862" s="3">
        <v>2004.0</v>
      </c>
      <c r="F4862" s="3">
        <v>27.0</v>
      </c>
    </row>
    <row r="4863" ht="15.75" customHeight="1">
      <c r="A4863" s="2" t="s">
        <v>298</v>
      </c>
      <c r="B4863" s="2" t="s">
        <v>292</v>
      </c>
      <c r="C4863" s="2" t="str">
        <f>VLOOKUP(D4863,Info!$A$24:$B$57,2,FALSE)</f>
        <v>Shallow-water</v>
      </c>
      <c r="D4863" s="3" t="s">
        <v>31</v>
      </c>
      <c r="E4863" s="3">
        <v>2005.0</v>
      </c>
      <c r="F4863" s="3">
        <v>27.0</v>
      </c>
    </row>
    <row r="4864" ht="15.75" customHeight="1">
      <c r="A4864" s="2" t="s">
        <v>298</v>
      </c>
      <c r="B4864" s="2" t="s">
        <v>292</v>
      </c>
      <c r="C4864" s="2" t="str">
        <f>VLOOKUP(D4864,Info!$A$24:$B$57,2,FALSE)</f>
        <v>Shallow-water</v>
      </c>
      <c r="D4864" s="3" t="s">
        <v>31</v>
      </c>
      <c r="E4864" s="3">
        <v>2006.0</v>
      </c>
      <c r="F4864" s="3">
        <v>30.0</v>
      </c>
    </row>
    <row r="4865" ht="15.75" customHeight="1">
      <c r="A4865" s="2" t="s">
        <v>298</v>
      </c>
      <c r="B4865" s="2" t="s">
        <v>292</v>
      </c>
      <c r="C4865" s="2" t="str">
        <f>VLOOKUP(D4865,Info!$A$24:$B$57,2,FALSE)</f>
        <v>Shallow-water</v>
      </c>
      <c r="D4865" s="3" t="s">
        <v>31</v>
      </c>
      <c r="E4865" s="3">
        <v>2007.0</v>
      </c>
      <c r="F4865" s="3">
        <v>18.0</v>
      </c>
    </row>
    <row r="4866" ht="15.75" customHeight="1">
      <c r="A4866" s="2" t="s">
        <v>298</v>
      </c>
      <c r="B4866" s="2" t="s">
        <v>292</v>
      </c>
      <c r="C4866" s="2" t="str">
        <f>VLOOKUP(D4866,Info!$A$24:$B$57,2,FALSE)</f>
        <v>Shallow-water</v>
      </c>
      <c r="D4866" s="3" t="s">
        <v>31</v>
      </c>
      <c r="E4866" s="3">
        <v>2008.0</v>
      </c>
      <c r="F4866" s="3">
        <v>12.0</v>
      </c>
    </row>
    <row r="4867" ht="15.75" customHeight="1">
      <c r="A4867" s="2" t="s">
        <v>298</v>
      </c>
      <c r="B4867" s="2" t="s">
        <v>292</v>
      </c>
      <c r="C4867" s="2" t="str">
        <f>VLOOKUP(D4867,Info!$A$24:$B$57,2,FALSE)</f>
        <v>Shallow-water</v>
      </c>
      <c r="D4867" s="3" t="s">
        <v>31</v>
      </c>
      <c r="E4867" s="3">
        <v>2009.0</v>
      </c>
      <c r="F4867" s="3">
        <v>16.0</v>
      </c>
    </row>
    <row r="4868" ht="15.75" customHeight="1">
      <c r="A4868" s="2" t="s">
        <v>298</v>
      </c>
      <c r="B4868" s="2" t="s">
        <v>292</v>
      </c>
      <c r="C4868" s="2" t="str">
        <f>VLOOKUP(D4868,Info!$A$24:$B$57,2,FALSE)</f>
        <v>Shallow-water</v>
      </c>
      <c r="D4868" s="3" t="s">
        <v>31</v>
      </c>
      <c r="E4868" s="3">
        <v>2010.0</v>
      </c>
      <c r="F4868" s="3">
        <v>11.0</v>
      </c>
    </row>
    <row r="4869" ht="15.75" customHeight="1">
      <c r="A4869" s="2" t="s">
        <v>298</v>
      </c>
      <c r="B4869" s="2" t="s">
        <v>292</v>
      </c>
      <c r="C4869" s="2" t="str">
        <f>VLOOKUP(D4869,Info!$A$24:$B$57,2,FALSE)</f>
        <v>Shallow-water</v>
      </c>
      <c r="D4869" s="3" t="s">
        <v>31</v>
      </c>
      <c r="E4869" s="3">
        <v>2011.0</v>
      </c>
      <c r="F4869" s="3">
        <v>11.0</v>
      </c>
    </row>
    <row r="4870" ht="15.75" customHeight="1">
      <c r="A4870" s="2" t="s">
        <v>298</v>
      </c>
      <c r="B4870" s="2" t="s">
        <v>292</v>
      </c>
      <c r="C4870" s="2" t="str">
        <f>VLOOKUP(D4870,Info!$A$24:$B$57,2,FALSE)</f>
        <v>Shallow-water</v>
      </c>
      <c r="D4870" s="3" t="s">
        <v>31</v>
      </c>
      <c r="E4870" s="3">
        <v>2012.0</v>
      </c>
      <c r="F4870" s="3">
        <v>32.0</v>
      </c>
    </row>
    <row r="4871" ht="15.75" customHeight="1">
      <c r="A4871" s="2" t="s">
        <v>298</v>
      </c>
      <c r="B4871" s="2" t="s">
        <v>292</v>
      </c>
      <c r="C4871" s="2" t="str">
        <f>VLOOKUP(D4871,Info!$A$24:$B$57,2,FALSE)</f>
        <v>Shallow-water</v>
      </c>
      <c r="D4871" s="3" t="s">
        <v>31</v>
      </c>
      <c r="E4871" s="3">
        <v>2013.0</v>
      </c>
      <c r="F4871" s="3">
        <v>39.0</v>
      </c>
    </row>
    <row r="4872" ht="15.75" customHeight="1">
      <c r="A4872" s="2" t="s">
        <v>298</v>
      </c>
      <c r="B4872" s="2" t="s">
        <v>292</v>
      </c>
      <c r="C4872" s="2" t="str">
        <f>VLOOKUP(D4872,Info!$A$24:$B$57,2,FALSE)</f>
        <v>Shallow-water</v>
      </c>
      <c r="D4872" s="3" t="s">
        <v>31</v>
      </c>
      <c r="E4872" s="3">
        <v>2014.0</v>
      </c>
      <c r="F4872" s="3">
        <v>34.0</v>
      </c>
    </row>
    <row r="4873" ht="15.75" customHeight="1">
      <c r="A4873" s="2" t="s">
        <v>298</v>
      </c>
      <c r="B4873" s="2" t="s">
        <v>292</v>
      </c>
      <c r="C4873" s="2" t="str">
        <f>VLOOKUP(D4873,Info!$A$24:$B$57,2,FALSE)</f>
        <v>Shallow-water</v>
      </c>
      <c r="D4873" s="3" t="s">
        <v>31</v>
      </c>
      <c r="E4873" s="3">
        <v>2015.0</v>
      </c>
      <c r="F4873" s="3">
        <v>20.0</v>
      </c>
    </row>
    <row r="4874" ht="15.75" customHeight="1">
      <c r="A4874" s="2" t="s">
        <v>298</v>
      </c>
      <c r="B4874" s="2" t="s">
        <v>292</v>
      </c>
      <c r="C4874" s="2" t="str">
        <f>VLOOKUP(D4874,Info!$A$24:$B$57,2,FALSE)</f>
        <v>Shallow-water</v>
      </c>
      <c r="D4874" s="3" t="s">
        <v>31</v>
      </c>
      <c r="E4874" s="3">
        <v>2016.0</v>
      </c>
      <c r="F4874" s="3">
        <v>33.0</v>
      </c>
    </row>
    <row r="4875" ht="15.75" customHeight="1">
      <c r="A4875" s="2" t="s">
        <v>298</v>
      </c>
      <c r="B4875" s="2" t="s">
        <v>292</v>
      </c>
      <c r="C4875" s="2" t="str">
        <f>VLOOKUP(D4875,Info!$A$24:$B$57,2,FALSE)</f>
        <v>Shallow-water</v>
      </c>
      <c r="D4875" s="3" t="s">
        <v>31</v>
      </c>
      <c r="E4875" s="3">
        <v>2017.0</v>
      </c>
      <c r="F4875" s="3">
        <v>21.0</v>
      </c>
    </row>
    <row r="4876" ht="15.75" customHeight="1">
      <c r="A4876" s="2" t="s">
        <v>298</v>
      </c>
      <c r="B4876" s="2" t="s">
        <v>292</v>
      </c>
      <c r="C4876" s="2" t="str">
        <f>VLOOKUP(D4876,Info!$A$24:$B$57,2,FALSE)</f>
        <v>Shallow-water</v>
      </c>
      <c r="D4876" s="3" t="s">
        <v>31</v>
      </c>
      <c r="E4876" s="3">
        <v>2018.0</v>
      </c>
      <c r="F4876" s="3">
        <v>15.0</v>
      </c>
    </row>
    <row r="4877" ht="15.75" customHeight="1">
      <c r="A4877" s="2" t="s">
        <v>298</v>
      </c>
      <c r="B4877" s="2" t="s">
        <v>292</v>
      </c>
      <c r="C4877" s="2" t="str">
        <f>VLOOKUP(D4877,Info!$A$24:$B$57,2,FALSE)</f>
        <v>Grunts</v>
      </c>
      <c r="D4877" s="3" t="s">
        <v>32</v>
      </c>
      <c r="E4877" s="3">
        <v>1981.0</v>
      </c>
      <c r="F4877" s="3">
        <v>7.0</v>
      </c>
    </row>
    <row r="4878" ht="15.75" customHeight="1">
      <c r="A4878" s="2" t="s">
        <v>298</v>
      </c>
      <c r="B4878" s="2" t="s">
        <v>292</v>
      </c>
      <c r="C4878" s="2" t="str">
        <f>VLOOKUP(D4878,Info!$A$24:$B$57,2,FALSE)</f>
        <v>Grunts</v>
      </c>
      <c r="D4878" s="3" t="s">
        <v>32</v>
      </c>
      <c r="E4878" s="3">
        <v>1982.0</v>
      </c>
      <c r="F4878" s="3">
        <v>2.0</v>
      </c>
    </row>
    <row r="4879" ht="15.75" customHeight="1">
      <c r="A4879" s="2" t="s">
        <v>298</v>
      </c>
      <c r="B4879" s="2" t="s">
        <v>292</v>
      </c>
      <c r="C4879" s="2" t="str">
        <f>VLOOKUP(D4879,Info!$A$24:$B$57,2,FALSE)</f>
        <v>Grunts</v>
      </c>
      <c r="D4879" s="3" t="s">
        <v>32</v>
      </c>
      <c r="E4879" s="3">
        <v>1983.0</v>
      </c>
      <c r="F4879" s="3">
        <v>8.0</v>
      </c>
    </row>
    <row r="4880" ht="15.75" customHeight="1">
      <c r="A4880" s="2" t="s">
        <v>298</v>
      </c>
      <c r="B4880" s="2" t="s">
        <v>292</v>
      </c>
      <c r="C4880" s="2" t="str">
        <f>VLOOKUP(D4880,Info!$A$24:$B$57,2,FALSE)</f>
        <v>Grunts</v>
      </c>
      <c r="D4880" s="3" t="s">
        <v>32</v>
      </c>
      <c r="E4880" s="3">
        <v>1984.0</v>
      </c>
      <c r="F4880" s="3">
        <v>19.0</v>
      </c>
    </row>
    <row r="4881" ht="15.75" customHeight="1">
      <c r="A4881" s="2" t="s">
        <v>298</v>
      </c>
      <c r="B4881" s="2" t="s">
        <v>292</v>
      </c>
      <c r="C4881" s="2" t="str">
        <f>VLOOKUP(D4881,Info!$A$24:$B$57,2,FALSE)</f>
        <v>Grunts</v>
      </c>
      <c r="D4881" s="3" t="s">
        <v>32</v>
      </c>
      <c r="E4881" s="3">
        <v>1985.0</v>
      </c>
      <c r="F4881" s="3">
        <v>33.0</v>
      </c>
    </row>
    <row r="4882" ht="15.75" customHeight="1">
      <c r="A4882" s="2" t="s">
        <v>298</v>
      </c>
      <c r="B4882" s="2" t="s">
        <v>292</v>
      </c>
      <c r="C4882" s="2" t="str">
        <f>VLOOKUP(D4882,Info!$A$24:$B$57,2,FALSE)</f>
        <v>Grunts</v>
      </c>
      <c r="D4882" s="3" t="s">
        <v>32</v>
      </c>
      <c r="E4882" s="3">
        <v>1986.0</v>
      </c>
      <c r="F4882" s="3">
        <v>32.0</v>
      </c>
    </row>
    <row r="4883" ht="15.75" customHeight="1">
      <c r="A4883" s="2" t="s">
        <v>298</v>
      </c>
      <c r="B4883" s="2" t="s">
        <v>292</v>
      </c>
      <c r="C4883" s="2" t="str">
        <f>VLOOKUP(D4883,Info!$A$24:$B$57,2,FALSE)</f>
        <v>Grunts</v>
      </c>
      <c r="D4883" s="3" t="s">
        <v>32</v>
      </c>
      <c r="E4883" s="3">
        <v>1987.0</v>
      </c>
      <c r="F4883" s="3">
        <v>16.0</v>
      </c>
    </row>
    <row r="4884" ht="15.75" customHeight="1">
      <c r="A4884" s="2" t="s">
        <v>298</v>
      </c>
      <c r="B4884" s="2" t="s">
        <v>292</v>
      </c>
      <c r="C4884" s="2" t="str">
        <f>VLOOKUP(D4884,Info!$A$24:$B$57,2,FALSE)</f>
        <v>Grunts</v>
      </c>
      <c r="D4884" s="3" t="s">
        <v>32</v>
      </c>
      <c r="E4884" s="3">
        <v>1988.0</v>
      </c>
      <c r="F4884" s="3">
        <v>4.0</v>
      </c>
    </row>
    <row r="4885" ht="15.75" customHeight="1">
      <c r="A4885" s="2" t="s">
        <v>298</v>
      </c>
      <c r="B4885" s="2" t="s">
        <v>292</v>
      </c>
      <c r="C4885" s="2" t="str">
        <f>VLOOKUP(D4885,Info!$A$24:$B$57,2,FALSE)</f>
        <v>Grunts</v>
      </c>
      <c r="D4885" s="3" t="s">
        <v>32</v>
      </c>
      <c r="E4885" s="3">
        <v>1989.0</v>
      </c>
      <c r="F4885" s="3">
        <v>10.0</v>
      </c>
    </row>
    <row r="4886" ht="15.75" customHeight="1">
      <c r="A4886" s="2" t="s">
        <v>298</v>
      </c>
      <c r="B4886" s="2" t="s">
        <v>292</v>
      </c>
      <c r="C4886" s="2" t="str">
        <f>VLOOKUP(D4886,Info!$A$24:$B$57,2,FALSE)</f>
        <v>Grunts</v>
      </c>
      <c r="D4886" s="3" t="s">
        <v>32</v>
      </c>
      <c r="E4886" s="3">
        <v>1990.0</v>
      </c>
      <c r="F4886" s="3">
        <v>10.0</v>
      </c>
    </row>
    <row r="4887" ht="15.75" customHeight="1">
      <c r="A4887" s="2" t="s">
        <v>298</v>
      </c>
      <c r="B4887" s="2" t="s">
        <v>292</v>
      </c>
      <c r="C4887" s="2" t="str">
        <f>VLOOKUP(D4887,Info!$A$24:$B$57,2,FALSE)</f>
        <v>Grunts</v>
      </c>
      <c r="D4887" s="3" t="s">
        <v>32</v>
      </c>
      <c r="E4887" s="3">
        <v>1991.0</v>
      </c>
      <c r="F4887" s="3">
        <v>6.0</v>
      </c>
    </row>
    <row r="4888" ht="15.75" customHeight="1">
      <c r="A4888" s="2" t="s">
        <v>298</v>
      </c>
      <c r="B4888" s="2" t="s">
        <v>292</v>
      </c>
      <c r="C4888" s="2" t="str">
        <f>VLOOKUP(D4888,Info!$A$24:$B$57,2,FALSE)</f>
        <v>Grunts</v>
      </c>
      <c r="D4888" s="3" t="s">
        <v>32</v>
      </c>
      <c r="E4888" s="3">
        <v>1992.0</v>
      </c>
      <c r="F4888" s="3">
        <v>3.0</v>
      </c>
    </row>
    <row r="4889" ht="15.75" customHeight="1">
      <c r="A4889" s="2" t="s">
        <v>298</v>
      </c>
      <c r="B4889" s="2" t="s">
        <v>292</v>
      </c>
      <c r="C4889" s="2" t="str">
        <f>VLOOKUP(D4889,Info!$A$24:$B$57,2,FALSE)</f>
        <v>Grunts</v>
      </c>
      <c r="D4889" s="3" t="s">
        <v>32</v>
      </c>
      <c r="E4889" s="3">
        <v>1993.0</v>
      </c>
      <c r="F4889" s="3">
        <v>1.0</v>
      </c>
    </row>
    <row r="4890" ht="15.75" customHeight="1">
      <c r="A4890" s="2" t="s">
        <v>298</v>
      </c>
      <c r="B4890" s="2" t="s">
        <v>292</v>
      </c>
      <c r="C4890" s="2" t="str">
        <f>VLOOKUP(D4890,Info!$A$24:$B$57,2,FALSE)</f>
        <v>Grunts</v>
      </c>
      <c r="D4890" s="3" t="s">
        <v>32</v>
      </c>
      <c r="E4890" s="3">
        <v>1994.0</v>
      </c>
      <c r="F4890" s="3">
        <v>4.0</v>
      </c>
    </row>
    <row r="4891" ht="15.75" customHeight="1">
      <c r="A4891" s="2" t="s">
        <v>298</v>
      </c>
      <c r="B4891" s="2" t="s">
        <v>292</v>
      </c>
      <c r="C4891" s="2" t="str">
        <f>VLOOKUP(D4891,Info!$A$24:$B$57,2,FALSE)</f>
        <v>Grunts</v>
      </c>
      <c r="D4891" s="3" t="s">
        <v>32</v>
      </c>
      <c r="E4891" s="3">
        <v>1995.0</v>
      </c>
      <c r="F4891" s="3">
        <v>1.0</v>
      </c>
    </row>
    <row r="4892" ht="15.75" customHeight="1">
      <c r="A4892" s="2" t="s">
        <v>298</v>
      </c>
      <c r="B4892" s="2" t="s">
        <v>292</v>
      </c>
      <c r="C4892" s="2" t="str">
        <f>VLOOKUP(D4892,Info!$A$24:$B$57,2,FALSE)</f>
        <v>Grunts</v>
      </c>
      <c r="D4892" s="3" t="s">
        <v>32</v>
      </c>
      <c r="E4892" s="3">
        <v>1996.0</v>
      </c>
      <c r="F4892" s="3">
        <v>3.0</v>
      </c>
    </row>
    <row r="4893" ht="15.75" customHeight="1">
      <c r="A4893" s="2" t="s">
        <v>298</v>
      </c>
      <c r="B4893" s="2" t="s">
        <v>292</v>
      </c>
      <c r="C4893" s="2" t="str">
        <f>VLOOKUP(D4893,Info!$A$24:$B$57,2,FALSE)</f>
        <v>Grunts</v>
      </c>
      <c r="D4893" s="3" t="s">
        <v>32</v>
      </c>
      <c r="E4893" s="3">
        <v>1997.0</v>
      </c>
      <c r="F4893" s="3">
        <v>3.0</v>
      </c>
    </row>
    <row r="4894" ht="15.75" customHeight="1">
      <c r="A4894" s="2" t="s">
        <v>298</v>
      </c>
      <c r="B4894" s="2" t="s">
        <v>292</v>
      </c>
      <c r="C4894" s="2" t="str">
        <f>VLOOKUP(D4894,Info!$A$24:$B$57,2,FALSE)</f>
        <v>Grunts</v>
      </c>
      <c r="D4894" s="3" t="s">
        <v>32</v>
      </c>
      <c r="E4894" s="3">
        <v>1998.0</v>
      </c>
      <c r="F4894" s="3">
        <v>13.0</v>
      </c>
    </row>
    <row r="4895" ht="15.75" customHeight="1">
      <c r="A4895" s="2" t="s">
        <v>298</v>
      </c>
      <c r="B4895" s="2" t="s">
        <v>292</v>
      </c>
      <c r="C4895" s="2" t="str">
        <f>VLOOKUP(D4895,Info!$A$24:$B$57,2,FALSE)</f>
        <v>Grunts</v>
      </c>
      <c r="D4895" s="3" t="s">
        <v>32</v>
      </c>
      <c r="E4895" s="3">
        <v>1999.0</v>
      </c>
      <c r="F4895" s="3">
        <v>17.0</v>
      </c>
    </row>
    <row r="4896" ht="15.75" customHeight="1">
      <c r="A4896" s="2" t="s">
        <v>298</v>
      </c>
      <c r="B4896" s="2" t="s">
        <v>292</v>
      </c>
      <c r="C4896" s="2" t="str">
        <f>VLOOKUP(D4896,Info!$A$24:$B$57,2,FALSE)</f>
        <v>Grunts</v>
      </c>
      <c r="D4896" s="3" t="s">
        <v>32</v>
      </c>
      <c r="E4896" s="3">
        <v>2000.0</v>
      </c>
      <c r="F4896" s="3">
        <v>25.0</v>
      </c>
    </row>
    <row r="4897" ht="15.75" customHeight="1">
      <c r="A4897" s="2" t="s">
        <v>298</v>
      </c>
      <c r="B4897" s="2" t="s">
        <v>292</v>
      </c>
      <c r="C4897" s="2" t="str">
        <f>VLOOKUP(D4897,Info!$A$24:$B$57,2,FALSE)</f>
        <v>Grunts</v>
      </c>
      <c r="D4897" s="3" t="s">
        <v>32</v>
      </c>
      <c r="E4897" s="3">
        <v>2001.0</v>
      </c>
      <c r="F4897" s="3">
        <v>21.0</v>
      </c>
    </row>
    <row r="4898" ht="15.75" customHeight="1">
      <c r="A4898" s="2" t="s">
        <v>298</v>
      </c>
      <c r="B4898" s="2" t="s">
        <v>292</v>
      </c>
      <c r="C4898" s="2" t="str">
        <f>VLOOKUP(D4898,Info!$A$24:$B$57,2,FALSE)</f>
        <v>Grunts</v>
      </c>
      <c r="D4898" s="3" t="s">
        <v>32</v>
      </c>
      <c r="E4898" s="3">
        <v>2002.0</v>
      </c>
      <c r="F4898" s="3">
        <v>6.0</v>
      </c>
    </row>
    <row r="4899" ht="15.75" customHeight="1">
      <c r="A4899" s="2" t="s">
        <v>298</v>
      </c>
      <c r="B4899" s="2" t="s">
        <v>292</v>
      </c>
      <c r="C4899" s="2" t="str">
        <f>VLOOKUP(D4899,Info!$A$24:$B$57,2,FALSE)</f>
        <v>Grunts</v>
      </c>
      <c r="D4899" s="3" t="s">
        <v>32</v>
      </c>
      <c r="E4899" s="3">
        <v>2003.0</v>
      </c>
      <c r="F4899" s="3">
        <v>40.0</v>
      </c>
    </row>
    <row r="4900" ht="15.75" customHeight="1">
      <c r="A4900" s="2" t="s">
        <v>298</v>
      </c>
      <c r="B4900" s="2" t="s">
        <v>292</v>
      </c>
      <c r="C4900" s="2" t="str">
        <f>VLOOKUP(D4900,Info!$A$24:$B$57,2,FALSE)</f>
        <v>Grunts</v>
      </c>
      <c r="D4900" s="3" t="s">
        <v>32</v>
      </c>
      <c r="E4900" s="3">
        <v>2004.0</v>
      </c>
      <c r="F4900" s="3">
        <v>56.0</v>
      </c>
    </row>
    <row r="4901" ht="15.75" customHeight="1">
      <c r="A4901" s="2" t="s">
        <v>298</v>
      </c>
      <c r="B4901" s="2" t="s">
        <v>292</v>
      </c>
      <c r="C4901" s="2" t="str">
        <f>VLOOKUP(D4901,Info!$A$24:$B$57,2,FALSE)</f>
        <v>Grunts</v>
      </c>
      <c r="D4901" s="3" t="s">
        <v>32</v>
      </c>
      <c r="E4901" s="3">
        <v>2005.0</v>
      </c>
      <c r="F4901" s="3">
        <v>65.0</v>
      </c>
    </row>
    <row r="4902" ht="15.75" customHeight="1">
      <c r="A4902" s="2" t="s">
        <v>298</v>
      </c>
      <c r="B4902" s="2" t="s">
        <v>292</v>
      </c>
      <c r="C4902" s="2" t="str">
        <f>VLOOKUP(D4902,Info!$A$24:$B$57,2,FALSE)</f>
        <v>Grunts</v>
      </c>
      <c r="D4902" s="3" t="s">
        <v>32</v>
      </c>
      <c r="E4902" s="3">
        <v>2006.0</v>
      </c>
      <c r="F4902" s="3">
        <v>54.0</v>
      </c>
    </row>
    <row r="4903" ht="15.75" customHeight="1">
      <c r="A4903" s="2" t="s">
        <v>298</v>
      </c>
      <c r="B4903" s="2" t="s">
        <v>292</v>
      </c>
      <c r="C4903" s="2" t="str">
        <f>VLOOKUP(D4903,Info!$A$24:$B$57,2,FALSE)</f>
        <v>Grunts</v>
      </c>
      <c r="D4903" s="3" t="s">
        <v>32</v>
      </c>
      <c r="E4903" s="3">
        <v>2007.0</v>
      </c>
      <c r="F4903" s="3">
        <v>78.0</v>
      </c>
    </row>
    <row r="4904" ht="15.75" customHeight="1">
      <c r="A4904" s="2" t="s">
        <v>298</v>
      </c>
      <c r="B4904" s="2" t="s">
        <v>292</v>
      </c>
      <c r="C4904" s="2" t="str">
        <f>VLOOKUP(D4904,Info!$A$24:$B$57,2,FALSE)</f>
        <v>Grunts</v>
      </c>
      <c r="D4904" s="3" t="s">
        <v>32</v>
      </c>
      <c r="E4904" s="3">
        <v>2008.0</v>
      </c>
      <c r="F4904" s="3">
        <v>42.0</v>
      </c>
    </row>
    <row r="4905" ht="15.75" customHeight="1">
      <c r="A4905" s="2" t="s">
        <v>298</v>
      </c>
      <c r="B4905" s="2" t="s">
        <v>292</v>
      </c>
      <c r="C4905" s="2" t="str">
        <f>VLOOKUP(D4905,Info!$A$24:$B$57,2,FALSE)</f>
        <v>Grunts</v>
      </c>
      <c r="D4905" s="3" t="s">
        <v>32</v>
      </c>
      <c r="E4905" s="3">
        <v>2009.0</v>
      </c>
      <c r="F4905" s="3">
        <v>31.0</v>
      </c>
    </row>
    <row r="4906" ht="15.75" customHeight="1">
      <c r="A4906" s="2" t="s">
        <v>298</v>
      </c>
      <c r="B4906" s="2" t="s">
        <v>292</v>
      </c>
      <c r="C4906" s="2" t="str">
        <f>VLOOKUP(D4906,Info!$A$24:$B$57,2,FALSE)</f>
        <v>Grunts</v>
      </c>
      <c r="D4906" s="3" t="s">
        <v>32</v>
      </c>
      <c r="E4906" s="3">
        <v>2010.0</v>
      </c>
      <c r="F4906" s="3">
        <v>15.0</v>
      </c>
    </row>
    <row r="4907" ht="15.75" customHeight="1">
      <c r="A4907" s="2" t="s">
        <v>298</v>
      </c>
      <c r="B4907" s="2" t="s">
        <v>292</v>
      </c>
      <c r="C4907" s="2" t="str">
        <f>VLOOKUP(D4907,Info!$A$24:$B$57,2,FALSE)</f>
        <v>Grunts</v>
      </c>
      <c r="D4907" s="3" t="s">
        <v>32</v>
      </c>
      <c r="E4907" s="3">
        <v>2011.0</v>
      </c>
      <c r="F4907" s="3">
        <v>27.0</v>
      </c>
    </row>
    <row r="4908" ht="15.75" customHeight="1">
      <c r="A4908" s="2" t="s">
        <v>298</v>
      </c>
      <c r="B4908" s="2" t="s">
        <v>292</v>
      </c>
      <c r="C4908" s="2" t="str">
        <f>VLOOKUP(D4908,Info!$A$24:$B$57,2,FALSE)</f>
        <v>Grunts</v>
      </c>
      <c r="D4908" s="3" t="s">
        <v>32</v>
      </c>
      <c r="E4908" s="3">
        <v>2012.0</v>
      </c>
      <c r="F4908" s="3">
        <v>35.0</v>
      </c>
    </row>
    <row r="4909" ht="15.75" customHeight="1">
      <c r="A4909" s="2" t="s">
        <v>298</v>
      </c>
      <c r="B4909" s="2" t="s">
        <v>292</v>
      </c>
      <c r="C4909" s="2" t="str">
        <f>VLOOKUP(D4909,Info!$A$24:$B$57,2,FALSE)</f>
        <v>Grunts</v>
      </c>
      <c r="D4909" s="3" t="s">
        <v>32</v>
      </c>
      <c r="E4909" s="3">
        <v>2013.0</v>
      </c>
      <c r="F4909" s="3">
        <v>47.0</v>
      </c>
    </row>
    <row r="4910" ht="15.75" customHeight="1">
      <c r="A4910" s="2" t="s">
        <v>298</v>
      </c>
      <c r="B4910" s="2" t="s">
        <v>292</v>
      </c>
      <c r="C4910" s="2" t="str">
        <f>VLOOKUP(D4910,Info!$A$24:$B$57,2,FALSE)</f>
        <v>Grunts</v>
      </c>
      <c r="D4910" s="3" t="s">
        <v>32</v>
      </c>
      <c r="E4910" s="3">
        <v>2014.0</v>
      </c>
      <c r="F4910" s="3">
        <v>57.0</v>
      </c>
    </row>
    <row r="4911" ht="15.75" customHeight="1">
      <c r="A4911" s="2" t="s">
        <v>298</v>
      </c>
      <c r="B4911" s="2" t="s">
        <v>292</v>
      </c>
      <c r="C4911" s="2" t="str">
        <f>VLOOKUP(D4911,Info!$A$24:$B$57,2,FALSE)</f>
        <v>Grunts</v>
      </c>
      <c r="D4911" s="3" t="s">
        <v>32</v>
      </c>
      <c r="E4911" s="3">
        <v>2015.0</v>
      </c>
      <c r="F4911" s="3">
        <v>67.0</v>
      </c>
    </row>
    <row r="4912" ht="15.75" customHeight="1">
      <c r="A4912" s="2" t="s">
        <v>298</v>
      </c>
      <c r="B4912" s="2" t="s">
        <v>292</v>
      </c>
      <c r="C4912" s="2" t="str">
        <f>VLOOKUP(D4912,Info!$A$24:$B$57,2,FALSE)</f>
        <v>Grunts</v>
      </c>
      <c r="D4912" s="3" t="s">
        <v>32</v>
      </c>
      <c r="E4912" s="3">
        <v>2016.0</v>
      </c>
      <c r="F4912" s="3">
        <v>51.0</v>
      </c>
    </row>
    <row r="4913" ht="15.75" customHeight="1">
      <c r="A4913" s="2" t="s">
        <v>298</v>
      </c>
      <c r="B4913" s="2" t="s">
        <v>292</v>
      </c>
      <c r="C4913" s="2" t="str">
        <f>VLOOKUP(D4913,Info!$A$24:$B$57,2,FALSE)</f>
        <v>Grunts</v>
      </c>
      <c r="D4913" s="3" t="s">
        <v>32</v>
      </c>
      <c r="E4913" s="3">
        <v>2017.0</v>
      </c>
      <c r="F4913" s="3">
        <v>26.0</v>
      </c>
    </row>
    <row r="4914" ht="15.75" customHeight="1">
      <c r="A4914" s="2" t="s">
        <v>298</v>
      </c>
      <c r="B4914" s="2" t="s">
        <v>292</v>
      </c>
      <c r="C4914" s="2" t="str">
        <f>VLOOKUP(D4914,Info!$A$24:$B$57,2,FALSE)</f>
        <v>Grunts</v>
      </c>
      <c r="D4914" s="3" t="s">
        <v>32</v>
      </c>
      <c r="E4914" s="3">
        <v>2018.0</v>
      </c>
      <c r="F4914" s="3">
        <v>29.0</v>
      </c>
    </row>
    <row r="4915" ht="15.75" customHeight="1">
      <c r="A4915" s="2" t="s">
        <v>298</v>
      </c>
      <c r="B4915" s="2" t="s">
        <v>292</v>
      </c>
      <c r="C4915" s="2" t="str">
        <f>VLOOKUP(D4915,Info!$A$24:$B$57,2,FALSE)</f>
        <v>Deepwater</v>
      </c>
      <c r="D4915" s="3" t="s">
        <v>33</v>
      </c>
      <c r="E4915" s="3">
        <v>1981.0</v>
      </c>
      <c r="F4915" s="3">
        <v>21.0</v>
      </c>
    </row>
    <row r="4916" ht="15.75" customHeight="1">
      <c r="A4916" s="2" t="s">
        <v>298</v>
      </c>
      <c r="B4916" s="2" t="s">
        <v>292</v>
      </c>
      <c r="C4916" s="2" t="str">
        <f>VLOOKUP(D4916,Info!$A$24:$B$57,2,FALSE)</f>
        <v>Deepwater</v>
      </c>
      <c r="D4916" s="3" t="s">
        <v>33</v>
      </c>
      <c r="E4916" s="3">
        <v>1982.0</v>
      </c>
      <c r="F4916" s="3">
        <v>20.0</v>
      </c>
    </row>
    <row r="4917" ht="15.75" customHeight="1">
      <c r="A4917" s="2" t="s">
        <v>298</v>
      </c>
      <c r="B4917" s="2" t="s">
        <v>292</v>
      </c>
      <c r="C4917" s="2" t="str">
        <f>VLOOKUP(D4917,Info!$A$24:$B$57,2,FALSE)</f>
        <v>Deepwater</v>
      </c>
      <c r="D4917" s="3" t="s">
        <v>33</v>
      </c>
      <c r="E4917" s="3">
        <v>1983.0</v>
      </c>
      <c r="F4917" s="3">
        <v>39.0</v>
      </c>
    </row>
    <row r="4918" ht="15.75" customHeight="1">
      <c r="A4918" s="2" t="s">
        <v>298</v>
      </c>
      <c r="B4918" s="2" t="s">
        <v>292</v>
      </c>
      <c r="C4918" s="2" t="str">
        <f>VLOOKUP(D4918,Info!$A$24:$B$57,2,FALSE)</f>
        <v>Deepwater</v>
      </c>
      <c r="D4918" s="3" t="s">
        <v>33</v>
      </c>
      <c r="E4918" s="3">
        <v>1984.0</v>
      </c>
      <c r="F4918" s="3">
        <v>31.0</v>
      </c>
    </row>
    <row r="4919" ht="15.75" customHeight="1">
      <c r="A4919" s="2" t="s">
        <v>298</v>
      </c>
      <c r="B4919" s="2" t="s">
        <v>292</v>
      </c>
      <c r="C4919" s="2" t="str">
        <f>VLOOKUP(D4919,Info!$A$24:$B$57,2,FALSE)</f>
        <v>Deepwater</v>
      </c>
      <c r="D4919" s="3" t="s">
        <v>33</v>
      </c>
      <c r="E4919" s="3">
        <v>1985.0</v>
      </c>
      <c r="F4919" s="3">
        <v>49.0</v>
      </c>
    </row>
    <row r="4920" ht="15.75" customHeight="1">
      <c r="A4920" s="2" t="s">
        <v>298</v>
      </c>
      <c r="B4920" s="2" t="s">
        <v>292</v>
      </c>
      <c r="C4920" s="2" t="str">
        <f>VLOOKUP(D4920,Info!$A$24:$B$57,2,FALSE)</f>
        <v>Deepwater</v>
      </c>
      <c r="D4920" s="3" t="s">
        <v>33</v>
      </c>
      <c r="E4920" s="3">
        <v>1986.0</v>
      </c>
      <c r="F4920" s="3">
        <v>53.0</v>
      </c>
    </row>
    <row r="4921" ht="15.75" customHeight="1">
      <c r="A4921" s="2" t="s">
        <v>298</v>
      </c>
      <c r="B4921" s="2" t="s">
        <v>292</v>
      </c>
      <c r="C4921" s="2" t="str">
        <f>VLOOKUP(D4921,Info!$A$24:$B$57,2,FALSE)</f>
        <v>Deepwater</v>
      </c>
      <c r="D4921" s="3" t="s">
        <v>33</v>
      </c>
      <c r="E4921" s="3">
        <v>1987.0</v>
      </c>
      <c r="F4921" s="3">
        <v>22.0</v>
      </c>
    </row>
    <row r="4922" ht="15.75" customHeight="1">
      <c r="A4922" s="2" t="s">
        <v>298</v>
      </c>
      <c r="B4922" s="2" t="s">
        <v>292</v>
      </c>
      <c r="C4922" s="2" t="str">
        <f>VLOOKUP(D4922,Info!$A$24:$B$57,2,FALSE)</f>
        <v>Deepwater</v>
      </c>
      <c r="D4922" s="3" t="s">
        <v>33</v>
      </c>
      <c r="E4922" s="3">
        <v>1988.0</v>
      </c>
      <c r="F4922" s="3">
        <v>22.0</v>
      </c>
    </row>
    <row r="4923" ht="15.75" customHeight="1">
      <c r="A4923" s="2" t="s">
        <v>298</v>
      </c>
      <c r="B4923" s="2" t="s">
        <v>292</v>
      </c>
      <c r="C4923" s="2" t="str">
        <f>VLOOKUP(D4923,Info!$A$24:$B$57,2,FALSE)</f>
        <v>Deepwater</v>
      </c>
      <c r="D4923" s="3" t="s">
        <v>33</v>
      </c>
      <c r="E4923" s="3">
        <v>1989.0</v>
      </c>
      <c r="F4923" s="3">
        <v>36.0</v>
      </c>
    </row>
    <row r="4924" ht="15.75" customHeight="1">
      <c r="A4924" s="2" t="s">
        <v>298</v>
      </c>
      <c r="B4924" s="2" t="s">
        <v>292</v>
      </c>
      <c r="C4924" s="2" t="str">
        <f>VLOOKUP(D4924,Info!$A$24:$B$57,2,FALSE)</f>
        <v>Deepwater</v>
      </c>
      <c r="D4924" s="3" t="s">
        <v>33</v>
      </c>
      <c r="E4924" s="3">
        <v>1990.0</v>
      </c>
      <c r="F4924" s="3">
        <v>14.0</v>
      </c>
    </row>
    <row r="4925" ht="15.75" customHeight="1">
      <c r="A4925" s="2" t="s">
        <v>298</v>
      </c>
      <c r="B4925" s="2" t="s">
        <v>292</v>
      </c>
      <c r="C4925" s="2" t="str">
        <f>VLOOKUP(D4925,Info!$A$24:$B$57,2,FALSE)</f>
        <v>Deepwater</v>
      </c>
      <c r="D4925" s="3" t="s">
        <v>33</v>
      </c>
      <c r="E4925" s="3">
        <v>1991.0</v>
      </c>
      <c r="F4925" s="3">
        <v>26.0</v>
      </c>
    </row>
    <row r="4926" ht="15.75" customHeight="1">
      <c r="A4926" s="2" t="s">
        <v>298</v>
      </c>
      <c r="B4926" s="2" t="s">
        <v>292</v>
      </c>
      <c r="C4926" s="2" t="str">
        <f>VLOOKUP(D4926,Info!$A$24:$B$57,2,FALSE)</f>
        <v>Deepwater</v>
      </c>
      <c r="D4926" s="3" t="s">
        <v>33</v>
      </c>
      <c r="E4926" s="3">
        <v>1992.0</v>
      </c>
      <c r="F4926" s="3">
        <v>22.0</v>
      </c>
    </row>
    <row r="4927" ht="15.75" customHeight="1">
      <c r="A4927" s="2" t="s">
        <v>298</v>
      </c>
      <c r="B4927" s="2" t="s">
        <v>292</v>
      </c>
      <c r="C4927" s="2" t="str">
        <f>VLOOKUP(D4927,Info!$A$24:$B$57,2,FALSE)</f>
        <v>Deepwater</v>
      </c>
      <c r="D4927" s="3" t="s">
        <v>33</v>
      </c>
      <c r="E4927" s="3">
        <v>1993.0</v>
      </c>
      <c r="F4927" s="3">
        <v>10.0</v>
      </c>
    </row>
    <row r="4928" ht="15.75" customHeight="1">
      <c r="A4928" s="2" t="s">
        <v>298</v>
      </c>
      <c r="B4928" s="2" t="s">
        <v>292</v>
      </c>
      <c r="C4928" s="2" t="str">
        <f>VLOOKUP(D4928,Info!$A$24:$B$57,2,FALSE)</f>
        <v>Deepwater</v>
      </c>
      <c r="D4928" s="3" t="s">
        <v>33</v>
      </c>
      <c r="E4928" s="3">
        <v>1994.0</v>
      </c>
      <c r="F4928" s="3">
        <v>29.0</v>
      </c>
    </row>
    <row r="4929" ht="15.75" customHeight="1">
      <c r="A4929" s="2" t="s">
        <v>298</v>
      </c>
      <c r="B4929" s="2" t="s">
        <v>292</v>
      </c>
      <c r="C4929" s="2" t="str">
        <f>VLOOKUP(D4929,Info!$A$24:$B$57,2,FALSE)</f>
        <v>Deepwater</v>
      </c>
      <c r="D4929" s="3" t="s">
        <v>33</v>
      </c>
      <c r="E4929" s="3">
        <v>1995.0</v>
      </c>
      <c r="F4929" s="3">
        <v>47.0</v>
      </c>
    </row>
    <row r="4930" ht="15.75" customHeight="1">
      <c r="A4930" s="2" t="s">
        <v>298</v>
      </c>
      <c r="B4930" s="2" t="s">
        <v>292</v>
      </c>
      <c r="C4930" s="2" t="str">
        <f>VLOOKUP(D4930,Info!$A$24:$B$57,2,FALSE)</f>
        <v>Deepwater</v>
      </c>
      <c r="D4930" s="3" t="s">
        <v>33</v>
      </c>
      <c r="E4930" s="3">
        <v>1996.0</v>
      </c>
      <c r="F4930" s="3">
        <v>9.0</v>
      </c>
    </row>
    <row r="4931" ht="15.75" customHeight="1">
      <c r="A4931" s="2" t="s">
        <v>298</v>
      </c>
      <c r="B4931" s="2" t="s">
        <v>292</v>
      </c>
      <c r="C4931" s="2" t="str">
        <f>VLOOKUP(D4931,Info!$A$24:$B$57,2,FALSE)</f>
        <v>Deepwater</v>
      </c>
      <c r="D4931" s="3" t="s">
        <v>33</v>
      </c>
      <c r="E4931" s="3">
        <v>1997.0</v>
      </c>
      <c r="F4931" s="3">
        <v>81.0</v>
      </c>
    </row>
    <row r="4932" ht="15.75" customHeight="1">
      <c r="A4932" s="2" t="s">
        <v>298</v>
      </c>
      <c r="B4932" s="2" t="s">
        <v>292</v>
      </c>
      <c r="C4932" s="2" t="str">
        <f>VLOOKUP(D4932,Info!$A$24:$B$57,2,FALSE)</f>
        <v>Deepwater</v>
      </c>
      <c r="D4932" s="3" t="s">
        <v>33</v>
      </c>
      <c r="E4932" s="3">
        <v>1998.0</v>
      </c>
      <c r="F4932" s="3">
        <v>42.0</v>
      </c>
    </row>
    <row r="4933" ht="15.75" customHeight="1">
      <c r="A4933" s="2" t="s">
        <v>298</v>
      </c>
      <c r="B4933" s="2" t="s">
        <v>292</v>
      </c>
      <c r="C4933" s="2" t="str">
        <f>VLOOKUP(D4933,Info!$A$24:$B$57,2,FALSE)</f>
        <v>Deepwater</v>
      </c>
      <c r="D4933" s="3" t="s">
        <v>33</v>
      </c>
      <c r="E4933" s="3">
        <v>1999.0</v>
      </c>
      <c r="F4933" s="3">
        <v>34.0</v>
      </c>
    </row>
    <row r="4934" ht="15.75" customHeight="1">
      <c r="A4934" s="2" t="s">
        <v>298</v>
      </c>
      <c r="B4934" s="2" t="s">
        <v>292</v>
      </c>
      <c r="C4934" s="2" t="str">
        <f>VLOOKUP(D4934,Info!$A$24:$B$57,2,FALSE)</f>
        <v>Deepwater</v>
      </c>
      <c r="D4934" s="3" t="s">
        <v>33</v>
      </c>
      <c r="E4934" s="3">
        <v>2000.0</v>
      </c>
      <c r="F4934" s="3">
        <v>45.0</v>
      </c>
    </row>
    <row r="4935" ht="15.75" customHeight="1">
      <c r="A4935" s="2" t="s">
        <v>298</v>
      </c>
      <c r="B4935" s="2" t="s">
        <v>292</v>
      </c>
      <c r="C4935" s="2" t="str">
        <f>VLOOKUP(D4935,Info!$A$24:$B$57,2,FALSE)</f>
        <v>Deepwater</v>
      </c>
      <c r="D4935" s="3" t="s">
        <v>33</v>
      </c>
      <c r="E4935" s="3">
        <v>2001.0</v>
      </c>
      <c r="F4935" s="3">
        <v>42.0</v>
      </c>
    </row>
    <row r="4936" ht="15.75" customHeight="1">
      <c r="A4936" s="2" t="s">
        <v>298</v>
      </c>
      <c r="B4936" s="2" t="s">
        <v>292</v>
      </c>
      <c r="C4936" s="2" t="str">
        <f>VLOOKUP(D4936,Info!$A$24:$B$57,2,FALSE)</f>
        <v>Deepwater</v>
      </c>
      <c r="D4936" s="3" t="s">
        <v>33</v>
      </c>
      <c r="E4936" s="3">
        <v>2002.0</v>
      </c>
      <c r="F4936" s="3">
        <v>28.0</v>
      </c>
    </row>
    <row r="4937" ht="15.75" customHeight="1">
      <c r="A4937" s="2" t="s">
        <v>298</v>
      </c>
      <c r="B4937" s="2" t="s">
        <v>292</v>
      </c>
      <c r="C4937" s="2" t="str">
        <f>VLOOKUP(D4937,Info!$A$24:$B$57,2,FALSE)</f>
        <v>Deepwater</v>
      </c>
      <c r="D4937" s="3" t="s">
        <v>33</v>
      </c>
      <c r="E4937" s="3">
        <v>2003.0</v>
      </c>
      <c r="F4937" s="3">
        <v>37.0</v>
      </c>
    </row>
    <row r="4938" ht="15.75" customHeight="1">
      <c r="A4938" s="2" t="s">
        <v>298</v>
      </c>
      <c r="B4938" s="2" t="s">
        <v>292</v>
      </c>
      <c r="C4938" s="2" t="str">
        <f>VLOOKUP(D4938,Info!$A$24:$B$57,2,FALSE)</f>
        <v>Deepwater</v>
      </c>
      <c r="D4938" s="3" t="s">
        <v>33</v>
      </c>
      <c r="E4938" s="3">
        <v>2004.0</v>
      </c>
      <c r="F4938" s="3">
        <v>47.0</v>
      </c>
    </row>
    <row r="4939" ht="15.75" customHeight="1">
      <c r="A4939" s="2" t="s">
        <v>298</v>
      </c>
      <c r="B4939" s="2" t="s">
        <v>292</v>
      </c>
      <c r="C4939" s="2" t="str">
        <f>VLOOKUP(D4939,Info!$A$24:$B$57,2,FALSE)</f>
        <v>Deepwater</v>
      </c>
      <c r="D4939" s="3" t="s">
        <v>33</v>
      </c>
      <c r="E4939" s="3">
        <v>2005.0</v>
      </c>
      <c r="F4939" s="3">
        <v>34.0</v>
      </c>
    </row>
    <row r="4940" ht="15.75" customHeight="1">
      <c r="A4940" s="2" t="s">
        <v>298</v>
      </c>
      <c r="B4940" s="2" t="s">
        <v>292</v>
      </c>
      <c r="C4940" s="2" t="str">
        <f>VLOOKUP(D4940,Info!$A$24:$B$57,2,FALSE)</f>
        <v>Deepwater</v>
      </c>
      <c r="D4940" s="3" t="s">
        <v>33</v>
      </c>
      <c r="E4940" s="3">
        <v>2006.0</v>
      </c>
      <c r="F4940" s="3">
        <v>39.0</v>
      </c>
    </row>
    <row r="4941" ht="15.75" customHeight="1">
      <c r="A4941" s="2" t="s">
        <v>298</v>
      </c>
      <c r="B4941" s="2" t="s">
        <v>292</v>
      </c>
      <c r="C4941" s="2" t="str">
        <f>VLOOKUP(D4941,Info!$A$24:$B$57,2,FALSE)</f>
        <v>Deepwater</v>
      </c>
      <c r="D4941" s="3" t="s">
        <v>33</v>
      </c>
      <c r="E4941" s="3">
        <v>2007.0</v>
      </c>
      <c r="F4941" s="3">
        <v>64.0</v>
      </c>
    </row>
    <row r="4942" ht="15.75" customHeight="1">
      <c r="A4942" s="2" t="s">
        <v>298</v>
      </c>
      <c r="B4942" s="2" t="s">
        <v>292</v>
      </c>
      <c r="C4942" s="2" t="str">
        <f>VLOOKUP(D4942,Info!$A$24:$B$57,2,FALSE)</f>
        <v>Deepwater</v>
      </c>
      <c r="D4942" s="3" t="s">
        <v>33</v>
      </c>
      <c r="E4942" s="3">
        <v>2008.0</v>
      </c>
      <c r="F4942" s="3">
        <v>41.0</v>
      </c>
    </row>
    <row r="4943" ht="15.75" customHeight="1">
      <c r="A4943" s="2" t="s">
        <v>298</v>
      </c>
      <c r="B4943" s="2" t="s">
        <v>292</v>
      </c>
      <c r="C4943" s="2" t="str">
        <f>VLOOKUP(D4943,Info!$A$24:$B$57,2,FALSE)</f>
        <v>Deepwater</v>
      </c>
      <c r="D4943" s="3" t="s">
        <v>33</v>
      </c>
      <c r="E4943" s="3">
        <v>2009.0</v>
      </c>
      <c r="F4943" s="3">
        <v>18.0</v>
      </c>
    </row>
    <row r="4944" ht="15.75" customHeight="1">
      <c r="A4944" s="2" t="s">
        <v>298</v>
      </c>
      <c r="B4944" s="2" t="s">
        <v>292</v>
      </c>
      <c r="C4944" s="2" t="str">
        <f>VLOOKUP(D4944,Info!$A$24:$B$57,2,FALSE)</f>
        <v>Deepwater</v>
      </c>
      <c r="D4944" s="3" t="s">
        <v>33</v>
      </c>
      <c r="E4944" s="3">
        <v>2010.0</v>
      </c>
      <c r="F4944" s="3">
        <v>9.0</v>
      </c>
    </row>
    <row r="4945" ht="15.75" customHeight="1">
      <c r="A4945" s="2" t="s">
        <v>298</v>
      </c>
      <c r="B4945" s="2" t="s">
        <v>292</v>
      </c>
      <c r="C4945" s="2" t="str">
        <f>VLOOKUP(D4945,Info!$A$24:$B$57,2,FALSE)</f>
        <v>Deepwater</v>
      </c>
      <c r="D4945" s="3" t="s">
        <v>33</v>
      </c>
      <c r="E4945" s="3">
        <v>2011.0</v>
      </c>
      <c r="F4945" s="3">
        <v>23.0</v>
      </c>
    </row>
    <row r="4946" ht="15.75" customHeight="1">
      <c r="A4946" s="2" t="s">
        <v>298</v>
      </c>
      <c r="B4946" s="2" t="s">
        <v>292</v>
      </c>
      <c r="C4946" s="2" t="str">
        <f>VLOOKUP(D4946,Info!$A$24:$B$57,2,FALSE)</f>
        <v>Deepwater</v>
      </c>
      <c r="D4946" s="3" t="s">
        <v>33</v>
      </c>
      <c r="E4946" s="3">
        <v>2012.0</v>
      </c>
      <c r="F4946" s="3">
        <v>26.0</v>
      </c>
    </row>
    <row r="4947" ht="15.75" customHeight="1">
      <c r="A4947" s="2" t="s">
        <v>298</v>
      </c>
      <c r="B4947" s="2" t="s">
        <v>292</v>
      </c>
      <c r="C4947" s="2" t="str">
        <f>VLOOKUP(D4947,Info!$A$24:$B$57,2,FALSE)</f>
        <v>Deepwater</v>
      </c>
      <c r="D4947" s="3" t="s">
        <v>33</v>
      </c>
      <c r="E4947" s="3">
        <v>2013.0</v>
      </c>
      <c r="F4947" s="3">
        <v>37.0</v>
      </c>
    </row>
    <row r="4948" ht="15.75" customHeight="1">
      <c r="A4948" s="2" t="s">
        <v>298</v>
      </c>
      <c r="B4948" s="2" t="s">
        <v>292</v>
      </c>
      <c r="C4948" s="2" t="str">
        <f>VLOOKUP(D4948,Info!$A$24:$B$57,2,FALSE)</f>
        <v>Deepwater</v>
      </c>
      <c r="D4948" s="3" t="s">
        <v>33</v>
      </c>
      <c r="E4948" s="3">
        <v>2014.0</v>
      </c>
      <c r="F4948" s="3">
        <v>68.0</v>
      </c>
    </row>
    <row r="4949" ht="15.75" customHeight="1">
      <c r="A4949" s="2" t="s">
        <v>298</v>
      </c>
      <c r="B4949" s="2" t="s">
        <v>292</v>
      </c>
      <c r="C4949" s="2" t="str">
        <f>VLOOKUP(D4949,Info!$A$24:$B$57,2,FALSE)</f>
        <v>Deepwater</v>
      </c>
      <c r="D4949" s="3" t="s">
        <v>33</v>
      </c>
      <c r="E4949" s="3">
        <v>2015.0</v>
      </c>
      <c r="F4949" s="3">
        <v>61.0</v>
      </c>
    </row>
    <row r="4950" ht="15.75" customHeight="1">
      <c r="A4950" s="2" t="s">
        <v>298</v>
      </c>
      <c r="B4950" s="2" t="s">
        <v>292</v>
      </c>
      <c r="C4950" s="2" t="str">
        <f>VLOOKUP(D4950,Info!$A$24:$B$57,2,FALSE)</f>
        <v>Deepwater</v>
      </c>
      <c r="D4950" s="3" t="s">
        <v>33</v>
      </c>
      <c r="E4950" s="3">
        <v>2016.0</v>
      </c>
      <c r="F4950" s="3">
        <v>62.0</v>
      </c>
    </row>
    <row r="4951" ht="15.75" customHeight="1">
      <c r="A4951" s="2" t="s">
        <v>298</v>
      </c>
      <c r="B4951" s="2" t="s">
        <v>292</v>
      </c>
      <c r="C4951" s="2" t="str">
        <f>VLOOKUP(D4951,Info!$A$24:$B$57,2,FALSE)</f>
        <v>Deepwater</v>
      </c>
      <c r="D4951" s="3" t="s">
        <v>33</v>
      </c>
      <c r="E4951" s="3">
        <v>2017.0</v>
      </c>
      <c r="F4951" s="3">
        <v>42.0</v>
      </c>
    </row>
    <row r="4952" ht="15.75" customHeight="1">
      <c r="A4952" s="2" t="s">
        <v>298</v>
      </c>
      <c r="B4952" s="2" t="s">
        <v>292</v>
      </c>
      <c r="C4952" s="2" t="str">
        <f>VLOOKUP(D4952,Info!$A$24:$B$57,2,FALSE)</f>
        <v>Deepwater</v>
      </c>
      <c r="D4952" s="3" t="s">
        <v>33</v>
      </c>
      <c r="E4952" s="3">
        <v>2018.0</v>
      </c>
      <c r="F4952" s="3">
        <v>26.0</v>
      </c>
    </row>
    <row r="4953" ht="15.75" customHeight="1">
      <c r="A4953" s="2" t="s">
        <v>298</v>
      </c>
      <c r="B4953" s="2" t="s">
        <v>292</v>
      </c>
      <c r="C4953" s="2" t="str">
        <f>VLOOKUP(D4953,Info!$A$24:$B$57,2,FALSE)</f>
        <v>Porgies</v>
      </c>
      <c r="D4953" s="3" t="s">
        <v>34</v>
      </c>
      <c r="E4953" s="3">
        <v>1981.0</v>
      </c>
      <c r="F4953" s="3">
        <v>40.0</v>
      </c>
    </row>
    <row r="4954" ht="15.75" customHeight="1">
      <c r="A4954" s="2" t="s">
        <v>298</v>
      </c>
      <c r="B4954" s="2" t="s">
        <v>292</v>
      </c>
      <c r="C4954" s="2" t="str">
        <f>VLOOKUP(D4954,Info!$A$24:$B$57,2,FALSE)</f>
        <v>Porgies</v>
      </c>
      <c r="D4954" s="3" t="s">
        <v>34</v>
      </c>
      <c r="E4954" s="3">
        <v>1982.0</v>
      </c>
      <c r="F4954" s="3">
        <v>74.0</v>
      </c>
    </row>
    <row r="4955" ht="15.75" customHeight="1">
      <c r="A4955" s="2" t="s">
        <v>298</v>
      </c>
      <c r="B4955" s="2" t="s">
        <v>292</v>
      </c>
      <c r="C4955" s="2" t="str">
        <f>VLOOKUP(D4955,Info!$A$24:$B$57,2,FALSE)</f>
        <v>Porgies</v>
      </c>
      <c r="D4955" s="3" t="s">
        <v>34</v>
      </c>
      <c r="E4955" s="3">
        <v>1984.0</v>
      </c>
      <c r="F4955" s="3">
        <v>55.0</v>
      </c>
    </row>
    <row r="4956" ht="15.75" customHeight="1">
      <c r="A4956" s="2" t="s">
        <v>298</v>
      </c>
      <c r="B4956" s="2" t="s">
        <v>292</v>
      </c>
      <c r="C4956" s="2" t="str">
        <f>VLOOKUP(D4956,Info!$A$24:$B$57,2,FALSE)</f>
        <v>Porgies</v>
      </c>
      <c r="D4956" s="3" t="s">
        <v>34</v>
      </c>
      <c r="E4956" s="3">
        <v>1985.0</v>
      </c>
      <c r="F4956" s="3">
        <v>42.0</v>
      </c>
    </row>
    <row r="4957" ht="15.75" customHeight="1">
      <c r="A4957" s="2" t="s">
        <v>298</v>
      </c>
      <c r="B4957" s="2" t="s">
        <v>292</v>
      </c>
      <c r="C4957" s="2" t="str">
        <f>VLOOKUP(D4957,Info!$A$24:$B$57,2,FALSE)</f>
        <v>Porgies</v>
      </c>
      <c r="D4957" s="3" t="s">
        <v>34</v>
      </c>
      <c r="E4957" s="3">
        <v>1986.0</v>
      </c>
      <c r="F4957" s="3">
        <v>70.0</v>
      </c>
    </row>
    <row r="4958" ht="15.75" customHeight="1">
      <c r="A4958" s="2" t="s">
        <v>298</v>
      </c>
      <c r="B4958" s="2" t="s">
        <v>292</v>
      </c>
      <c r="C4958" s="2" t="str">
        <f>VLOOKUP(D4958,Info!$A$24:$B$57,2,FALSE)</f>
        <v>Porgies</v>
      </c>
      <c r="D4958" s="3" t="s">
        <v>34</v>
      </c>
      <c r="E4958" s="3">
        <v>1987.0</v>
      </c>
      <c r="F4958" s="3">
        <v>40.0</v>
      </c>
    </row>
    <row r="4959" ht="15.75" customHeight="1">
      <c r="A4959" s="2" t="s">
        <v>298</v>
      </c>
      <c r="B4959" s="2" t="s">
        <v>292</v>
      </c>
      <c r="C4959" s="2" t="str">
        <f>VLOOKUP(D4959,Info!$A$24:$B$57,2,FALSE)</f>
        <v>Porgies</v>
      </c>
      <c r="D4959" s="3" t="s">
        <v>34</v>
      </c>
      <c r="E4959" s="3">
        <v>1988.0</v>
      </c>
      <c r="F4959" s="3">
        <v>27.0</v>
      </c>
    </row>
    <row r="4960" ht="15.75" customHeight="1">
      <c r="A4960" s="2" t="s">
        <v>298</v>
      </c>
      <c r="B4960" s="2" t="s">
        <v>292</v>
      </c>
      <c r="C4960" s="2" t="str">
        <f>VLOOKUP(D4960,Info!$A$24:$B$57,2,FALSE)</f>
        <v>Porgies</v>
      </c>
      <c r="D4960" s="3" t="s">
        <v>34</v>
      </c>
      <c r="E4960" s="3">
        <v>1989.0</v>
      </c>
      <c r="F4960" s="3">
        <v>13.0</v>
      </c>
    </row>
    <row r="4961" ht="15.75" customHeight="1">
      <c r="A4961" s="2" t="s">
        <v>298</v>
      </c>
      <c r="B4961" s="2" t="s">
        <v>292</v>
      </c>
      <c r="C4961" s="2" t="str">
        <f>VLOOKUP(D4961,Info!$A$24:$B$57,2,FALSE)</f>
        <v>Porgies</v>
      </c>
      <c r="D4961" s="3" t="s">
        <v>34</v>
      </c>
      <c r="E4961" s="3">
        <v>1990.0</v>
      </c>
      <c r="F4961" s="3">
        <v>3.0</v>
      </c>
    </row>
    <row r="4962" ht="15.75" customHeight="1">
      <c r="A4962" s="2" t="s">
        <v>298</v>
      </c>
      <c r="B4962" s="2" t="s">
        <v>292</v>
      </c>
      <c r="C4962" s="2" t="str">
        <f>VLOOKUP(D4962,Info!$A$24:$B$57,2,FALSE)</f>
        <v>Porgies</v>
      </c>
      <c r="D4962" s="3" t="s">
        <v>34</v>
      </c>
      <c r="E4962" s="3">
        <v>1991.0</v>
      </c>
      <c r="F4962" s="3">
        <v>2.0</v>
      </c>
    </row>
    <row r="4963" ht="15.75" customHeight="1">
      <c r="A4963" s="2" t="s">
        <v>298</v>
      </c>
      <c r="B4963" s="2" t="s">
        <v>292</v>
      </c>
      <c r="C4963" s="2" t="str">
        <f>VLOOKUP(D4963,Info!$A$24:$B$57,2,FALSE)</f>
        <v>Porgies</v>
      </c>
      <c r="D4963" s="3" t="s">
        <v>34</v>
      </c>
      <c r="E4963" s="3">
        <v>1992.0</v>
      </c>
      <c r="F4963" s="3">
        <v>1.0</v>
      </c>
    </row>
    <row r="4964" ht="15.75" customHeight="1">
      <c r="A4964" s="2" t="s">
        <v>298</v>
      </c>
      <c r="B4964" s="2" t="s">
        <v>292</v>
      </c>
      <c r="C4964" s="2" t="str">
        <f>VLOOKUP(D4964,Info!$A$24:$B$57,2,FALSE)</f>
        <v>Porgies</v>
      </c>
      <c r="D4964" s="3" t="s">
        <v>34</v>
      </c>
      <c r="E4964" s="3">
        <v>1993.0</v>
      </c>
      <c r="F4964" s="3">
        <v>4.0</v>
      </c>
    </row>
    <row r="4965" ht="15.75" customHeight="1">
      <c r="A4965" s="2" t="s">
        <v>298</v>
      </c>
      <c r="B4965" s="2" t="s">
        <v>292</v>
      </c>
      <c r="C4965" s="2" t="str">
        <f>VLOOKUP(D4965,Info!$A$24:$B$57,2,FALSE)</f>
        <v>Porgies</v>
      </c>
      <c r="D4965" s="3" t="s">
        <v>34</v>
      </c>
      <c r="E4965" s="3">
        <v>1994.0</v>
      </c>
      <c r="F4965" s="3">
        <v>8.0</v>
      </c>
    </row>
    <row r="4966" ht="15.75" customHeight="1">
      <c r="A4966" s="2" t="s">
        <v>298</v>
      </c>
      <c r="B4966" s="2" t="s">
        <v>292</v>
      </c>
      <c r="C4966" s="2" t="str">
        <f>VLOOKUP(D4966,Info!$A$24:$B$57,2,FALSE)</f>
        <v>Porgies</v>
      </c>
      <c r="D4966" s="3" t="s">
        <v>34</v>
      </c>
      <c r="E4966" s="3">
        <v>1995.0</v>
      </c>
      <c r="F4966" s="3">
        <v>1.0</v>
      </c>
    </row>
    <row r="4967" ht="15.75" customHeight="1">
      <c r="A4967" s="2" t="s">
        <v>298</v>
      </c>
      <c r="B4967" s="2" t="s">
        <v>292</v>
      </c>
      <c r="C4967" s="2" t="str">
        <f>VLOOKUP(D4967,Info!$A$24:$B$57,2,FALSE)</f>
        <v>Porgies</v>
      </c>
      <c r="D4967" s="3" t="s">
        <v>34</v>
      </c>
      <c r="E4967" s="3">
        <v>1996.0</v>
      </c>
      <c r="F4967" s="3">
        <v>2.0</v>
      </c>
    </row>
    <row r="4968" ht="15.75" customHeight="1">
      <c r="A4968" s="2" t="s">
        <v>298</v>
      </c>
      <c r="B4968" s="2" t="s">
        <v>292</v>
      </c>
      <c r="C4968" s="2" t="str">
        <f>VLOOKUP(D4968,Info!$A$24:$B$57,2,FALSE)</f>
        <v>Porgies</v>
      </c>
      <c r="D4968" s="3" t="s">
        <v>34</v>
      </c>
      <c r="E4968" s="3">
        <v>1997.0</v>
      </c>
      <c r="F4968" s="3">
        <v>30.0</v>
      </c>
    </row>
    <row r="4969" ht="15.75" customHeight="1">
      <c r="A4969" s="2" t="s">
        <v>298</v>
      </c>
      <c r="B4969" s="2" t="s">
        <v>292</v>
      </c>
      <c r="C4969" s="2" t="str">
        <f>VLOOKUP(D4969,Info!$A$24:$B$57,2,FALSE)</f>
        <v>Porgies</v>
      </c>
      <c r="D4969" s="3" t="s">
        <v>34</v>
      </c>
      <c r="E4969" s="3">
        <v>1998.0</v>
      </c>
      <c r="F4969" s="3">
        <v>9.0</v>
      </c>
    </row>
    <row r="4970" ht="15.75" customHeight="1">
      <c r="A4970" s="2" t="s">
        <v>298</v>
      </c>
      <c r="B4970" s="2" t="s">
        <v>292</v>
      </c>
      <c r="C4970" s="2" t="str">
        <f>VLOOKUP(D4970,Info!$A$24:$B$57,2,FALSE)</f>
        <v>Porgies</v>
      </c>
      <c r="D4970" s="3" t="s">
        <v>34</v>
      </c>
      <c r="E4970" s="3">
        <v>1999.0</v>
      </c>
      <c r="F4970" s="3">
        <v>2.0</v>
      </c>
    </row>
    <row r="4971" ht="15.75" customHeight="1">
      <c r="A4971" s="2" t="s">
        <v>298</v>
      </c>
      <c r="B4971" s="2" t="s">
        <v>292</v>
      </c>
      <c r="C4971" s="2" t="str">
        <f>VLOOKUP(D4971,Info!$A$24:$B$57,2,FALSE)</f>
        <v>Porgies</v>
      </c>
      <c r="D4971" s="3" t="s">
        <v>34</v>
      </c>
      <c r="E4971" s="3">
        <v>2000.0</v>
      </c>
      <c r="F4971" s="3">
        <v>10.0</v>
      </c>
    </row>
    <row r="4972" ht="15.75" customHeight="1">
      <c r="A4972" s="2" t="s">
        <v>298</v>
      </c>
      <c r="B4972" s="2" t="s">
        <v>292</v>
      </c>
      <c r="C4972" s="2" t="str">
        <f>VLOOKUP(D4972,Info!$A$24:$B$57,2,FALSE)</f>
        <v>Porgies</v>
      </c>
      <c r="D4972" s="3" t="s">
        <v>34</v>
      </c>
      <c r="E4972" s="3">
        <v>2001.0</v>
      </c>
      <c r="F4972" s="3">
        <v>3.0</v>
      </c>
    </row>
    <row r="4973" ht="15.75" customHeight="1">
      <c r="A4973" s="2" t="s">
        <v>298</v>
      </c>
      <c r="B4973" s="2" t="s">
        <v>292</v>
      </c>
      <c r="C4973" s="2" t="str">
        <f>VLOOKUP(D4973,Info!$A$24:$B$57,2,FALSE)</f>
        <v>Porgies</v>
      </c>
      <c r="D4973" s="3" t="s">
        <v>34</v>
      </c>
      <c r="E4973" s="3">
        <v>2002.0</v>
      </c>
      <c r="F4973" s="3">
        <v>10.0</v>
      </c>
    </row>
    <row r="4974" ht="15.75" customHeight="1">
      <c r="A4974" s="2" t="s">
        <v>298</v>
      </c>
      <c r="B4974" s="2" t="s">
        <v>292</v>
      </c>
      <c r="C4974" s="2" t="str">
        <f>VLOOKUP(D4974,Info!$A$24:$B$57,2,FALSE)</f>
        <v>Porgies</v>
      </c>
      <c r="D4974" s="3" t="s">
        <v>34</v>
      </c>
      <c r="E4974" s="3">
        <v>2003.0</v>
      </c>
      <c r="F4974" s="3">
        <v>38.0</v>
      </c>
    </row>
    <row r="4975" ht="15.75" customHeight="1">
      <c r="A4975" s="2" t="s">
        <v>298</v>
      </c>
      <c r="B4975" s="2" t="s">
        <v>292</v>
      </c>
      <c r="C4975" s="2" t="str">
        <f>VLOOKUP(D4975,Info!$A$24:$B$57,2,FALSE)</f>
        <v>Porgies</v>
      </c>
      <c r="D4975" s="3" t="s">
        <v>34</v>
      </c>
      <c r="E4975" s="3">
        <v>2004.0</v>
      </c>
      <c r="F4975" s="3">
        <v>41.0</v>
      </c>
    </row>
    <row r="4976" ht="15.75" customHeight="1">
      <c r="A4976" s="2" t="s">
        <v>298</v>
      </c>
      <c r="B4976" s="2" t="s">
        <v>292</v>
      </c>
      <c r="C4976" s="2" t="str">
        <f>VLOOKUP(D4976,Info!$A$24:$B$57,2,FALSE)</f>
        <v>Porgies</v>
      </c>
      <c r="D4976" s="3" t="s">
        <v>34</v>
      </c>
      <c r="E4976" s="3">
        <v>2005.0</v>
      </c>
      <c r="F4976" s="3">
        <v>11.0</v>
      </c>
    </row>
    <row r="4977" ht="15.75" customHeight="1">
      <c r="A4977" s="2" t="s">
        <v>298</v>
      </c>
      <c r="B4977" s="2" t="s">
        <v>292</v>
      </c>
      <c r="C4977" s="2" t="str">
        <f>VLOOKUP(D4977,Info!$A$24:$B$57,2,FALSE)</f>
        <v>Porgies</v>
      </c>
      <c r="D4977" s="3" t="s">
        <v>34</v>
      </c>
      <c r="E4977" s="3">
        <v>2006.0</v>
      </c>
      <c r="F4977" s="3">
        <v>13.0</v>
      </c>
    </row>
    <row r="4978" ht="15.75" customHeight="1">
      <c r="A4978" s="2" t="s">
        <v>298</v>
      </c>
      <c r="B4978" s="2" t="s">
        <v>292</v>
      </c>
      <c r="C4978" s="2" t="str">
        <f>VLOOKUP(D4978,Info!$A$24:$B$57,2,FALSE)</f>
        <v>Porgies</v>
      </c>
      <c r="D4978" s="3" t="s">
        <v>34</v>
      </c>
      <c r="E4978" s="3">
        <v>2007.0</v>
      </c>
      <c r="F4978" s="3">
        <v>23.0</v>
      </c>
    </row>
    <row r="4979" ht="15.75" customHeight="1">
      <c r="A4979" s="2" t="s">
        <v>298</v>
      </c>
      <c r="B4979" s="2" t="s">
        <v>292</v>
      </c>
      <c r="C4979" s="2" t="str">
        <f>VLOOKUP(D4979,Info!$A$24:$B$57,2,FALSE)</f>
        <v>Porgies</v>
      </c>
      <c r="D4979" s="3" t="s">
        <v>34</v>
      </c>
      <c r="E4979" s="3">
        <v>2008.0</v>
      </c>
      <c r="F4979" s="3">
        <v>21.0</v>
      </c>
    </row>
    <row r="4980" ht="15.75" customHeight="1">
      <c r="A4980" s="2" t="s">
        <v>298</v>
      </c>
      <c r="B4980" s="2" t="s">
        <v>292</v>
      </c>
      <c r="C4980" s="2" t="str">
        <f>VLOOKUP(D4980,Info!$A$24:$B$57,2,FALSE)</f>
        <v>Porgies</v>
      </c>
      <c r="D4980" s="3" t="s">
        <v>34</v>
      </c>
      <c r="E4980" s="3">
        <v>2009.0</v>
      </c>
      <c r="F4980" s="3">
        <v>21.0</v>
      </c>
    </row>
    <row r="4981" ht="15.75" customHeight="1">
      <c r="A4981" s="2" t="s">
        <v>298</v>
      </c>
      <c r="B4981" s="2" t="s">
        <v>292</v>
      </c>
      <c r="C4981" s="2" t="str">
        <f>VLOOKUP(D4981,Info!$A$24:$B$57,2,FALSE)</f>
        <v>Porgies</v>
      </c>
      <c r="D4981" s="3" t="s">
        <v>34</v>
      </c>
      <c r="E4981" s="3">
        <v>2010.0</v>
      </c>
      <c r="F4981" s="3">
        <v>26.0</v>
      </c>
    </row>
    <row r="4982" ht="15.75" customHeight="1">
      <c r="A4982" s="2" t="s">
        <v>298</v>
      </c>
      <c r="B4982" s="2" t="s">
        <v>292</v>
      </c>
      <c r="C4982" s="2" t="str">
        <f>VLOOKUP(D4982,Info!$A$24:$B$57,2,FALSE)</f>
        <v>Porgies</v>
      </c>
      <c r="D4982" s="3" t="s">
        <v>34</v>
      </c>
      <c r="E4982" s="3">
        <v>2011.0</v>
      </c>
      <c r="F4982" s="3">
        <v>21.0</v>
      </c>
    </row>
    <row r="4983" ht="15.75" customHeight="1">
      <c r="A4983" s="2" t="s">
        <v>298</v>
      </c>
      <c r="B4983" s="2" t="s">
        <v>292</v>
      </c>
      <c r="C4983" s="2" t="str">
        <f>VLOOKUP(D4983,Info!$A$24:$B$57,2,FALSE)</f>
        <v>Porgies</v>
      </c>
      <c r="D4983" s="3" t="s">
        <v>34</v>
      </c>
      <c r="E4983" s="3">
        <v>2012.0</v>
      </c>
      <c r="F4983" s="3">
        <v>3.0</v>
      </c>
    </row>
    <row r="4984" ht="15.75" customHeight="1">
      <c r="A4984" s="2" t="s">
        <v>298</v>
      </c>
      <c r="B4984" s="2" t="s">
        <v>292</v>
      </c>
      <c r="C4984" s="2" t="str">
        <f>VLOOKUP(D4984,Info!$A$24:$B$57,2,FALSE)</f>
        <v>Porgies</v>
      </c>
      <c r="D4984" s="3" t="s">
        <v>34</v>
      </c>
      <c r="E4984" s="3">
        <v>2013.0</v>
      </c>
      <c r="F4984" s="3">
        <v>7.0</v>
      </c>
    </row>
    <row r="4985" ht="15.75" customHeight="1">
      <c r="A4985" s="2" t="s">
        <v>298</v>
      </c>
      <c r="B4985" s="2" t="s">
        <v>292</v>
      </c>
      <c r="C4985" s="2" t="str">
        <f>VLOOKUP(D4985,Info!$A$24:$B$57,2,FALSE)</f>
        <v>Porgies</v>
      </c>
      <c r="D4985" s="3" t="s">
        <v>34</v>
      </c>
      <c r="E4985" s="3">
        <v>2014.0</v>
      </c>
      <c r="F4985" s="3">
        <v>2.0</v>
      </c>
    </row>
    <row r="4986" ht="15.75" customHeight="1">
      <c r="A4986" s="2" t="s">
        <v>298</v>
      </c>
      <c r="B4986" s="2" t="s">
        <v>292</v>
      </c>
      <c r="C4986" s="2" t="str">
        <f>VLOOKUP(D4986,Info!$A$24:$B$57,2,FALSE)</f>
        <v>Porgies</v>
      </c>
      <c r="D4986" s="3" t="s">
        <v>34</v>
      </c>
      <c r="E4986" s="3">
        <v>2015.0</v>
      </c>
      <c r="F4986" s="3">
        <v>11.0</v>
      </c>
    </row>
    <row r="4987" ht="15.75" customHeight="1">
      <c r="A4987" s="2" t="s">
        <v>298</v>
      </c>
      <c r="B4987" s="2" t="s">
        <v>292</v>
      </c>
      <c r="C4987" s="2" t="str">
        <f>VLOOKUP(D4987,Info!$A$24:$B$57,2,FALSE)</f>
        <v>Porgies</v>
      </c>
      <c r="D4987" s="3" t="s">
        <v>34</v>
      </c>
      <c r="E4987" s="3">
        <v>2016.0</v>
      </c>
      <c r="F4987" s="3">
        <v>4.0</v>
      </c>
    </row>
    <row r="4988" ht="15.75" customHeight="1">
      <c r="A4988" s="2" t="s">
        <v>298</v>
      </c>
      <c r="B4988" s="2" t="s">
        <v>292</v>
      </c>
      <c r="C4988" s="2" t="str">
        <f>VLOOKUP(D4988,Info!$A$24:$B$57,2,FALSE)</f>
        <v>Porgies</v>
      </c>
      <c r="D4988" s="3" t="s">
        <v>34</v>
      </c>
      <c r="E4988" s="3">
        <v>2017.0</v>
      </c>
      <c r="F4988" s="3">
        <v>2.0</v>
      </c>
    </row>
    <row r="4989" ht="15.75" customHeight="1">
      <c r="A4989" s="2" t="s">
        <v>298</v>
      </c>
      <c r="B4989" s="2" t="s">
        <v>292</v>
      </c>
      <c r="C4989" s="2" t="str">
        <f>VLOOKUP(D4989,Info!$A$24:$B$57,2,FALSE)</f>
        <v>Porgies</v>
      </c>
      <c r="D4989" s="3" t="s">
        <v>34</v>
      </c>
      <c r="E4989" s="3">
        <v>2018.0</v>
      </c>
      <c r="F4989" s="3">
        <v>1.0</v>
      </c>
    </row>
    <row r="4990" ht="15.75" customHeight="1">
      <c r="A4990" s="2" t="s">
        <v>298</v>
      </c>
      <c r="B4990" s="2" t="s">
        <v>292</v>
      </c>
      <c r="C4990" s="2" t="str">
        <f>VLOOKUP(D4990,Info!$A$24:$B$57,2,FALSE)</f>
        <v>Porgies</v>
      </c>
      <c r="D4990" s="3" t="s">
        <v>35</v>
      </c>
      <c r="E4990" s="3">
        <v>1982.0</v>
      </c>
      <c r="F4990" s="3">
        <v>3.0</v>
      </c>
    </row>
    <row r="4991" ht="15.75" customHeight="1">
      <c r="A4991" s="2" t="s">
        <v>298</v>
      </c>
      <c r="B4991" s="2" t="s">
        <v>292</v>
      </c>
      <c r="C4991" s="2" t="str">
        <f>VLOOKUP(D4991,Info!$A$24:$B$57,2,FALSE)</f>
        <v>Porgies</v>
      </c>
      <c r="D4991" s="3" t="s">
        <v>35</v>
      </c>
      <c r="E4991" s="3">
        <v>1983.0</v>
      </c>
      <c r="F4991" s="3">
        <v>18.0</v>
      </c>
    </row>
    <row r="4992" ht="15.75" customHeight="1">
      <c r="A4992" s="2" t="s">
        <v>298</v>
      </c>
      <c r="B4992" s="2" t="s">
        <v>292</v>
      </c>
      <c r="C4992" s="2" t="str">
        <f>VLOOKUP(D4992,Info!$A$24:$B$57,2,FALSE)</f>
        <v>Porgies</v>
      </c>
      <c r="D4992" s="3" t="s">
        <v>35</v>
      </c>
      <c r="E4992" s="3">
        <v>1984.0</v>
      </c>
      <c r="F4992" s="3">
        <v>8.0</v>
      </c>
    </row>
    <row r="4993" ht="15.75" customHeight="1">
      <c r="A4993" s="2" t="s">
        <v>298</v>
      </c>
      <c r="B4993" s="2" t="s">
        <v>292</v>
      </c>
      <c r="C4993" s="2" t="str">
        <f>VLOOKUP(D4993,Info!$A$24:$B$57,2,FALSE)</f>
        <v>Porgies</v>
      </c>
      <c r="D4993" s="3" t="s">
        <v>35</v>
      </c>
      <c r="E4993" s="3">
        <v>1985.0</v>
      </c>
      <c r="F4993" s="3">
        <v>23.0</v>
      </c>
    </row>
    <row r="4994" ht="15.75" customHeight="1">
      <c r="A4994" s="2" t="s">
        <v>298</v>
      </c>
      <c r="B4994" s="2" t="s">
        <v>292</v>
      </c>
      <c r="C4994" s="2" t="str">
        <f>VLOOKUP(D4994,Info!$A$24:$B$57,2,FALSE)</f>
        <v>Porgies</v>
      </c>
      <c r="D4994" s="3" t="s">
        <v>35</v>
      </c>
      <c r="E4994" s="3">
        <v>1986.0</v>
      </c>
      <c r="F4994" s="3">
        <v>42.0</v>
      </c>
    </row>
    <row r="4995" ht="15.75" customHeight="1">
      <c r="A4995" s="2" t="s">
        <v>298</v>
      </c>
      <c r="B4995" s="2" t="s">
        <v>292</v>
      </c>
      <c r="C4995" s="2" t="str">
        <f>VLOOKUP(D4995,Info!$A$24:$B$57,2,FALSE)</f>
        <v>Porgies</v>
      </c>
      <c r="D4995" s="3" t="s">
        <v>35</v>
      </c>
      <c r="E4995" s="3">
        <v>1987.0</v>
      </c>
      <c r="F4995" s="3">
        <v>61.0</v>
      </c>
    </row>
    <row r="4996" ht="15.75" customHeight="1">
      <c r="A4996" s="2" t="s">
        <v>298</v>
      </c>
      <c r="B4996" s="2" t="s">
        <v>292</v>
      </c>
      <c r="C4996" s="2" t="str">
        <f>VLOOKUP(D4996,Info!$A$24:$B$57,2,FALSE)</f>
        <v>Porgies</v>
      </c>
      <c r="D4996" s="3" t="s">
        <v>35</v>
      </c>
      <c r="E4996" s="3">
        <v>1988.0</v>
      </c>
      <c r="F4996" s="3">
        <v>39.0</v>
      </c>
    </row>
    <row r="4997" ht="15.75" customHeight="1">
      <c r="A4997" s="2" t="s">
        <v>298</v>
      </c>
      <c r="B4997" s="2" t="s">
        <v>292</v>
      </c>
      <c r="C4997" s="2" t="str">
        <f>VLOOKUP(D4997,Info!$A$24:$B$57,2,FALSE)</f>
        <v>Porgies</v>
      </c>
      <c r="D4997" s="3" t="s">
        <v>35</v>
      </c>
      <c r="E4997" s="3">
        <v>1989.0</v>
      </c>
      <c r="F4997" s="3">
        <v>10.0</v>
      </c>
    </row>
    <row r="4998" ht="15.75" customHeight="1">
      <c r="A4998" s="2" t="s">
        <v>298</v>
      </c>
      <c r="B4998" s="2" t="s">
        <v>292</v>
      </c>
      <c r="C4998" s="2" t="str">
        <f>VLOOKUP(D4998,Info!$A$24:$B$57,2,FALSE)</f>
        <v>Porgies</v>
      </c>
      <c r="D4998" s="3" t="s">
        <v>35</v>
      </c>
      <c r="E4998" s="3">
        <v>1990.0</v>
      </c>
      <c r="F4998" s="3">
        <v>7.0</v>
      </c>
    </row>
    <row r="4999" ht="15.75" customHeight="1">
      <c r="A4999" s="2" t="s">
        <v>298</v>
      </c>
      <c r="B4999" s="2" t="s">
        <v>292</v>
      </c>
      <c r="C4999" s="2" t="str">
        <f>VLOOKUP(D4999,Info!$A$24:$B$57,2,FALSE)</f>
        <v>Porgies</v>
      </c>
      <c r="D4999" s="3" t="s">
        <v>35</v>
      </c>
      <c r="E4999" s="3">
        <v>1991.0</v>
      </c>
      <c r="F4999" s="3">
        <v>8.0</v>
      </c>
    </row>
    <row r="5000" ht="15.75" customHeight="1">
      <c r="A5000" s="2" t="s">
        <v>298</v>
      </c>
      <c r="B5000" s="2" t="s">
        <v>292</v>
      </c>
      <c r="C5000" s="2" t="str">
        <f>VLOOKUP(D5000,Info!$A$24:$B$57,2,FALSE)</f>
        <v>Porgies</v>
      </c>
      <c r="D5000" s="3" t="s">
        <v>35</v>
      </c>
      <c r="E5000" s="3">
        <v>1992.0</v>
      </c>
      <c r="F5000" s="3">
        <v>23.0</v>
      </c>
    </row>
    <row r="5001" ht="15.75" customHeight="1">
      <c r="A5001" s="2" t="s">
        <v>298</v>
      </c>
      <c r="B5001" s="2" t="s">
        <v>292</v>
      </c>
      <c r="C5001" s="2" t="str">
        <f>VLOOKUP(D5001,Info!$A$24:$B$57,2,FALSE)</f>
        <v>Porgies</v>
      </c>
      <c r="D5001" s="3" t="s">
        <v>35</v>
      </c>
      <c r="E5001" s="3">
        <v>1993.0</v>
      </c>
      <c r="F5001" s="3">
        <v>33.0</v>
      </c>
    </row>
    <row r="5002" ht="15.75" customHeight="1">
      <c r="A5002" s="2" t="s">
        <v>298</v>
      </c>
      <c r="B5002" s="2" t="s">
        <v>292</v>
      </c>
      <c r="C5002" s="2" t="str">
        <f>VLOOKUP(D5002,Info!$A$24:$B$57,2,FALSE)</f>
        <v>Porgies</v>
      </c>
      <c r="D5002" s="3" t="s">
        <v>35</v>
      </c>
      <c r="E5002" s="3">
        <v>1994.0</v>
      </c>
      <c r="F5002" s="3">
        <v>48.0</v>
      </c>
    </row>
    <row r="5003" ht="15.75" customHeight="1">
      <c r="A5003" s="2" t="s">
        <v>298</v>
      </c>
      <c r="B5003" s="2" t="s">
        <v>292</v>
      </c>
      <c r="C5003" s="2" t="str">
        <f>VLOOKUP(D5003,Info!$A$24:$B$57,2,FALSE)</f>
        <v>Porgies</v>
      </c>
      <c r="D5003" s="3" t="s">
        <v>35</v>
      </c>
      <c r="E5003" s="3">
        <v>1995.0</v>
      </c>
      <c r="F5003" s="3">
        <v>36.0</v>
      </c>
    </row>
    <row r="5004" ht="15.75" customHeight="1">
      <c r="A5004" s="2" t="s">
        <v>298</v>
      </c>
      <c r="B5004" s="2" t="s">
        <v>292</v>
      </c>
      <c r="C5004" s="2" t="str">
        <f>VLOOKUP(D5004,Info!$A$24:$B$57,2,FALSE)</f>
        <v>Porgies</v>
      </c>
      <c r="D5004" s="3" t="s">
        <v>35</v>
      </c>
      <c r="E5004" s="3">
        <v>1996.0</v>
      </c>
      <c r="F5004" s="3">
        <v>16.0</v>
      </c>
    </row>
    <row r="5005" ht="15.75" customHeight="1">
      <c r="A5005" s="2" t="s">
        <v>298</v>
      </c>
      <c r="B5005" s="2" t="s">
        <v>292</v>
      </c>
      <c r="C5005" s="2" t="str">
        <f>VLOOKUP(D5005,Info!$A$24:$B$57,2,FALSE)</f>
        <v>Porgies</v>
      </c>
      <c r="D5005" s="3" t="s">
        <v>35</v>
      </c>
      <c r="E5005" s="3">
        <v>1997.0</v>
      </c>
      <c r="F5005" s="3">
        <v>40.0</v>
      </c>
    </row>
    <row r="5006" ht="15.75" customHeight="1">
      <c r="A5006" s="2" t="s">
        <v>298</v>
      </c>
      <c r="B5006" s="2" t="s">
        <v>292</v>
      </c>
      <c r="C5006" s="2" t="str">
        <f>VLOOKUP(D5006,Info!$A$24:$B$57,2,FALSE)</f>
        <v>Porgies</v>
      </c>
      <c r="D5006" s="3" t="s">
        <v>35</v>
      </c>
      <c r="E5006" s="3">
        <v>1998.0</v>
      </c>
      <c r="F5006" s="3">
        <v>45.0</v>
      </c>
    </row>
    <row r="5007" ht="15.75" customHeight="1">
      <c r="A5007" s="2" t="s">
        <v>298</v>
      </c>
      <c r="B5007" s="2" t="s">
        <v>292</v>
      </c>
      <c r="C5007" s="2" t="str">
        <f>VLOOKUP(D5007,Info!$A$24:$B$57,2,FALSE)</f>
        <v>Porgies</v>
      </c>
      <c r="D5007" s="3" t="s">
        <v>35</v>
      </c>
      <c r="E5007" s="3">
        <v>1999.0</v>
      </c>
      <c r="F5007" s="3">
        <v>24.0</v>
      </c>
    </row>
    <row r="5008" ht="15.75" customHeight="1">
      <c r="A5008" s="2" t="s">
        <v>298</v>
      </c>
      <c r="B5008" s="2" t="s">
        <v>292</v>
      </c>
      <c r="C5008" s="2" t="str">
        <f>VLOOKUP(D5008,Info!$A$24:$B$57,2,FALSE)</f>
        <v>Porgies</v>
      </c>
      <c r="D5008" s="3" t="s">
        <v>35</v>
      </c>
      <c r="E5008" s="3">
        <v>2000.0</v>
      </c>
      <c r="F5008" s="3">
        <v>42.0</v>
      </c>
    </row>
    <row r="5009" ht="15.75" customHeight="1">
      <c r="A5009" s="2" t="s">
        <v>298</v>
      </c>
      <c r="B5009" s="2" t="s">
        <v>292</v>
      </c>
      <c r="C5009" s="2" t="str">
        <f>VLOOKUP(D5009,Info!$A$24:$B$57,2,FALSE)</f>
        <v>Porgies</v>
      </c>
      <c r="D5009" s="3" t="s">
        <v>35</v>
      </c>
      <c r="E5009" s="3">
        <v>2001.0</v>
      </c>
      <c r="F5009" s="3">
        <v>15.0</v>
      </c>
    </row>
    <row r="5010" ht="15.75" customHeight="1">
      <c r="A5010" s="2" t="s">
        <v>298</v>
      </c>
      <c r="B5010" s="2" t="s">
        <v>292</v>
      </c>
      <c r="C5010" s="2" t="str">
        <f>VLOOKUP(D5010,Info!$A$24:$B$57,2,FALSE)</f>
        <v>Porgies</v>
      </c>
      <c r="D5010" s="3" t="s">
        <v>35</v>
      </c>
      <c r="E5010" s="3">
        <v>2002.0</v>
      </c>
      <c r="F5010" s="3">
        <v>16.0</v>
      </c>
    </row>
    <row r="5011" ht="15.75" customHeight="1">
      <c r="A5011" s="2" t="s">
        <v>298</v>
      </c>
      <c r="B5011" s="2" t="s">
        <v>292</v>
      </c>
      <c r="C5011" s="2" t="str">
        <f>VLOOKUP(D5011,Info!$A$24:$B$57,2,FALSE)</f>
        <v>Porgies</v>
      </c>
      <c r="D5011" s="3" t="s">
        <v>35</v>
      </c>
      <c r="E5011" s="3">
        <v>2003.0</v>
      </c>
      <c r="F5011" s="3">
        <v>24.0</v>
      </c>
    </row>
    <row r="5012" ht="15.75" customHeight="1">
      <c r="A5012" s="2" t="s">
        <v>298</v>
      </c>
      <c r="B5012" s="2" t="s">
        <v>292</v>
      </c>
      <c r="C5012" s="2" t="str">
        <f>VLOOKUP(D5012,Info!$A$24:$B$57,2,FALSE)</f>
        <v>Porgies</v>
      </c>
      <c r="D5012" s="3" t="s">
        <v>35</v>
      </c>
      <c r="E5012" s="3">
        <v>2004.0</v>
      </c>
      <c r="F5012" s="3">
        <v>55.0</v>
      </c>
    </row>
    <row r="5013" ht="15.75" customHeight="1">
      <c r="A5013" s="2" t="s">
        <v>298</v>
      </c>
      <c r="B5013" s="2" t="s">
        <v>292</v>
      </c>
      <c r="C5013" s="2" t="str">
        <f>VLOOKUP(D5013,Info!$A$24:$B$57,2,FALSE)</f>
        <v>Porgies</v>
      </c>
      <c r="D5013" s="3" t="s">
        <v>35</v>
      </c>
      <c r="E5013" s="3">
        <v>2005.0</v>
      </c>
      <c r="F5013" s="3">
        <v>22.0</v>
      </c>
    </row>
    <row r="5014" ht="15.75" customHeight="1">
      <c r="A5014" s="2" t="s">
        <v>298</v>
      </c>
      <c r="B5014" s="2" t="s">
        <v>292</v>
      </c>
      <c r="C5014" s="2" t="str">
        <f>VLOOKUP(D5014,Info!$A$24:$B$57,2,FALSE)</f>
        <v>Porgies</v>
      </c>
      <c r="D5014" s="3" t="s">
        <v>35</v>
      </c>
      <c r="E5014" s="3">
        <v>2006.0</v>
      </c>
      <c r="F5014" s="3">
        <v>46.0</v>
      </c>
    </row>
    <row r="5015" ht="15.75" customHeight="1">
      <c r="A5015" s="2" t="s">
        <v>298</v>
      </c>
      <c r="B5015" s="2" t="s">
        <v>292</v>
      </c>
      <c r="C5015" s="2" t="str">
        <f>VLOOKUP(D5015,Info!$A$24:$B$57,2,FALSE)</f>
        <v>Porgies</v>
      </c>
      <c r="D5015" s="3" t="s">
        <v>35</v>
      </c>
      <c r="E5015" s="3">
        <v>2007.0</v>
      </c>
      <c r="F5015" s="3">
        <v>44.0</v>
      </c>
    </row>
    <row r="5016" ht="15.75" customHeight="1">
      <c r="A5016" s="2" t="s">
        <v>298</v>
      </c>
      <c r="B5016" s="2" t="s">
        <v>292</v>
      </c>
      <c r="C5016" s="2" t="str">
        <f>VLOOKUP(D5016,Info!$A$24:$B$57,2,FALSE)</f>
        <v>Porgies</v>
      </c>
      <c r="D5016" s="3" t="s">
        <v>35</v>
      </c>
      <c r="E5016" s="3">
        <v>2008.0</v>
      </c>
      <c r="F5016" s="3">
        <v>28.0</v>
      </c>
    </row>
    <row r="5017" ht="15.75" customHeight="1">
      <c r="A5017" s="2" t="s">
        <v>298</v>
      </c>
      <c r="B5017" s="2" t="s">
        <v>292</v>
      </c>
      <c r="C5017" s="2" t="str">
        <f>VLOOKUP(D5017,Info!$A$24:$B$57,2,FALSE)</f>
        <v>Porgies</v>
      </c>
      <c r="D5017" s="3" t="s">
        <v>35</v>
      </c>
      <c r="E5017" s="3">
        <v>2009.0</v>
      </c>
      <c r="F5017" s="3">
        <v>49.0</v>
      </c>
    </row>
    <row r="5018" ht="15.75" customHeight="1">
      <c r="A5018" s="2" t="s">
        <v>298</v>
      </c>
      <c r="B5018" s="2" t="s">
        <v>292</v>
      </c>
      <c r="C5018" s="2" t="str">
        <f>VLOOKUP(D5018,Info!$A$24:$B$57,2,FALSE)</f>
        <v>Porgies</v>
      </c>
      <c r="D5018" s="3" t="s">
        <v>35</v>
      </c>
      <c r="E5018" s="3">
        <v>2010.0</v>
      </c>
      <c r="F5018" s="3">
        <v>48.0</v>
      </c>
    </row>
    <row r="5019" ht="15.75" customHeight="1">
      <c r="A5019" s="2" t="s">
        <v>298</v>
      </c>
      <c r="B5019" s="2" t="s">
        <v>292</v>
      </c>
      <c r="C5019" s="2" t="str">
        <f>VLOOKUP(D5019,Info!$A$24:$B$57,2,FALSE)</f>
        <v>Porgies</v>
      </c>
      <c r="D5019" s="3" t="s">
        <v>35</v>
      </c>
      <c r="E5019" s="3">
        <v>2011.0</v>
      </c>
      <c r="F5019" s="3">
        <v>66.0</v>
      </c>
    </row>
    <row r="5020" ht="15.75" customHeight="1">
      <c r="A5020" s="2" t="s">
        <v>298</v>
      </c>
      <c r="B5020" s="2" t="s">
        <v>292</v>
      </c>
      <c r="C5020" s="2" t="str">
        <f>VLOOKUP(D5020,Info!$A$24:$B$57,2,FALSE)</f>
        <v>Porgies</v>
      </c>
      <c r="D5020" s="3" t="s">
        <v>35</v>
      </c>
      <c r="E5020" s="3">
        <v>2012.0</v>
      </c>
      <c r="F5020" s="3">
        <v>51.0</v>
      </c>
    </row>
    <row r="5021" ht="15.75" customHeight="1">
      <c r="A5021" s="2" t="s">
        <v>298</v>
      </c>
      <c r="B5021" s="2" t="s">
        <v>292</v>
      </c>
      <c r="C5021" s="2" t="str">
        <f>VLOOKUP(D5021,Info!$A$24:$B$57,2,FALSE)</f>
        <v>Porgies</v>
      </c>
      <c r="D5021" s="3" t="s">
        <v>35</v>
      </c>
      <c r="E5021" s="3">
        <v>2013.0</v>
      </c>
      <c r="F5021" s="3">
        <v>58.0</v>
      </c>
    </row>
    <row r="5022" ht="15.75" customHeight="1">
      <c r="A5022" s="2" t="s">
        <v>298</v>
      </c>
      <c r="B5022" s="2" t="s">
        <v>292</v>
      </c>
      <c r="C5022" s="2" t="str">
        <f>VLOOKUP(D5022,Info!$A$24:$B$57,2,FALSE)</f>
        <v>Porgies</v>
      </c>
      <c r="D5022" s="3" t="s">
        <v>35</v>
      </c>
      <c r="E5022" s="3">
        <v>2014.0</v>
      </c>
      <c r="F5022" s="3">
        <v>42.0</v>
      </c>
    </row>
    <row r="5023" ht="15.75" customHeight="1">
      <c r="A5023" s="2" t="s">
        <v>298</v>
      </c>
      <c r="B5023" s="2" t="s">
        <v>292</v>
      </c>
      <c r="C5023" s="2" t="str">
        <f>VLOOKUP(D5023,Info!$A$24:$B$57,2,FALSE)</f>
        <v>Porgies</v>
      </c>
      <c r="D5023" s="3" t="s">
        <v>35</v>
      </c>
      <c r="E5023" s="3">
        <v>2015.0</v>
      </c>
      <c r="F5023" s="3">
        <v>35.0</v>
      </c>
    </row>
    <row r="5024" ht="15.75" customHeight="1">
      <c r="A5024" s="2" t="s">
        <v>298</v>
      </c>
      <c r="B5024" s="2" t="s">
        <v>292</v>
      </c>
      <c r="C5024" s="2" t="str">
        <f>VLOOKUP(D5024,Info!$A$24:$B$57,2,FALSE)</f>
        <v>Porgies</v>
      </c>
      <c r="D5024" s="3" t="s">
        <v>35</v>
      </c>
      <c r="E5024" s="3">
        <v>2016.0</v>
      </c>
      <c r="F5024" s="3">
        <v>41.0</v>
      </c>
    </row>
    <row r="5025" ht="15.75" customHeight="1">
      <c r="A5025" s="2" t="s">
        <v>298</v>
      </c>
      <c r="B5025" s="2" t="s">
        <v>292</v>
      </c>
      <c r="C5025" s="2" t="str">
        <f>VLOOKUP(D5025,Info!$A$24:$B$57,2,FALSE)</f>
        <v>Porgies</v>
      </c>
      <c r="D5025" s="3" t="s">
        <v>35</v>
      </c>
      <c r="E5025" s="3">
        <v>2017.0</v>
      </c>
      <c r="F5025" s="3">
        <v>51.0</v>
      </c>
    </row>
    <row r="5026" ht="15.75" customHeight="1">
      <c r="A5026" s="2" t="s">
        <v>298</v>
      </c>
      <c r="B5026" s="2" t="s">
        <v>292</v>
      </c>
      <c r="C5026" s="2" t="str">
        <f>VLOOKUP(D5026,Info!$A$24:$B$57,2,FALSE)</f>
        <v>Porgies</v>
      </c>
      <c r="D5026" s="3" t="s">
        <v>35</v>
      </c>
      <c r="E5026" s="3">
        <v>2018.0</v>
      </c>
      <c r="F5026" s="3">
        <v>31.0</v>
      </c>
    </row>
    <row r="5027" ht="15.75" customHeight="1">
      <c r="A5027" s="2" t="s">
        <v>298</v>
      </c>
      <c r="B5027" s="2" t="s">
        <v>292</v>
      </c>
      <c r="C5027" s="2" t="str">
        <f>VLOOKUP(D5027,Info!$A$24:$B$57,2,FALSE)</f>
        <v>Deepwater</v>
      </c>
      <c r="D5027" s="3" t="s">
        <v>36</v>
      </c>
      <c r="E5027" s="3">
        <v>1981.0</v>
      </c>
      <c r="F5027" s="3">
        <v>20.0</v>
      </c>
    </row>
    <row r="5028" ht="15.75" customHeight="1">
      <c r="A5028" s="2" t="s">
        <v>298</v>
      </c>
      <c r="B5028" s="2" t="s">
        <v>292</v>
      </c>
      <c r="C5028" s="2" t="str">
        <f>VLOOKUP(D5028,Info!$A$24:$B$57,2,FALSE)</f>
        <v>Deepwater</v>
      </c>
      <c r="D5028" s="3" t="s">
        <v>36</v>
      </c>
      <c r="E5028" s="3">
        <v>1982.0</v>
      </c>
      <c r="F5028" s="3">
        <v>21.0</v>
      </c>
    </row>
    <row r="5029" ht="15.75" customHeight="1">
      <c r="A5029" s="2" t="s">
        <v>298</v>
      </c>
      <c r="B5029" s="2" t="s">
        <v>292</v>
      </c>
      <c r="C5029" s="2" t="str">
        <f>VLOOKUP(D5029,Info!$A$24:$B$57,2,FALSE)</f>
        <v>Deepwater</v>
      </c>
      <c r="D5029" s="3" t="s">
        <v>36</v>
      </c>
      <c r="E5029" s="3">
        <v>1983.0</v>
      </c>
      <c r="F5029" s="3">
        <v>39.0</v>
      </c>
    </row>
    <row r="5030" ht="15.75" customHeight="1">
      <c r="A5030" s="2" t="s">
        <v>298</v>
      </c>
      <c r="B5030" s="2" t="s">
        <v>292</v>
      </c>
      <c r="C5030" s="2" t="str">
        <f>VLOOKUP(D5030,Info!$A$24:$B$57,2,FALSE)</f>
        <v>Deepwater</v>
      </c>
      <c r="D5030" s="3" t="s">
        <v>36</v>
      </c>
      <c r="E5030" s="3">
        <v>1984.0</v>
      </c>
      <c r="F5030" s="3">
        <v>26.0</v>
      </c>
    </row>
    <row r="5031" ht="15.75" customHeight="1">
      <c r="A5031" s="2" t="s">
        <v>298</v>
      </c>
      <c r="B5031" s="2" t="s">
        <v>292</v>
      </c>
      <c r="C5031" s="2" t="str">
        <f>VLOOKUP(D5031,Info!$A$24:$B$57,2,FALSE)</f>
        <v>Deepwater</v>
      </c>
      <c r="D5031" s="3" t="s">
        <v>36</v>
      </c>
      <c r="E5031" s="3">
        <v>1985.0</v>
      </c>
      <c r="F5031" s="3">
        <v>21.0</v>
      </c>
    </row>
    <row r="5032" ht="15.75" customHeight="1">
      <c r="A5032" s="2" t="s">
        <v>298</v>
      </c>
      <c r="B5032" s="2" t="s">
        <v>292</v>
      </c>
      <c r="C5032" s="2" t="str">
        <f>VLOOKUP(D5032,Info!$A$24:$B$57,2,FALSE)</f>
        <v>Deepwater</v>
      </c>
      <c r="D5032" s="3" t="s">
        <v>36</v>
      </c>
      <c r="E5032" s="3">
        <v>1986.0</v>
      </c>
      <c r="F5032" s="3">
        <v>56.0</v>
      </c>
    </row>
    <row r="5033" ht="15.75" customHeight="1">
      <c r="A5033" s="2" t="s">
        <v>298</v>
      </c>
      <c r="B5033" s="2" t="s">
        <v>292</v>
      </c>
      <c r="C5033" s="2" t="str">
        <f>VLOOKUP(D5033,Info!$A$24:$B$57,2,FALSE)</f>
        <v>Deepwater</v>
      </c>
      <c r="D5033" s="3" t="s">
        <v>36</v>
      </c>
      <c r="E5033" s="3">
        <v>1987.0</v>
      </c>
      <c r="F5033" s="3">
        <v>38.0</v>
      </c>
    </row>
    <row r="5034" ht="15.75" customHeight="1">
      <c r="A5034" s="2" t="s">
        <v>298</v>
      </c>
      <c r="B5034" s="2" t="s">
        <v>292</v>
      </c>
      <c r="C5034" s="2" t="str">
        <f>VLOOKUP(D5034,Info!$A$24:$B$57,2,FALSE)</f>
        <v>Deepwater</v>
      </c>
      <c r="D5034" s="3" t="s">
        <v>36</v>
      </c>
      <c r="E5034" s="3">
        <v>1988.0</v>
      </c>
      <c r="F5034" s="3">
        <v>12.0</v>
      </c>
    </row>
    <row r="5035" ht="15.75" customHeight="1">
      <c r="A5035" s="2" t="s">
        <v>298</v>
      </c>
      <c r="B5035" s="2" t="s">
        <v>292</v>
      </c>
      <c r="C5035" s="2" t="str">
        <f>VLOOKUP(D5035,Info!$A$24:$B$57,2,FALSE)</f>
        <v>Deepwater</v>
      </c>
      <c r="D5035" s="3" t="s">
        <v>36</v>
      </c>
      <c r="E5035" s="3">
        <v>1989.0</v>
      </c>
      <c r="F5035" s="3">
        <v>18.0</v>
      </c>
    </row>
    <row r="5036" ht="15.75" customHeight="1">
      <c r="A5036" s="2" t="s">
        <v>298</v>
      </c>
      <c r="B5036" s="2" t="s">
        <v>292</v>
      </c>
      <c r="C5036" s="2" t="str">
        <f>VLOOKUP(D5036,Info!$A$24:$B$57,2,FALSE)</f>
        <v>Deepwater</v>
      </c>
      <c r="D5036" s="3" t="s">
        <v>36</v>
      </c>
      <c r="E5036" s="3">
        <v>1990.0</v>
      </c>
      <c r="F5036" s="3">
        <v>13.0</v>
      </c>
    </row>
    <row r="5037" ht="15.75" customHeight="1">
      <c r="A5037" s="2" t="s">
        <v>298</v>
      </c>
      <c r="B5037" s="2" t="s">
        <v>292</v>
      </c>
      <c r="C5037" s="2" t="str">
        <f>VLOOKUP(D5037,Info!$A$24:$B$57,2,FALSE)</f>
        <v>Deepwater</v>
      </c>
      <c r="D5037" s="3" t="s">
        <v>36</v>
      </c>
      <c r="E5037" s="3">
        <v>1991.0</v>
      </c>
      <c r="F5037" s="3">
        <v>2.0</v>
      </c>
    </row>
    <row r="5038" ht="15.75" customHeight="1">
      <c r="A5038" s="2" t="s">
        <v>298</v>
      </c>
      <c r="B5038" s="2" t="s">
        <v>292</v>
      </c>
      <c r="C5038" s="2" t="str">
        <f>VLOOKUP(D5038,Info!$A$24:$B$57,2,FALSE)</f>
        <v>Deepwater</v>
      </c>
      <c r="D5038" s="3" t="s">
        <v>36</v>
      </c>
      <c r="E5038" s="3">
        <v>1992.0</v>
      </c>
      <c r="F5038" s="3">
        <v>9.0</v>
      </c>
    </row>
    <row r="5039" ht="15.75" customHeight="1">
      <c r="A5039" s="2" t="s">
        <v>298</v>
      </c>
      <c r="B5039" s="2" t="s">
        <v>292</v>
      </c>
      <c r="C5039" s="2" t="str">
        <f>VLOOKUP(D5039,Info!$A$24:$B$57,2,FALSE)</f>
        <v>Deepwater</v>
      </c>
      <c r="D5039" s="3" t="s">
        <v>36</v>
      </c>
      <c r="E5039" s="3">
        <v>1993.0</v>
      </c>
      <c r="F5039" s="3">
        <v>11.0</v>
      </c>
    </row>
    <row r="5040" ht="15.75" customHeight="1">
      <c r="A5040" s="2" t="s">
        <v>298</v>
      </c>
      <c r="B5040" s="2" t="s">
        <v>292</v>
      </c>
      <c r="C5040" s="2" t="str">
        <f>VLOOKUP(D5040,Info!$A$24:$B$57,2,FALSE)</f>
        <v>Deepwater</v>
      </c>
      <c r="D5040" s="3" t="s">
        <v>36</v>
      </c>
      <c r="E5040" s="3">
        <v>1994.0</v>
      </c>
      <c r="F5040" s="3">
        <v>10.0</v>
      </c>
    </row>
    <row r="5041" ht="15.75" customHeight="1">
      <c r="A5041" s="2" t="s">
        <v>298</v>
      </c>
      <c r="B5041" s="2" t="s">
        <v>292</v>
      </c>
      <c r="C5041" s="2" t="str">
        <f>VLOOKUP(D5041,Info!$A$24:$B$57,2,FALSE)</f>
        <v>Deepwater</v>
      </c>
      <c r="D5041" s="3" t="s">
        <v>36</v>
      </c>
      <c r="E5041" s="3">
        <v>1995.0</v>
      </c>
      <c r="F5041" s="3">
        <v>9.0</v>
      </c>
    </row>
    <row r="5042" ht="15.75" customHeight="1">
      <c r="A5042" s="2" t="s">
        <v>298</v>
      </c>
      <c r="B5042" s="2" t="s">
        <v>292</v>
      </c>
      <c r="C5042" s="2" t="str">
        <f>VLOOKUP(D5042,Info!$A$24:$B$57,2,FALSE)</f>
        <v>Deepwater</v>
      </c>
      <c r="D5042" s="3" t="s">
        <v>36</v>
      </c>
      <c r="E5042" s="3">
        <v>1996.0</v>
      </c>
      <c r="F5042" s="3">
        <v>6.0</v>
      </c>
    </row>
    <row r="5043" ht="15.75" customHeight="1">
      <c r="A5043" s="2" t="s">
        <v>298</v>
      </c>
      <c r="B5043" s="2" t="s">
        <v>292</v>
      </c>
      <c r="C5043" s="2" t="str">
        <f>VLOOKUP(D5043,Info!$A$24:$B$57,2,FALSE)</f>
        <v>Deepwater</v>
      </c>
      <c r="D5043" s="3" t="s">
        <v>36</v>
      </c>
      <c r="E5043" s="3">
        <v>1997.0</v>
      </c>
      <c r="F5043" s="3">
        <v>15.0</v>
      </c>
    </row>
    <row r="5044" ht="15.75" customHeight="1">
      <c r="A5044" s="2" t="s">
        <v>298</v>
      </c>
      <c r="B5044" s="2" t="s">
        <v>292</v>
      </c>
      <c r="C5044" s="2" t="str">
        <f>VLOOKUP(D5044,Info!$A$24:$B$57,2,FALSE)</f>
        <v>Deepwater</v>
      </c>
      <c r="D5044" s="3" t="s">
        <v>36</v>
      </c>
      <c r="E5044" s="3">
        <v>1998.0</v>
      </c>
      <c r="F5044" s="3">
        <v>12.0</v>
      </c>
    </row>
    <row r="5045" ht="15.75" customHeight="1">
      <c r="A5045" s="2" t="s">
        <v>298</v>
      </c>
      <c r="B5045" s="2" t="s">
        <v>292</v>
      </c>
      <c r="C5045" s="2" t="str">
        <f>VLOOKUP(D5045,Info!$A$24:$B$57,2,FALSE)</f>
        <v>Deepwater</v>
      </c>
      <c r="D5045" s="3" t="s">
        <v>36</v>
      </c>
      <c r="E5045" s="3">
        <v>1999.0</v>
      </c>
      <c r="F5045" s="3">
        <v>6.0</v>
      </c>
    </row>
    <row r="5046" ht="15.75" customHeight="1">
      <c r="A5046" s="2" t="s">
        <v>298</v>
      </c>
      <c r="B5046" s="2" t="s">
        <v>292</v>
      </c>
      <c r="C5046" s="2" t="str">
        <f>VLOOKUP(D5046,Info!$A$24:$B$57,2,FALSE)</f>
        <v>Deepwater</v>
      </c>
      <c r="D5046" s="3" t="s">
        <v>36</v>
      </c>
      <c r="E5046" s="3">
        <v>2000.0</v>
      </c>
      <c r="F5046" s="3">
        <v>13.0</v>
      </c>
    </row>
    <row r="5047" ht="15.75" customHeight="1">
      <c r="A5047" s="2" t="s">
        <v>298</v>
      </c>
      <c r="B5047" s="2" t="s">
        <v>292</v>
      </c>
      <c r="C5047" s="2" t="str">
        <f>VLOOKUP(D5047,Info!$A$24:$B$57,2,FALSE)</f>
        <v>Deepwater</v>
      </c>
      <c r="D5047" s="3" t="s">
        <v>36</v>
      </c>
      <c r="E5047" s="3">
        <v>2001.0</v>
      </c>
      <c r="F5047" s="3">
        <v>14.0</v>
      </c>
    </row>
    <row r="5048" ht="15.75" customHeight="1">
      <c r="A5048" s="2" t="s">
        <v>298</v>
      </c>
      <c r="B5048" s="2" t="s">
        <v>292</v>
      </c>
      <c r="C5048" s="2" t="str">
        <f>VLOOKUP(D5048,Info!$A$24:$B$57,2,FALSE)</f>
        <v>Deepwater</v>
      </c>
      <c r="D5048" s="3" t="s">
        <v>36</v>
      </c>
      <c r="E5048" s="3">
        <v>2002.0</v>
      </c>
      <c r="F5048" s="3">
        <v>10.0</v>
      </c>
    </row>
    <row r="5049" ht="15.75" customHeight="1">
      <c r="A5049" s="2" t="s">
        <v>298</v>
      </c>
      <c r="B5049" s="2" t="s">
        <v>292</v>
      </c>
      <c r="C5049" s="2" t="str">
        <f>VLOOKUP(D5049,Info!$A$24:$B$57,2,FALSE)</f>
        <v>Deepwater</v>
      </c>
      <c r="D5049" s="3" t="s">
        <v>36</v>
      </c>
      <c r="E5049" s="3">
        <v>2003.0</v>
      </c>
      <c r="F5049" s="3">
        <v>8.0</v>
      </c>
    </row>
    <row r="5050" ht="15.75" customHeight="1">
      <c r="A5050" s="2" t="s">
        <v>298</v>
      </c>
      <c r="B5050" s="2" t="s">
        <v>292</v>
      </c>
      <c r="C5050" s="2" t="str">
        <f>VLOOKUP(D5050,Info!$A$24:$B$57,2,FALSE)</f>
        <v>Deepwater</v>
      </c>
      <c r="D5050" s="3" t="s">
        <v>36</v>
      </c>
      <c r="E5050" s="3">
        <v>2004.0</v>
      </c>
      <c r="F5050" s="3">
        <v>10.0</v>
      </c>
    </row>
    <row r="5051" ht="15.75" customHeight="1">
      <c r="A5051" s="2" t="s">
        <v>298</v>
      </c>
      <c r="B5051" s="2" t="s">
        <v>292</v>
      </c>
      <c r="C5051" s="2" t="str">
        <f>VLOOKUP(D5051,Info!$A$24:$B$57,2,FALSE)</f>
        <v>Deepwater</v>
      </c>
      <c r="D5051" s="3" t="s">
        <v>36</v>
      </c>
      <c r="E5051" s="3">
        <v>2005.0</v>
      </c>
      <c r="F5051" s="3">
        <v>5.0</v>
      </c>
    </row>
    <row r="5052" ht="15.75" customHeight="1">
      <c r="A5052" s="2" t="s">
        <v>298</v>
      </c>
      <c r="B5052" s="2" t="s">
        <v>292</v>
      </c>
      <c r="C5052" s="2" t="str">
        <f>VLOOKUP(D5052,Info!$A$24:$B$57,2,FALSE)</f>
        <v>Deepwater</v>
      </c>
      <c r="D5052" s="3" t="s">
        <v>36</v>
      </c>
      <c r="E5052" s="3">
        <v>2006.0</v>
      </c>
      <c r="F5052" s="3">
        <v>4.0</v>
      </c>
    </row>
    <row r="5053" ht="15.75" customHeight="1">
      <c r="A5053" s="2" t="s">
        <v>298</v>
      </c>
      <c r="B5053" s="2" t="s">
        <v>292</v>
      </c>
      <c r="C5053" s="2" t="str">
        <f>VLOOKUP(D5053,Info!$A$24:$B$57,2,FALSE)</f>
        <v>Deepwater</v>
      </c>
      <c r="D5053" s="3" t="s">
        <v>36</v>
      </c>
      <c r="E5053" s="3">
        <v>2007.0</v>
      </c>
      <c r="F5053" s="3">
        <v>4.0</v>
      </c>
    </row>
    <row r="5054" ht="15.75" customHeight="1">
      <c r="A5054" s="2" t="s">
        <v>298</v>
      </c>
      <c r="B5054" s="2" t="s">
        <v>292</v>
      </c>
      <c r="C5054" s="2" t="str">
        <f>VLOOKUP(D5054,Info!$A$24:$B$57,2,FALSE)</f>
        <v>Deepwater</v>
      </c>
      <c r="D5054" s="3" t="s">
        <v>36</v>
      </c>
      <c r="E5054" s="3">
        <v>2008.0</v>
      </c>
      <c r="F5054" s="3">
        <v>6.0</v>
      </c>
    </row>
    <row r="5055" ht="15.75" customHeight="1">
      <c r="A5055" s="2" t="s">
        <v>298</v>
      </c>
      <c r="B5055" s="2" t="s">
        <v>292</v>
      </c>
      <c r="C5055" s="2" t="str">
        <f>VLOOKUP(D5055,Info!$A$24:$B$57,2,FALSE)</f>
        <v>Deepwater</v>
      </c>
      <c r="D5055" s="3" t="s">
        <v>36</v>
      </c>
      <c r="E5055" s="3">
        <v>2009.0</v>
      </c>
      <c r="F5055" s="3">
        <v>5.0</v>
      </c>
    </row>
    <row r="5056" ht="15.75" customHeight="1">
      <c r="A5056" s="2" t="s">
        <v>298</v>
      </c>
      <c r="B5056" s="2" t="s">
        <v>292</v>
      </c>
      <c r="C5056" s="2" t="str">
        <f>VLOOKUP(D5056,Info!$A$24:$B$57,2,FALSE)</f>
        <v>Deepwater</v>
      </c>
      <c r="D5056" s="3" t="s">
        <v>36</v>
      </c>
      <c r="E5056" s="3">
        <v>2010.0</v>
      </c>
      <c r="F5056" s="3">
        <v>8.0</v>
      </c>
    </row>
    <row r="5057" ht="15.75" customHeight="1">
      <c r="A5057" s="2" t="s">
        <v>298</v>
      </c>
      <c r="B5057" s="2" t="s">
        <v>292</v>
      </c>
      <c r="C5057" s="2" t="str">
        <f>VLOOKUP(D5057,Info!$A$24:$B$57,2,FALSE)</f>
        <v>Deepwater</v>
      </c>
      <c r="D5057" s="3" t="s">
        <v>36</v>
      </c>
      <c r="E5057" s="3">
        <v>2011.0</v>
      </c>
      <c r="F5057" s="3">
        <v>6.0</v>
      </c>
    </row>
    <row r="5058" ht="15.75" customHeight="1">
      <c r="A5058" s="2" t="s">
        <v>298</v>
      </c>
      <c r="B5058" s="2" t="s">
        <v>292</v>
      </c>
      <c r="C5058" s="2" t="str">
        <f>VLOOKUP(D5058,Info!$A$24:$B$57,2,FALSE)</f>
        <v>Deepwater</v>
      </c>
      <c r="D5058" s="3" t="s">
        <v>36</v>
      </c>
      <c r="E5058" s="3">
        <v>2012.0</v>
      </c>
      <c r="F5058" s="3">
        <v>11.0</v>
      </c>
    </row>
    <row r="5059" ht="15.75" customHeight="1">
      <c r="A5059" s="2" t="s">
        <v>298</v>
      </c>
      <c r="B5059" s="2" t="s">
        <v>292</v>
      </c>
      <c r="C5059" s="2" t="str">
        <f>VLOOKUP(D5059,Info!$A$24:$B$57,2,FALSE)</f>
        <v>Deepwater</v>
      </c>
      <c r="D5059" s="3" t="s">
        <v>36</v>
      </c>
      <c r="E5059" s="3">
        <v>2013.0</v>
      </c>
      <c r="F5059" s="3">
        <v>14.0</v>
      </c>
    </row>
    <row r="5060" ht="15.75" customHeight="1">
      <c r="A5060" s="2" t="s">
        <v>298</v>
      </c>
      <c r="B5060" s="2" t="s">
        <v>292</v>
      </c>
      <c r="C5060" s="2" t="str">
        <f>VLOOKUP(D5060,Info!$A$24:$B$57,2,FALSE)</f>
        <v>Deepwater</v>
      </c>
      <c r="D5060" s="3" t="s">
        <v>36</v>
      </c>
      <c r="E5060" s="3">
        <v>2014.0</v>
      </c>
      <c r="F5060" s="3">
        <v>8.0</v>
      </c>
    </row>
    <row r="5061" ht="15.75" customHeight="1">
      <c r="A5061" s="2" t="s">
        <v>298</v>
      </c>
      <c r="B5061" s="2" t="s">
        <v>292</v>
      </c>
      <c r="C5061" s="2" t="str">
        <f>VLOOKUP(D5061,Info!$A$24:$B$57,2,FALSE)</f>
        <v>Deepwater</v>
      </c>
      <c r="D5061" s="3" t="s">
        <v>36</v>
      </c>
      <c r="E5061" s="3">
        <v>2015.0</v>
      </c>
      <c r="F5061" s="3">
        <v>15.0</v>
      </c>
    </row>
    <row r="5062" ht="15.75" customHeight="1">
      <c r="A5062" s="2" t="s">
        <v>298</v>
      </c>
      <c r="B5062" s="2" t="s">
        <v>292</v>
      </c>
      <c r="C5062" s="2" t="str">
        <f>VLOOKUP(D5062,Info!$A$24:$B$57,2,FALSE)</f>
        <v>Deepwater</v>
      </c>
      <c r="D5062" s="3" t="s">
        <v>36</v>
      </c>
      <c r="E5062" s="3">
        <v>2016.0</v>
      </c>
      <c r="F5062" s="3">
        <v>18.0</v>
      </c>
    </row>
    <row r="5063" ht="15.75" customHeight="1">
      <c r="A5063" s="2" t="s">
        <v>298</v>
      </c>
      <c r="B5063" s="2" t="s">
        <v>292</v>
      </c>
      <c r="C5063" s="2" t="str">
        <f>VLOOKUP(D5063,Info!$A$24:$B$57,2,FALSE)</f>
        <v>Deepwater</v>
      </c>
      <c r="D5063" s="3" t="s">
        <v>36</v>
      </c>
      <c r="E5063" s="3">
        <v>2017.0</v>
      </c>
      <c r="F5063" s="3">
        <v>6.0</v>
      </c>
    </row>
    <row r="5064" ht="15.75" customHeight="1">
      <c r="A5064" s="2" t="s">
        <v>298</v>
      </c>
      <c r="B5064" s="2" t="s">
        <v>292</v>
      </c>
      <c r="C5064" s="2" t="str">
        <f>VLOOKUP(D5064,Info!$A$24:$B$57,2,FALSE)</f>
        <v>Deepwater</v>
      </c>
      <c r="D5064" s="3" t="s">
        <v>36</v>
      </c>
      <c r="E5064" s="3">
        <v>2018.0</v>
      </c>
      <c r="F5064" s="3">
        <v>12.0</v>
      </c>
    </row>
    <row r="5065" ht="15.75" customHeight="1">
      <c r="A5065" s="2" t="s">
        <v>298</v>
      </c>
      <c r="B5065" s="2" t="s">
        <v>292</v>
      </c>
      <c r="C5065" s="2" t="str">
        <f>VLOOKUP(D5065,Info!$A$24:$B$57,2,FALSE)</f>
        <v>Grunts</v>
      </c>
      <c r="D5065" s="3" t="s">
        <v>37</v>
      </c>
      <c r="E5065" s="3">
        <v>1981.0</v>
      </c>
      <c r="F5065" s="3">
        <v>104.0</v>
      </c>
    </row>
    <row r="5066" ht="15.75" customHeight="1">
      <c r="A5066" s="2" t="s">
        <v>298</v>
      </c>
      <c r="B5066" s="2" t="s">
        <v>292</v>
      </c>
      <c r="C5066" s="2" t="str">
        <f>VLOOKUP(D5066,Info!$A$24:$B$57,2,FALSE)</f>
        <v>Grunts</v>
      </c>
      <c r="D5066" s="3" t="s">
        <v>37</v>
      </c>
      <c r="E5066" s="3">
        <v>1982.0</v>
      </c>
      <c r="F5066" s="3">
        <v>113.0</v>
      </c>
    </row>
    <row r="5067" ht="15.75" customHeight="1">
      <c r="A5067" s="2" t="s">
        <v>298</v>
      </c>
      <c r="B5067" s="2" t="s">
        <v>292</v>
      </c>
      <c r="C5067" s="2" t="str">
        <f>VLOOKUP(D5067,Info!$A$24:$B$57,2,FALSE)</f>
        <v>Grunts</v>
      </c>
      <c r="D5067" s="3" t="s">
        <v>37</v>
      </c>
      <c r="E5067" s="3">
        <v>1983.0</v>
      </c>
      <c r="F5067" s="3">
        <v>273.0</v>
      </c>
    </row>
    <row r="5068" ht="15.75" customHeight="1">
      <c r="A5068" s="2" t="s">
        <v>298</v>
      </c>
      <c r="B5068" s="2" t="s">
        <v>292</v>
      </c>
      <c r="C5068" s="2" t="str">
        <f>VLOOKUP(D5068,Info!$A$24:$B$57,2,FALSE)</f>
        <v>Grunts</v>
      </c>
      <c r="D5068" s="3" t="s">
        <v>37</v>
      </c>
      <c r="E5068" s="3">
        <v>1984.0</v>
      </c>
      <c r="F5068" s="3">
        <v>277.0</v>
      </c>
    </row>
    <row r="5069" ht="15.75" customHeight="1">
      <c r="A5069" s="2" t="s">
        <v>298</v>
      </c>
      <c r="B5069" s="2" t="s">
        <v>292</v>
      </c>
      <c r="C5069" s="2" t="str">
        <f>VLOOKUP(D5069,Info!$A$24:$B$57,2,FALSE)</f>
        <v>Grunts</v>
      </c>
      <c r="D5069" s="3" t="s">
        <v>37</v>
      </c>
      <c r="E5069" s="3">
        <v>1985.0</v>
      </c>
      <c r="F5069" s="3">
        <v>326.0</v>
      </c>
    </row>
    <row r="5070" ht="15.75" customHeight="1">
      <c r="A5070" s="2" t="s">
        <v>298</v>
      </c>
      <c r="B5070" s="2" t="s">
        <v>292</v>
      </c>
      <c r="C5070" s="2" t="str">
        <f>VLOOKUP(D5070,Info!$A$24:$B$57,2,FALSE)</f>
        <v>Grunts</v>
      </c>
      <c r="D5070" s="3" t="s">
        <v>37</v>
      </c>
      <c r="E5070" s="3">
        <v>1986.0</v>
      </c>
      <c r="F5070" s="3">
        <v>411.0</v>
      </c>
    </row>
    <row r="5071" ht="15.75" customHeight="1">
      <c r="A5071" s="2" t="s">
        <v>298</v>
      </c>
      <c r="B5071" s="2" t="s">
        <v>292</v>
      </c>
      <c r="C5071" s="2" t="str">
        <f>VLOOKUP(D5071,Info!$A$24:$B$57,2,FALSE)</f>
        <v>Grunts</v>
      </c>
      <c r="D5071" s="3" t="s">
        <v>37</v>
      </c>
      <c r="E5071" s="3">
        <v>1987.0</v>
      </c>
      <c r="F5071" s="3">
        <v>574.0</v>
      </c>
    </row>
    <row r="5072" ht="15.75" customHeight="1">
      <c r="A5072" s="2" t="s">
        <v>298</v>
      </c>
      <c r="B5072" s="2" t="s">
        <v>292</v>
      </c>
      <c r="C5072" s="2" t="str">
        <f>VLOOKUP(D5072,Info!$A$24:$B$57,2,FALSE)</f>
        <v>Grunts</v>
      </c>
      <c r="D5072" s="3" t="s">
        <v>37</v>
      </c>
      <c r="E5072" s="3">
        <v>1988.0</v>
      </c>
      <c r="F5072" s="3">
        <v>397.0</v>
      </c>
    </row>
    <row r="5073" ht="15.75" customHeight="1">
      <c r="A5073" s="2" t="s">
        <v>298</v>
      </c>
      <c r="B5073" s="2" t="s">
        <v>292</v>
      </c>
      <c r="C5073" s="2" t="str">
        <f>VLOOKUP(D5073,Info!$A$24:$B$57,2,FALSE)</f>
        <v>Grunts</v>
      </c>
      <c r="D5073" s="3" t="s">
        <v>37</v>
      </c>
      <c r="E5073" s="3">
        <v>1989.0</v>
      </c>
      <c r="F5073" s="3">
        <v>272.0</v>
      </c>
    </row>
    <row r="5074" ht="15.75" customHeight="1">
      <c r="A5074" s="2" t="s">
        <v>298</v>
      </c>
      <c r="B5074" s="2" t="s">
        <v>292</v>
      </c>
      <c r="C5074" s="2" t="str">
        <f>VLOOKUP(D5074,Info!$A$24:$B$57,2,FALSE)</f>
        <v>Grunts</v>
      </c>
      <c r="D5074" s="3" t="s">
        <v>37</v>
      </c>
      <c r="E5074" s="3">
        <v>1990.0</v>
      </c>
      <c r="F5074" s="3">
        <v>320.0</v>
      </c>
    </row>
    <row r="5075" ht="15.75" customHeight="1">
      <c r="A5075" s="2" t="s">
        <v>298</v>
      </c>
      <c r="B5075" s="2" t="s">
        <v>292</v>
      </c>
      <c r="C5075" s="2" t="str">
        <f>VLOOKUP(D5075,Info!$A$24:$B$57,2,FALSE)</f>
        <v>Grunts</v>
      </c>
      <c r="D5075" s="3" t="s">
        <v>37</v>
      </c>
      <c r="E5075" s="3">
        <v>1991.0</v>
      </c>
      <c r="F5075" s="3">
        <v>276.0</v>
      </c>
    </row>
    <row r="5076" ht="15.75" customHeight="1">
      <c r="A5076" s="2" t="s">
        <v>298</v>
      </c>
      <c r="B5076" s="2" t="s">
        <v>292</v>
      </c>
      <c r="C5076" s="2" t="str">
        <f>VLOOKUP(D5076,Info!$A$24:$B$57,2,FALSE)</f>
        <v>Grunts</v>
      </c>
      <c r="D5076" s="3" t="s">
        <v>37</v>
      </c>
      <c r="E5076" s="3">
        <v>1992.0</v>
      </c>
      <c r="F5076" s="3">
        <v>276.0</v>
      </c>
    </row>
    <row r="5077" ht="15.75" customHeight="1">
      <c r="A5077" s="2" t="s">
        <v>298</v>
      </c>
      <c r="B5077" s="2" t="s">
        <v>292</v>
      </c>
      <c r="C5077" s="2" t="str">
        <f>VLOOKUP(D5077,Info!$A$24:$B$57,2,FALSE)</f>
        <v>Grunts</v>
      </c>
      <c r="D5077" s="3" t="s">
        <v>37</v>
      </c>
      <c r="E5077" s="3">
        <v>1993.0</v>
      </c>
      <c r="F5077" s="3">
        <v>265.0</v>
      </c>
    </row>
    <row r="5078" ht="15.75" customHeight="1">
      <c r="A5078" s="2" t="s">
        <v>298</v>
      </c>
      <c r="B5078" s="2" t="s">
        <v>292</v>
      </c>
      <c r="C5078" s="2" t="str">
        <f>VLOOKUP(D5078,Info!$A$24:$B$57,2,FALSE)</f>
        <v>Grunts</v>
      </c>
      <c r="D5078" s="3" t="s">
        <v>37</v>
      </c>
      <c r="E5078" s="3">
        <v>1994.0</v>
      </c>
      <c r="F5078" s="3">
        <v>284.0</v>
      </c>
    </row>
    <row r="5079" ht="15.75" customHeight="1">
      <c r="A5079" s="2" t="s">
        <v>298</v>
      </c>
      <c r="B5079" s="2" t="s">
        <v>292</v>
      </c>
      <c r="C5079" s="2" t="str">
        <f>VLOOKUP(D5079,Info!$A$24:$B$57,2,FALSE)</f>
        <v>Grunts</v>
      </c>
      <c r="D5079" s="3" t="s">
        <v>37</v>
      </c>
      <c r="E5079" s="3">
        <v>1995.0</v>
      </c>
      <c r="F5079" s="3">
        <v>233.0</v>
      </c>
    </row>
    <row r="5080" ht="15.75" customHeight="1">
      <c r="A5080" s="2" t="s">
        <v>298</v>
      </c>
      <c r="B5080" s="2" t="s">
        <v>292</v>
      </c>
      <c r="C5080" s="2" t="str">
        <f>VLOOKUP(D5080,Info!$A$24:$B$57,2,FALSE)</f>
        <v>Grunts</v>
      </c>
      <c r="D5080" s="3" t="s">
        <v>37</v>
      </c>
      <c r="E5080" s="3">
        <v>1996.0</v>
      </c>
      <c r="F5080" s="3">
        <v>202.0</v>
      </c>
    </row>
    <row r="5081" ht="15.75" customHeight="1">
      <c r="A5081" s="2" t="s">
        <v>298</v>
      </c>
      <c r="B5081" s="2" t="s">
        <v>292</v>
      </c>
      <c r="C5081" s="2" t="str">
        <f>VLOOKUP(D5081,Info!$A$24:$B$57,2,FALSE)</f>
        <v>Grunts</v>
      </c>
      <c r="D5081" s="3" t="s">
        <v>37</v>
      </c>
      <c r="E5081" s="3">
        <v>1997.0</v>
      </c>
      <c r="F5081" s="3">
        <v>192.0</v>
      </c>
    </row>
    <row r="5082" ht="15.75" customHeight="1">
      <c r="A5082" s="2" t="s">
        <v>298</v>
      </c>
      <c r="B5082" s="2" t="s">
        <v>292</v>
      </c>
      <c r="C5082" s="2" t="str">
        <f>VLOOKUP(D5082,Info!$A$24:$B$57,2,FALSE)</f>
        <v>Grunts</v>
      </c>
      <c r="D5082" s="3" t="s">
        <v>37</v>
      </c>
      <c r="E5082" s="3">
        <v>1998.0</v>
      </c>
      <c r="F5082" s="3">
        <v>225.0</v>
      </c>
    </row>
    <row r="5083" ht="15.75" customHeight="1">
      <c r="A5083" s="2" t="s">
        <v>298</v>
      </c>
      <c r="B5083" s="2" t="s">
        <v>292</v>
      </c>
      <c r="C5083" s="2" t="str">
        <f>VLOOKUP(D5083,Info!$A$24:$B$57,2,FALSE)</f>
        <v>Grunts</v>
      </c>
      <c r="D5083" s="3" t="s">
        <v>37</v>
      </c>
      <c r="E5083" s="3">
        <v>1999.0</v>
      </c>
      <c r="F5083" s="3">
        <v>184.0</v>
      </c>
    </row>
    <row r="5084" ht="15.75" customHeight="1">
      <c r="A5084" s="2" t="s">
        <v>298</v>
      </c>
      <c r="B5084" s="2" t="s">
        <v>292</v>
      </c>
      <c r="C5084" s="2" t="str">
        <f>VLOOKUP(D5084,Info!$A$24:$B$57,2,FALSE)</f>
        <v>Grunts</v>
      </c>
      <c r="D5084" s="3" t="s">
        <v>37</v>
      </c>
      <c r="E5084" s="3">
        <v>2000.0</v>
      </c>
      <c r="F5084" s="3">
        <v>155.0</v>
      </c>
    </row>
    <row r="5085" ht="15.75" customHeight="1">
      <c r="A5085" s="2" t="s">
        <v>298</v>
      </c>
      <c r="B5085" s="2" t="s">
        <v>292</v>
      </c>
      <c r="C5085" s="2" t="str">
        <f>VLOOKUP(D5085,Info!$A$24:$B$57,2,FALSE)</f>
        <v>Grunts</v>
      </c>
      <c r="D5085" s="3" t="s">
        <v>37</v>
      </c>
      <c r="E5085" s="3">
        <v>2001.0</v>
      </c>
      <c r="F5085" s="3">
        <v>184.0</v>
      </c>
    </row>
    <row r="5086" ht="15.75" customHeight="1">
      <c r="A5086" s="2" t="s">
        <v>298</v>
      </c>
      <c r="B5086" s="2" t="s">
        <v>292</v>
      </c>
      <c r="C5086" s="2" t="str">
        <f>VLOOKUP(D5086,Info!$A$24:$B$57,2,FALSE)</f>
        <v>Grunts</v>
      </c>
      <c r="D5086" s="3" t="s">
        <v>37</v>
      </c>
      <c r="E5086" s="3">
        <v>2002.0</v>
      </c>
      <c r="F5086" s="3">
        <v>156.0</v>
      </c>
    </row>
    <row r="5087" ht="15.75" customHeight="1">
      <c r="A5087" s="2" t="s">
        <v>298</v>
      </c>
      <c r="B5087" s="2" t="s">
        <v>292</v>
      </c>
      <c r="C5087" s="2" t="str">
        <f>VLOOKUP(D5087,Info!$A$24:$B$57,2,FALSE)</f>
        <v>Grunts</v>
      </c>
      <c r="D5087" s="3" t="s">
        <v>37</v>
      </c>
      <c r="E5087" s="3">
        <v>2003.0</v>
      </c>
      <c r="F5087" s="3">
        <v>157.0</v>
      </c>
    </row>
    <row r="5088" ht="15.75" customHeight="1">
      <c r="A5088" s="2" t="s">
        <v>298</v>
      </c>
      <c r="B5088" s="2" t="s">
        <v>292</v>
      </c>
      <c r="C5088" s="2" t="str">
        <f>VLOOKUP(D5088,Info!$A$24:$B$57,2,FALSE)</f>
        <v>Grunts</v>
      </c>
      <c r="D5088" s="3" t="s">
        <v>37</v>
      </c>
      <c r="E5088" s="3">
        <v>2004.0</v>
      </c>
      <c r="F5088" s="3">
        <v>197.0</v>
      </c>
    </row>
    <row r="5089" ht="15.75" customHeight="1">
      <c r="A5089" s="2" t="s">
        <v>298</v>
      </c>
      <c r="B5089" s="2" t="s">
        <v>292</v>
      </c>
      <c r="C5089" s="2" t="str">
        <f>VLOOKUP(D5089,Info!$A$24:$B$57,2,FALSE)</f>
        <v>Grunts</v>
      </c>
      <c r="D5089" s="3" t="s">
        <v>37</v>
      </c>
      <c r="E5089" s="3">
        <v>2005.0</v>
      </c>
      <c r="F5089" s="3">
        <v>142.0</v>
      </c>
    </row>
    <row r="5090" ht="15.75" customHeight="1">
      <c r="A5090" s="2" t="s">
        <v>298</v>
      </c>
      <c r="B5090" s="2" t="s">
        <v>292</v>
      </c>
      <c r="C5090" s="2" t="str">
        <f>VLOOKUP(D5090,Info!$A$24:$B$57,2,FALSE)</f>
        <v>Grunts</v>
      </c>
      <c r="D5090" s="3" t="s">
        <v>37</v>
      </c>
      <c r="E5090" s="3">
        <v>2006.0</v>
      </c>
      <c r="F5090" s="3">
        <v>229.0</v>
      </c>
    </row>
    <row r="5091" ht="15.75" customHeight="1">
      <c r="A5091" s="2" t="s">
        <v>298</v>
      </c>
      <c r="B5091" s="2" t="s">
        <v>292</v>
      </c>
      <c r="C5091" s="2" t="str">
        <f>VLOOKUP(D5091,Info!$A$24:$B$57,2,FALSE)</f>
        <v>Grunts</v>
      </c>
      <c r="D5091" s="3" t="s">
        <v>37</v>
      </c>
      <c r="E5091" s="3">
        <v>2007.0</v>
      </c>
      <c r="F5091" s="3">
        <v>173.0</v>
      </c>
    </row>
    <row r="5092" ht="15.75" customHeight="1">
      <c r="A5092" s="2" t="s">
        <v>298</v>
      </c>
      <c r="B5092" s="2" t="s">
        <v>292</v>
      </c>
      <c r="C5092" s="2" t="str">
        <f>VLOOKUP(D5092,Info!$A$24:$B$57,2,FALSE)</f>
        <v>Grunts</v>
      </c>
      <c r="D5092" s="3" t="s">
        <v>37</v>
      </c>
      <c r="E5092" s="3">
        <v>2008.0</v>
      </c>
      <c r="F5092" s="3">
        <v>99.0</v>
      </c>
    </row>
    <row r="5093" ht="15.75" customHeight="1">
      <c r="A5093" s="2" t="s">
        <v>298</v>
      </c>
      <c r="B5093" s="2" t="s">
        <v>292</v>
      </c>
      <c r="C5093" s="2" t="str">
        <f>VLOOKUP(D5093,Info!$A$24:$B$57,2,FALSE)</f>
        <v>Grunts</v>
      </c>
      <c r="D5093" s="3" t="s">
        <v>37</v>
      </c>
      <c r="E5093" s="3">
        <v>2009.0</v>
      </c>
      <c r="F5093" s="3">
        <v>108.0</v>
      </c>
    </row>
    <row r="5094" ht="15.75" customHeight="1">
      <c r="A5094" s="2" t="s">
        <v>298</v>
      </c>
      <c r="B5094" s="2" t="s">
        <v>292</v>
      </c>
      <c r="C5094" s="2" t="str">
        <f>VLOOKUP(D5094,Info!$A$24:$B$57,2,FALSE)</f>
        <v>Grunts</v>
      </c>
      <c r="D5094" s="3" t="s">
        <v>37</v>
      </c>
      <c r="E5094" s="3">
        <v>2010.0</v>
      </c>
      <c r="F5094" s="3">
        <v>125.0</v>
      </c>
    </row>
    <row r="5095" ht="15.75" customHeight="1">
      <c r="A5095" s="2" t="s">
        <v>298</v>
      </c>
      <c r="B5095" s="2" t="s">
        <v>292</v>
      </c>
      <c r="C5095" s="2" t="str">
        <f>VLOOKUP(D5095,Info!$A$24:$B$57,2,FALSE)</f>
        <v>Grunts</v>
      </c>
      <c r="D5095" s="3" t="s">
        <v>37</v>
      </c>
      <c r="E5095" s="3">
        <v>2011.0</v>
      </c>
      <c r="F5095" s="3">
        <v>158.0</v>
      </c>
    </row>
    <row r="5096" ht="15.75" customHeight="1">
      <c r="A5096" s="2" t="s">
        <v>298</v>
      </c>
      <c r="B5096" s="2" t="s">
        <v>292</v>
      </c>
      <c r="C5096" s="2" t="str">
        <f>VLOOKUP(D5096,Info!$A$24:$B$57,2,FALSE)</f>
        <v>Grunts</v>
      </c>
      <c r="D5096" s="3" t="s">
        <v>37</v>
      </c>
      <c r="E5096" s="3">
        <v>2012.0</v>
      </c>
      <c r="F5096" s="3">
        <v>122.0</v>
      </c>
    </row>
    <row r="5097" ht="15.75" customHeight="1">
      <c r="A5097" s="2" t="s">
        <v>298</v>
      </c>
      <c r="B5097" s="2" t="s">
        <v>292</v>
      </c>
      <c r="C5097" s="2" t="str">
        <f>VLOOKUP(D5097,Info!$A$24:$B$57,2,FALSE)</f>
        <v>Grunts</v>
      </c>
      <c r="D5097" s="3" t="s">
        <v>37</v>
      </c>
      <c r="E5097" s="3">
        <v>2013.0</v>
      </c>
      <c r="F5097" s="3">
        <v>208.0</v>
      </c>
    </row>
    <row r="5098" ht="15.75" customHeight="1">
      <c r="A5098" s="2" t="s">
        <v>298</v>
      </c>
      <c r="B5098" s="2" t="s">
        <v>292</v>
      </c>
      <c r="C5098" s="2" t="str">
        <f>VLOOKUP(D5098,Info!$A$24:$B$57,2,FALSE)</f>
        <v>Grunts</v>
      </c>
      <c r="D5098" s="3" t="s">
        <v>37</v>
      </c>
      <c r="E5098" s="3">
        <v>2014.0</v>
      </c>
      <c r="F5098" s="3">
        <v>204.0</v>
      </c>
    </row>
    <row r="5099" ht="15.75" customHeight="1">
      <c r="A5099" s="2" t="s">
        <v>298</v>
      </c>
      <c r="B5099" s="2" t="s">
        <v>292</v>
      </c>
      <c r="C5099" s="2" t="str">
        <f>VLOOKUP(D5099,Info!$A$24:$B$57,2,FALSE)</f>
        <v>Grunts</v>
      </c>
      <c r="D5099" s="3" t="s">
        <v>37</v>
      </c>
      <c r="E5099" s="3">
        <v>2015.0</v>
      </c>
      <c r="F5099" s="3">
        <v>130.0</v>
      </c>
    </row>
    <row r="5100" ht="15.75" customHeight="1">
      <c r="A5100" s="2" t="s">
        <v>298</v>
      </c>
      <c r="B5100" s="2" t="s">
        <v>292</v>
      </c>
      <c r="C5100" s="2" t="str">
        <f>VLOOKUP(D5100,Info!$A$24:$B$57,2,FALSE)</f>
        <v>Grunts</v>
      </c>
      <c r="D5100" s="3" t="s">
        <v>37</v>
      </c>
      <c r="E5100" s="3">
        <v>2016.0</v>
      </c>
      <c r="F5100" s="3">
        <v>144.0</v>
      </c>
    </row>
    <row r="5101" ht="15.75" customHeight="1">
      <c r="A5101" s="2" t="s">
        <v>298</v>
      </c>
      <c r="B5101" s="2" t="s">
        <v>292</v>
      </c>
      <c r="C5101" s="2" t="str">
        <f>VLOOKUP(D5101,Info!$A$24:$B$57,2,FALSE)</f>
        <v>Grunts</v>
      </c>
      <c r="D5101" s="3" t="s">
        <v>37</v>
      </c>
      <c r="E5101" s="3">
        <v>2017.0</v>
      </c>
      <c r="F5101" s="3">
        <v>184.0</v>
      </c>
    </row>
    <row r="5102" ht="15.75" customHeight="1">
      <c r="A5102" s="2" t="s">
        <v>298</v>
      </c>
      <c r="B5102" s="2" t="s">
        <v>292</v>
      </c>
      <c r="C5102" s="2" t="str">
        <f>VLOOKUP(D5102,Info!$A$24:$B$57,2,FALSE)</f>
        <v>Grunts</v>
      </c>
      <c r="D5102" s="3" t="s">
        <v>37</v>
      </c>
      <c r="E5102" s="3">
        <v>2018.0</v>
      </c>
      <c r="F5102" s="3">
        <v>90.0</v>
      </c>
    </row>
    <row r="5103" ht="15.75" customHeight="1">
      <c r="A5103" s="2" t="s">
        <v>298</v>
      </c>
      <c r="B5103" s="2" t="s">
        <v>292</v>
      </c>
      <c r="C5103" s="2" t="str">
        <f>VLOOKUP(D5103,Info!$A$24:$B$57,2,FALSE)</f>
        <v>DW</v>
      </c>
      <c r="D5103" s="3" t="s">
        <v>38</v>
      </c>
      <c r="E5103" s="3">
        <v>1981.0</v>
      </c>
      <c r="F5103" s="3">
        <v>2.0</v>
      </c>
    </row>
    <row r="5104" ht="15.75" customHeight="1">
      <c r="A5104" s="2" t="s">
        <v>298</v>
      </c>
      <c r="B5104" s="2" t="s">
        <v>292</v>
      </c>
      <c r="C5104" s="2" t="str">
        <f>VLOOKUP(D5104,Info!$A$24:$B$57,2,FALSE)</f>
        <v>DW</v>
      </c>
      <c r="D5104" s="3" t="s">
        <v>38</v>
      </c>
      <c r="E5104" s="3">
        <v>1982.0</v>
      </c>
      <c r="F5104" s="3">
        <v>1.0</v>
      </c>
    </row>
    <row r="5105" ht="15.75" customHeight="1">
      <c r="A5105" s="2" t="s">
        <v>298</v>
      </c>
      <c r="B5105" s="2" t="s">
        <v>292</v>
      </c>
      <c r="C5105" s="2" t="str">
        <f>VLOOKUP(D5105,Info!$A$24:$B$57,2,FALSE)</f>
        <v>DW</v>
      </c>
      <c r="D5105" s="3" t="s">
        <v>38</v>
      </c>
      <c r="E5105" s="3">
        <v>1984.0</v>
      </c>
      <c r="F5105" s="3">
        <v>3.0</v>
      </c>
    </row>
    <row r="5106" ht="15.75" customHeight="1">
      <c r="A5106" s="2" t="s">
        <v>298</v>
      </c>
      <c r="B5106" s="2" t="s">
        <v>292</v>
      </c>
      <c r="C5106" s="2" t="str">
        <f>VLOOKUP(D5106,Info!$A$24:$B$57,2,FALSE)</f>
        <v>DW</v>
      </c>
      <c r="D5106" s="3" t="s">
        <v>38</v>
      </c>
      <c r="E5106" s="3">
        <v>1985.0</v>
      </c>
      <c r="F5106" s="3">
        <v>3.0</v>
      </c>
    </row>
    <row r="5107" ht="15.75" customHeight="1">
      <c r="A5107" s="2" t="s">
        <v>298</v>
      </c>
      <c r="B5107" s="2" t="s">
        <v>292</v>
      </c>
      <c r="C5107" s="2" t="str">
        <f>VLOOKUP(D5107,Info!$A$24:$B$57,2,FALSE)</f>
        <v>DW</v>
      </c>
      <c r="D5107" s="3" t="s">
        <v>38</v>
      </c>
      <c r="E5107" s="3">
        <v>1986.0</v>
      </c>
      <c r="F5107" s="3">
        <v>1.0</v>
      </c>
    </row>
    <row r="5108" ht="15.75" customHeight="1">
      <c r="A5108" s="2" t="s">
        <v>298</v>
      </c>
      <c r="B5108" s="2" t="s">
        <v>292</v>
      </c>
      <c r="C5108" s="2" t="str">
        <f>VLOOKUP(D5108,Info!$A$24:$B$57,2,FALSE)</f>
        <v>DW</v>
      </c>
      <c r="D5108" s="3" t="s">
        <v>38</v>
      </c>
      <c r="E5108" s="3">
        <v>1987.0</v>
      </c>
      <c r="F5108" s="3">
        <v>2.0</v>
      </c>
    </row>
    <row r="5109" ht="15.75" customHeight="1">
      <c r="A5109" s="2" t="s">
        <v>298</v>
      </c>
      <c r="B5109" s="2" t="s">
        <v>292</v>
      </c>
      <c r="C5109" s="2" t="str">
        <f>VLOOKUP(D5109,Info!$A$24:$B$57,2,FALSE)</f>
        <v>DW</v>
      </c>
      <c r="D5109" s="3" t="s">
        <v>38</v>
      </c>
      <c r="E5109" s="3">
        <v>1989.0</v>
      </c>
      <c r="F5109" s="3">
        <v>2.0</v>
      </c>
    </row>
    <row r="5110" ht="15.75" customHeight="1">
      <c r="A5110" s="2" t="s">
        <v>298</v>
      </c>
      <c r="B5110" s="2" t="s">
        <v>292</v>
      </c>
      <c r="C5110" s="2" t="str">
        <f>VLOOKUP(D5110,Info!$A$24:$B$57,2,FALSE)</f>
        <v>DW</v>
      </c>
      <c r="D5110" s="3" t="s">
        <v>38</v>
      </c>
      <c r="E5110" s="3">
        <v>1990.0</v>
      </c>
      <c r="F5110" s="3">
        <v>2.0</v>
      </c>
    </row>
    <row r="5111" ht="15.75" customHeight="1">
      <c r="A5111" s="2" t="s">
        <v>298</v>
      </c>
      <c r="B5111" s="2" t="s">
        <v>292</v>
      </c>
      <c r="C5111" s="2" t="str">
        <f>VLOOKUP(D5111,Info!$A$24:$B$57,2,FALSE)</f>
        <v>DW</v>
      </c>
      <c r="D5111" s="3" t="s">
        <v>38</v>
      </c>
      <c r="E5111" s="3">
        <v>1992.0</v>
      </c>
      <c r="F5111" s="3">
        <v>3.0</v>
      </c>
    </row>
    <row r="5112" ht="15.75" customHeight="1">
      <c r="A5112" s="2" t="s">
        <v>298</v>
      </c>
      <c r="B5112" s="2" t="s">
        <v>292</v>
      </c>
      <c r="C5112" s="2" t="str">
        <f>VLOOKUP(D5112,Info!$A$24:$B$57,2,FALSE)</f>
        <v>DW</v>
      </c>
      <c r="D5112" s="3" t="s">
        <v>38</v>
      </c>
      <c r="E5112" s="3">
        <v>1993.0</v>
      </c>
      <c r="F5112" s="3">
        <v>1.0</v>
      </c>
    </row>
    <row r="5113" ht="15.75" customHeight="1">
      <c r="A5113" s="2" t="s">
        <v>298</v>
      </c>
      <c r="B5113" s="2" t="s">
        <v>292</v>
      </c>
      <c r="C5113" s="2" t="str">
        <f>VLOOKUP(D5113,Info!$A$24:$B$57,2,FALSE)</f>
        <v>DW</v>
      </c>
      <c r="D5113" s="3" t="s">
        <v>38</v>
      </c>
      <c r="E5113" s="3">
        <v>1995.0</v>
      </c>
      <c r="F5113" s="3">
        <v>1.0</v>
      </c>
    </row>
    <row r="5114" ht="15.75" customHeight="1">
      <c r="A5114" s="2" t="s">
        <v>298</v>
      </c>
      <c r="B5114" s="2" t="s">
        <v>292</v>
      </c>
      <c r="C5114" s="2" t="str">
        <f>VLOOKUP(D5114,Info!$A$24:$B$57,2,FALSE)</f>
        <v>DW</v>
      </c>
      <c r="D5114" s="3" t="s">
        <v>38</v>
      </c>
      <c r="E5114" s="3">
        <v>1996.0</v>
      </c>
      <c r="F5114" s="3">
        <v>2.0</v>
      </c>
    </row>
    <row r="5115" ht="15.75" customHeight="1">
      <c r="A5115" s="2" t="s">
        <v>298</v>
      </c>
      <c r="B5115" s="2" t="s">
        <v>292</v>
      </c>
      <c r="C5115" s="2" t="str">
        <f>VLOOKUP(D5115,Info!$A$24:$B$57,2,FALSE)</f>
        <v>DW</v>
      </c>
      <c r="D5115" s="3" t="s">
        <v>38</v>
      </c>
      <c r="E5115" s="3">
        <v>1997.0</v>
      </c>
      <c r="F5115" s="3">
        <v>10.0</v>
      </c>
    </row>
    <row r="5116" ht="15.75" customHeight="1">
      <c r="A5116" s="2" t="s">
        <v>298</v>
      </c>
      <c r="B5116" s="2" t="s">
        <v>292</v>
      </c>
      <c r="C5116" s="2" t="str">
        <f>VLOOKUP(D5116,Info!$A$24:$B$57,2,FALSE)</f>
        <v>DW</v>
      </c>
      <c r="D5116" s="3" t="s">
        <v>38</v>
      </c>
      <c r="E5116" s="3">
        <v>1998.0</v>
      </c>
      <c r="F5116" s="3">
        <v>3.0</v>
      </c>
    </row>
    <row r="5117" ht="15.75" customHeight="1">
      <c r="A5117" s="2" t="s">
        <v>298</v>
      </c>
      <c r="B5117" s="2" t="s">
        <v>292</v>
      </c>
      <c r="C5117" s="2" t="str">
        <f>VLOOKUP(D5117,Info!$A$24:$B$57,2,FALSE)</f>
        <v>DW</v>
      </c>
      <c r="D5117" s="3" t="s">
        <v>38</v>
      </c>
      <c r="E5117" s="3">
        <v>1999.0</v>
      </c>
      <c r="F5117" s="3">
        <v>5.0</v>
      </c>
    </row>
    <row r="5118" ht="15.75" customHeight="1">
      <c r="A5118" s="2" t="s">
        <v>298</v>
      </c>
      <c r="B5118" s="2" t="s">
        <v>292</v>
      </c>
      <c r="C5118" s="2" t="str">
        <f>VLOOKUP(D5118,Info!$A$24:$B$57,2,FALSE)</f>
        <v>DW</v>
      </c>
      <c r="D5118" s="3" t="s">
        <v>38</v>
      </c>
      <c r="E5118" s="3">
        <v>2000.0</v>
      </c>
      <c r="F5118" s="3">
        <v>5.0</v>
      </c>
    </row>
    <row r="5119" ht="15.75" customHeight="1">
      <c r="A5119" s="2" t="s">
        <v>298</v>
      </c>
      <c r="B5119" s="2" t="s">
        <v>292</v>
      </c>
      <c r="C5119" s="2" t="str">
        <f>VLOOKUP(D5119,Info!$A$24:$B$57,2,FALSE)</f>
        <v>DW</v>
      </c>
      <c r="D5119" s="3" t="s">
        <v>38</v>
      </c>
      <c r="E5119" s="3">
        <v>2001.0</v>
      </c>
      <c r="F5119" s="3">
        <v>3.0</v>
      </c>
    </row>
    <row r="5120" ht="15.75" customHeight="1">
      <c r="A5120" s="2" t="s">
        <v>298</v>
      </c>
      <c r="B5120" s="2" t="s">
        <v>292</v>
      </c>
      <c r="C5120" s="2" t="str">
        <f>VLOOKUP(D5120,Info!$A$24:$B$57,2,FALSE)</f>
        <v>DW</v>
      </c>
      <c r="D5120" s="3" t="s">
        <v>38</v>
      </c>
      <c r="E5120" s="3">
        <v>2003.0</v>
      </c>
      <c r="F5120" s="3">
        <v>2.0</v>
      </c>
    </row>
    <row r="5121" ht="15.75" customHeight="1">
      <c r="A5121" s="2" t="s">
        <v>298</v>
      </c>
      <c r="B5121" s="2" t="s">
        <v>292</v>
      </c>
      <c r="C5121" s="2" t="str">
        <f>VLOOKUP(D5121,Info!$A$24:$B$57,2,FALSE)</f>
        <v>DW</v>
      </c>
      <c r="D5121" s="3" t="s">
        <v>38</v>
      </c>
      <c r="E5121" s="3">
        <v>2004.0</v>
      </c>
      <c r="F5121" s="3">
        <v>4.0</v>
      </c>
    </row>
    <row r="5122" ht="15.75" customHeight="1">
      <c r="A5122" s="2" t="s">
        <v>298</v>
      </c>
      <c r="B5122" s="2" t="s">
        <v>292</v>
      </c>
      <c r="C5122" s="2" t="str">
        <f>VLOOKUP(D5122,Info!$A$24:$B$57,2,FALSE)</f>
        <v>DW</v>
      </c>
      <c r="D5122" s="3" t="s">
        <v>38</v>
      </c>
      <c r="E5122" s="3">
        <v>2005.0</v>
      </c>
      <c r="F5122" s="3">
        <v>2.0</v>
      </c>
    </row>
    <row r="5123" ht="15.75" customHeight="1">
      <c r="A5123" s="2" t="s">
        <v>298</v>
      </c>
      <c r="B5123" s="2" t="s">
        <v>292</v>
      </c>
      <c r="C5123" s="2" t="str">
        <f>VLOOKUP(D5123,Info!$A$24:$B$57,2,FALSE)</f>
        <v>DW</v>
      </c>
      <c r="D5123" s="3" t="s">
        <v>38</v>
      </c>
      <c r="E5123" s="3">
        <v>2006.0</v>
      </c>
      <c r="F5123" s="3">
        <v>3.0</v>
      </c>
    </row>
    <row r="5124" ht="15.75" customHeight="1">
      <c r="A5124" s="2" t="s">
        <v>298</v>
      </c>
      <c r="B5124" s="2" t="s">
        <v>292</v>
      </c>
      <c r="C5124" s="2" t="str">
        <f>VLOOKUP(D5124,Info!$A$24:$B$57,2,FALSE)</f>
        <v>DW</v>
      </c>
      <c r="D5124" s="3" t="s">
        <v>38</v>
      </c>
      <c r="E5124" s="3">
        <v>2007.0</v>
      </c>
      <c r="F5124" s="3">
        <v>2.0</v>
      </c>
    </row>
    <row r="5125" ht="15.75" customHeight="1">
      <c r="A5125" s="2" t="s">
        <v>298</v>
      </c>
      <c r="B5125" s="2" t="s">
        <v>292</v>
      </c>
      <c r="C5125" s="2" t="str">
        <f>VLOOKUP(D5125,Info!$A$24:$B$57,2,FALSE)</f>
        <v>DW</v>
      </c>
      <c r="D5125" s="3" t="s">
        <v>38</v>
      </c>
      <c r="E5125" s="3">
        <v>2008.0</v>
      </c>
      <c r="F5125" s="3">
        <v>1.0</v>
      </c>
    </row>
    <row r="5126" ht="15.75" customHeight="1">
      <c r="A5126" s="2" t="s">
        <v>298</v>
      </c>
      <c r="B5126" s="2" t="s">
        <v>292</v>
      </c>
      <c r="C5126" s="2" t="str">
        <f>VLOOKUP(D5126,Info!$A$24:$B$57,2,FALSE)</f>
        <v>DW</v>
      </c>
      <c r="D5126" s="3" t="s">
        <v>38</v>
      </c>
      <c r="E5126" s="3">
        <v>2009.0</v>
      </c>
      <c r="F5126" s="3">
        <v>7.0</v>
      </c>
    </row>
    <row r="5127" ht="15.75" customHeight="1">
      <c r="A5127" s="2" t="s">
        <v>298</v>
      </c>
      <c r="B5127" s="2" t="s">
        <v>292</v>
      </c>
      <c r="C5127" s="2" t="str">
        <f>VLOOKUP(D5127,Info!$A$24:$B$57,2,FALSE)</f>
        <v>DW</v>
      </c>
      <c r="D5127" s="3" t="s">
        <v>38</v>
      </c>
      <c r="E5127" s="3">
        <v>2010.0</v>
      </c>
      <c r="F5127" s="3">
        <v>5.0</v>
      </c>
    </row>
    <row r="5128" ht="15.75" customHeight="1">
      <c r="A5128" s="2" t="s">
        <v>298</v>
      </c>
      <c r="B5128" s="2" t="s">
        <v>292</v>
      </c>
      <c r="C5128" s="2" t="str">
        <f>VLOOKUP(D5128,Info!$A$24:$B$57,2,FALSE)</f>
        <v>DW</v>
      </c>
      <c r="D5128" s="3" t="s">
        <v>38</v>
      </c>
      <c r="E5128" s="3">
        <v>2011.0</v>
      </c>
      <c r="F5128" s="3">
        <v>5.0</v>
      </c>
    </row>
    <row r="5129" ht="15.75" customHeight="1">
      <c r="A5129" s="2" t="s">
        <v>298</v>
      </c>
      <c r="B5129" s="2" t="s">
        <v>292</v>
      </c>
      <c r="C5129" s="2" t="str">
        <f>VLOOKUP(D5129,Info!$A$24:$B$57,2,FALSE)</f>
        <v>DW</v>
      </c>
      <c r="D5129" s="3" t="s">
        <v>38</v>
      </c>
      <c r="E5129" s="3">
        <v>2012.0</v>
      </c>
      <c r="F5129" s="3">
        <v>10.0</v>
      </c>
    </row>
    <row r="5130" ht="15.75" customHeight="1">
      <c r="A5130" s="2" t="s">
        <v>298</v>
      </c>
      <c r="B5130" s="2" t="s">
        <v>292</v>
      </c>
      <c r="C5130" s="2" t="str">
        <f>VLOOKUP(D5130,Info!$A$24:$B$57,2,FALSE)</f>
        <v>DW</v>
      </c>
      <c r="D5130" s="3" t="s">
        <v>38</v>
      </c>
      <c r="E5130" s="3">
        <v>2013.0</v>
      </c>
      <c r="F5130" s="3">
        <v>7.0</v>
      </c>
    </row>
    <row r="5131" ht="15.75" customHeight="1">
      <c r="A5131" s="2" t="s">
        <v>298</v>
      </c>
      <c r="B5131" s="2" t="s">
        <v>292</v>
      </c>
      <c r="C5131" s="2" t="str">
        <f>VLOOKUP(D5131,Info!$A$24:$B$57,2,FALSE)</f>
        <v>DW</v>
      </c>
      <c r="D5131" s="3" t="s">
        <v>38</v>
      </c>
      <c r="E5131" s="3">
        <v>2014.0</v>
      </c>
      <c r="F5131" s="3">
        <v>12.0</v>
      </c>
    </row>
    <row r="5132" ht="15.75" customHeight="1">
      <c r="A5132" s="2" t="s">
        <v>298</v>
      </c>
      <c r="B5132" s="2" t="s">
        <v>292</v>
      </c>
      <c r="C5132" s="2" t="str">
        <f>VLOOKUP(D5132,Info!$A$24:$B$57,2,FALSE)</f>
        <v>DW</v>
      </c>
      <c r="D5132" s="3" t="s">
        <v>38</v>
      </c>
      <c r="E5132" s="3">
        <v>2015.0</v>
      </c>
      <c r="F5132" s="3">
        <v>6.0</v>
      </c>
    </row>
    <row r="5133" ht="15.75" customHeight="1">
      <c r="A5133" s="2" t="s">
        <v>298</v>
      </c>
      <c r="B5133" s="2" t="s">
        <v>292</v>
      </c>
      <c r="C5133" s="2" t="str">
        <f>VLOOKUP(D5133,Info!$A$24:$B$57,2,FALSE)</f>
        <v>DW</v>
      </c>
      <c r="D5133" s="3" t="s">
        <v>38</v>
      </c>
      <c r="E5133" s="3">
        <v>2016.0</v>
      </c>
      <c r="F5133" s="3">
        <v>11.0</v>
      </c>
    </row>
    <row r="5134" ht="15.75" customHeight="1">
      <c r="A5134" s="2" t="s">
        <v>298</v>
      </c>
      <c r="B5134" s="2" t="s">
        <v>292</v>
      </c>
      <c r="C5134" s="2" t="str">
        <f>VLOOKUP(D5134,Info!$A$24:$B$57,2,FALSE)</f>
        <v>DW</v>
      </c>
      <c r="D5134" s="3" t="s">
        <v>38</v>
      </c>
      <c r="E5134" s="3">
        <v>2017.0</v>
      </c>
      <c r="F5134" s="3">
        <v>3.0</v>
      </c>
    </row>
    <row r="5135" ht="15.75" customHeight="1">
      <c r="A5135" s="2" t="s">
        <v>298</v>
      </c>
      <c r="B5135" s="2" t="s">
        <v>292</v>
      </c>
      <c r="C5135" s="2" t="str">
        <f>VLOOKUP(D5135,Info!$A$24:$B$57,2,FALSE)</f>
        <v>DW</v>
      </c>
      <c r="D5135" s="3" t="s">
        <v>38</v>
      </c>
      <c r="E5135" s="3">
        <v>2018.0</v>
      </c>
      <c r="F5135" s="3">
        <v>6.0</v>
      </c>
    </row>
    <row r="5136" ht="15.75" customHeight="1">
      <c r="A5136" s="2" t="s">
        <v>298</v>
      </c>
      <c r="B5136" s="2" t="s">
        <v>292</v>
      </c>
      <c r="C5136" s="2" t="str">
        <f>VLOOKUP(D5136,Info!$A$24:$B$57,2,FALSE)</f>
        <v>Grunts</v>
      </c>
      <c r="D5136" s="3" t="s">
        <v>39</v>
      </c>
      <c r="E5136" s="3">
        <v>1981.0</v>
      </c>
      <c r="F5136" s="3">
        <v>179.0</v>
      </c>
    </row>
    <row r="5137" ht="15.75" customHeight="1">
      <c r="A5137" s="2" t="s">
        <v>298</v>
      </c>
      <c r="B5137" s="2" t="s">
        <v>292</v>
      </c>
      <c r="C5137" s="2" t="str">
        <f>VLOOKUP(D5137,Info!$A$24:$B$57,2,FALSE)</f>
        <v>Grunts</v>
      </c>
      <c r="D5137" s="3" t="s">
        <v>39</v>
      </c>
      <c r="E5137" s="3">
        <v>1982.0</v>
      </c>
      <c r="F5137" s="3">
        <v>363.0</v>
      </c>
    </row>
    <row r="5138" ht="15.75" customHeight="1">
      <c r="A5138" s="2" t="s">
        <v>298</v>
      </c>
      <c r="B5138" s="2" t="s">
        <v>292</v>
      </c>
      <c r="C5138" s="2" t="str">
        <f>VLOOKUP(D5138,Info!$A$24:$B$57,2,FALSE)</f>
        <v>Grunts</v>
      </c>
      <c r="D5138" s="3" t="s">
        <v>39</v>
      </c>
      <c r="E5138" s="3">
        <v>1983.0</v>
      </c>
      <c r="F5138" s="3">
        <v>516.0</v>
      </c>
    </row>
    <row r="5139" ht="15.75" customHeight="1">
      <c r="A5139" s="2" t="s">
        <v>298</v>
      </c>
      <c r="B5139" s="2" t="s">
        <v>292</v>
      </c>
      <c r="C5139" s="2" t="str">
        <f>VLOOKUP(D5139,Info!$A$24:$B$57,2,FALSE)</f>
        <v>Grunts</v>
      </c>
      <c r="D5139" s="3" t="s">
        <v>39</v>
      </c>
      <c r="E5139" s="3">
        <v>1984.0</v>
      </c>
      <c r="F5139" s="3">
        <v>574.0</v>
      </c>
    </row>
    <row r="5140" ht="15.75" customHeight="1">
      <c r="A5140" s="2" t="s">
        <v>298</v>
      </c>
      <c r="B5140" s="2" t="s">
        <v>292</v>
      </c>
      <c r="C5140" s="2" t="str">
        <f>VLOOKUP(D5140,Info!$A$24:$B$57,2,FALSE)</f>
        <v>Grunts</v>
      </c>
      <c r="D5140" s="3" t="s">
        <v>39</v>
      </c>
      <c r="E5140" s="3">
        <v>1985.0</v>
      </c>
      <c r="F5140" s="3">
        <v>564.0</v>
      </c>
    </row>
    <row r="5141" ht="15.75" customHeight="1">
      <c r="A5141" s="2" t="s">
        <v>298</v>
      </c>
      <c r="B5141" s="2" t="s">
        <v>292</v>
      </c>
      <c r="C5141" s="2" t="str">
        <f>VLOOKUP(D5141,Info!$A$24:$B$57,2,FALSE)</f>
        <v>Grunts</v>
      </c>
      <c r="D5141" s="3" t="s">
        <v>39</v>
      </c>
      <c r="E5141" s="3">
        <v>1986.0</v>
      </c>
      <c r="F5141" s="3">
        <v>556.0</v>
      </c>
    </row>
    <row r="5142" ht="15.75" customHeight="1">
      <c r="A5142" s="2" t="s">
        <v>298</v>
      </c>
      <c r="B5142" s="2" t="s">
        <v>292</v>
      </c>
      <c r="C5142" s="2" t="str">
        <f>VLOOKUP(D5142,Info!$A$24:$B$57,2,FALSE)</f>
        <v>Grunts</v>
      </c>
      <c r="D5142" s="3" t="s">
        <v>39</v>
      </c>
      <c r="E5142" s="3">
        <v>1987.0</v>
      </c>
      <c r="F5142" s="3">
        <v>611.0</v>
      </c>
    </row>
    <row r="5143" ht="15.75" customHeight="1">
      <c r="A5143" s="2" t="s">
        <v>298</v>
      </c>
      <c r="B5143" s="2" t="s">
        <v>292</v>
      </c>
      <c r="C5143" s="2" t="str">
        <f>VLOOKUP(D5143,Info!$A$24:$B$57,2,FALSE)</f>
        <v>Grunts</v>
      </c>
      <c r="D5143" s="3" t="s">
        <v>39</v>
      </c>
      <c r="E5143" s="3">
        <v>1988.0</v>
      </c>
      <c r="F5143" s="3">
        <v>423.0</v>
      </c>
    </row>
    <row r="5144" ht="15.75" customHeight="1">
      <c r="A5144" s="2" t="s">
        <v>298</v>
      </c>
      <c r="B5144" s="2" t="s">
        <v>292</v>
      </c>
      <c r="C5144" s="2" t="str">
        <f>VLOOKUP(D5144,Info!$A$24:$B$57,2,FALSE)</f>
        <v>Grunts</v>
      </c>
      <c r="D5144" s="3" t="s">
        <v>39</v>
      </c>
      <c r="E5144" s="3">
        <v>1989.0</v>
      </c>
      <c r="F5144" s="3">
        <v>397.0</v>
      </c>
    </row>
    <row r="5145" ht="15.75" customHeight="1">
      <c r="A5145" s="2" t="s">
        <v>298</v>
      </c>
      <c r="B5145" s="2" t="s">
        <v>292</v>
      </c>
      <c r="C5145" s="2" t="str">
        <f>VLOOKUP(D5145,Info!$A$24:$B$57,2,FALSE)</f>
        <v>Grunts</v>
      </c>
      <c r="D5145" s="3" t="s">
        <v>39</v>
      </c>
      <c r="E5145" s="3">
        <v>1990.0</v>
      </c>
      <c r="F5145" s="3">
        <v>337.0</v>
      </c>
    </row>
    <row r="5146" ht="15.75" customHeight="1">
      <c r="A5146" s="2" t="s">
        <v>298</v>
      </c>
      <c r="B5146" s="2" t="s">
        <v>292</v>
      </c>
      <c r="C5146" s="2" t="str">
        <f>VLOOKUP(D5146,Info!$A$24:$B$57,2,FALSE)</f>
        <v>Grunts</v>
      </c>
      <c r="D5146" s="3" t="s">
        <v>39</v>
      </c>
      <c r="E5146" s="3">
        <v>1991.0</v>
      </c>
      <c r="F5146" s="3">
        <v>308.0</v>
      </c>
    </row>
    <row r="5147" ht="15.75" customHeight="1">
      <c r="A5147" s="2" t="s">
        <v>298</v>
      </c>
      <c r="B5147" s="2" t="s">
        <v>292</v>
      </c>
      <c r="C5147" s="2" t="str">
        <f>VLOOKUP(D5147,Info!$A$24:$B$57,2,FALSE)</f>
        <v>Grunts</v>
      </c>
      <c r="D5147" s="3" t="s">
        <v>39</v>
      </c>
      <c r="E5147" s="3">
        <v>1992.0</v>
      </c>
      <c r="F5147" s="3">
        <v>323.0</v>
      </c>
    </row>
    <row r="5148" ht="15.75" customHeight="1">
      <c r="A5148" s="2" t="s">
        <v>298</v>
      </c>
      <c r="B5148" s="2" t="s">
        <v>292</v>
      </c>
      <c r="C5148" s="2" t="str">
        <f>VLOOKUP(D5148,Info!$A$24:$B$57,2,FALSE)</f>
        <v>Grunts</v>
      </c>
      <c r="D5148" s="3" t="s">
        <v>39</v>
      </c>
      <c r="E5148" s="3">
        <v>1993.0</v>
      </c>
      <c r="F5148" s="3">
        <v>387.0</v>
      </c>
    </row>
    <row r="5149" ht="15.75" customHeight="1">
      <c r="A5149" s="2" t="s">
        <v>298</v>
      </c>
      <c r="B5149" s="2" t="s">
        <v>292</v>
      </c>
      <c r="C5149" s="2" t="str">
        <f>VLOOKUP(D5149,Info!$A$24:$B$57,2,FALSE)</f>
        <v>Grunts</v>
      </c>
      <c r="D5149" s="3" t="s">
        <v>39</v>
      </c>
      <c r="E5149" s="3">
        <v>1994.0</v>
      </c>
      <c r="F5149" s="3">
        <v>405.0</v>
      </c>
    </row>
    <row r="5150" ht="15.75" customHeight="1">
      <c r="A5150" s="2" t="s">
        <v>298</v>
      </c>
      <c r="B5150" s="2" t="s">
        <v>292</v>
      </c>
      <c r="C5150" s="2" t="str">
        <f>VLOOKUP(D5150,Info!$A$24:$B$57,2,FALSE)</f>
        <v>Grunts</v>
      </c>
      <c r="D5150" s="3" t="s">
        <v>39</v>
      </c>
      <c r="E5150" s="3">
        <v>1995.0</v>
      </c>
      <c r="F5150" s="3">
        <v>415.0</v>
      </c>
    </row>
    <row r="5151" ht="15.75" customHeight="1">
      <c r="A5151" s="2" t="s">
        <v>298</v>
      </c>
      <c r="B5151" s="2" t="s">
        <v>292</v>
      </c>
      <c r="C5151" s="2" t="str">
        <f>VLOOKUP(D5151,Info!$A$24:$B$57,2,FALSE)</f>
        <v>Grunts</v>
      </c>
      <c r="D5151" s="3" t="s">
        <v>39</v>
      </c>
      <c r="E5151" s="3">
        <v>1996.0</v>
      </c>
      <c r="F5151" s="3">
        <v>385.0</v>
      </c>
    </row>
    <row r="5152" ht="15.75" customHeight="1">
      <c r="A5152" s="2" t="s">
        <v>298</v>
      </c>
      <c r="B5152" s="2" t="s">
        <v>292</v>
      </c>
      <c r="C5152" s="2" t="str">
        <f>VLOOKUP(D5152,Info!$A$24:$B$57,2,FALSE)</f>
        <v>Grunts</v>
      </c>
      <c r="D5152" s="3" t="s">
        <v>39</v>
      </c>
      <c r="E5152" s="3">
        <v>1997.0</v>
      </c>
      <c r="F5152" s="3">
        <v>455.0</v>
      </c>
    </row>
    <row r="5153" ht="15.75" customHeight="1">
      <c r="A5153" s="2" t="s">
        <v>298</v>
      </c>
      <c r="B5153" s="2" t="s">
        <v>292</v>
      </c>
      <c r="C5153" s="2" t="str">
        <f>VLOOKUP(D5153,Info!$A$24:$B$57,2,FALSE)</f>
        <v>Grunts</v>
      </c>
      <c r="D5153" s="3" t="s">
        <v>39</v>
      </c>
      <c r="E5153" s="3">
        <v>1998.0</v>
      </c>
      <c r="F5153" s="3">
        <v>523.0</v>
      </c>
    </row>
    <row r="5154" ht="15.75" customHeight="1">
      <c r="A5154" s="2" t="s">
        <v>298</v>
      </c>
      <c r="B5154" s="2" t="s">
        <v>292</v>
      </c>
      <c r="C5154" s="2" t="str">
        <f>VLOOKUP(D5154,Info!$A$24:$B$57,2,FALSE)</f>
        <v>Grunts</v>
      </c>
      <c r="D5154" s="3" t="s">
        <v>39</v>
      </c>
      <c r="E5154" s="3">
        <v>1999.0</v>
      </c>
      <c r="F5154" s="3">
        <v>453.0</v>
      </c>
    </row>
    <row r="5155" ht="15.75" customHeight="1">
      <c r="A5155" s="2" t="s">
        <v>298</v>
      </c>
      <c r="B5155" s="2" t="s">
        <v>292</v>
      </c>
      <c r="C5155" s="2" t="str">
        <f>VLOOKUP(D5155,Info!$A$24:$B$57,2,FALSE)</f>
        <v>Grunts</v>
      </c>
      <c r="D5155" s="3" t="s">
        <v>39</v>
      </c>
      <c r="E5155" s="3">
        <v>2000.0</v>
      </c>
      <c r="F5155" s="3">
        <v>466.0</v>
      </c>
    </row>
    <row r="5156" ht="15.75" customHeight="1">
      <c r="A5156" s="2" t="s">
        <v>298</v>
      </c>
      <c r="B5156" s="2" t="s">
        <v>292</v>
      </c>
      <c r="C5156" s="2" t="str">
        <f>VLOOKUP(D5156,Info!$A$24:$B$57,2,FALSE)</f>
        <v>Grunts</v>
      </c>
      <c r="D5156" s="3" t="s">
        <v>39</v>
      </c>
      <c r="E5156" s="3">
        <v>2001.0</v>
      </c>
      <c r="F5156" s="3">
        <v>409.0</v>
      </c>
    </row>
    <row r="5157" ht="15.75" customHeight="1">
      <c r="A5157" s="2" t="s">
        <v>298</v>
      </c>
      <c r="B5157" s="2" t="s">
        <v>292</v>
      </c>
      <c r="C5157" s="2" t="str">
        <f>VLOOKUP(D5157,Info!$A$24:$B$57,2,FALSE)</f>
        <v>Grunts</v>
      </c>
      <c r="D5157" s="3" t="s">
        <v>39</v>
      </c>
      <c r="E5157" s="3">
        <v>2002.0</v>
      </c>
      <c r="F5157" s="3">
        <v>394.0</v>
      </c>
    </row>
    <row r="5158" ht="15.75" customHeight="1">
      <c r="A5158" s="2" t="s">
        <v>298</v>
      </c>
      <c r="B5158" s="2" t="s">
        <v>292</v>
      </c>
      <c r="C5158" s="2" t="str">
        <f>VLOOKUP(D5158,Info!$A$24:$B$57,2,FALSE)</f>
        <v>Grunts</v>
      </c>
      <c r="D5158" s="3" t="s">
        <v>39</v>
      </c>
      <c r="E5158" s="3">
        <v>2003.0</v>
      </c>
      <c r="F5158" s="3">
        <v>464.0</v>
      </c>
    </row>
    <row r="5159" ht="15.75" customHeight="1">
      <c r="A5159" s="2" t="s">
        <v>298</v>
      </c>
      <c r="B5159" s="2" t="s">
        <v>292</v>
      </c>
      <c r="C5159" s="2" t="str">
        <f>VLOOKUP(D5159,Info!$A$24:$B$57,2,FALSE)</f>
        <v>Grunts</v>
      </c>
      <c r="D5159" s="3" t="s">
        <v>39</v>
      </c>
      <c r="E5159" s="3">
        <v>2004.0</v>
      </c>
      <c r="F5159" s="3">
        <v>491.0</v>
      </c>
    </row>
    <row r="5160" ht="15.75" customHeight="1">
      <c r="A5160" s="2" t="s">
        <v>298</v>
      </c>
      <c r="B5160" s="2" t="s">
        <v>292</v>
      </c>
      <c r="C5160" s="2" t="str">
        <f>VLOOKUP(D5160,Info!$A$24:$B$57,2,FALSE)</f>
        <v>Grunts</v>
      </c>
      <c r="D5160" s="3" t="s">
        <v>39</v>
      </c>
      <c r="E5160" s="3">
        <v>2005.0</v>
      </c>
      <c r="F5160" s="3">
        <v>462.0</v>
      </c>
    </row>
    <row r="5161" ht="15.75" customHeight="1">
      <c r="A5161" s="2" t="s">
        <v>298</v>
      </c>
      <c r="B5161" s="2" t="s">
        <v>292</v>
      </c>
      <c r="C5161" s="2" t="str">
        <f>VLOOKUP(D5161,Info!$A$24:$B$57,2,FALSE)</f>
        <v>Grunts</v>
      </c>
      <c r="D5161" s="3" t="s">
        <v>39</v>
      </c>
      <c r="E5161" s="3">
        <v>2006.0</v>
      </c>
      <c r="F5161" s="3">
        <v>493.0</v>
      </c>
    </row>
    <row r="5162" ht="15.75" customHeight="1">
      <c r="A5162" s="2" t="s">
        <v>298</v>
      </c>
      <c r="B5162" s="2" t="s">
        <v>292</v>
      </c>
      <c r="C5162" s="2" t="str">
        <f>VLOOKUP(D5162,Info!$A$24:$B$57,2,FALSE)</f>
        <v>Grunts</v>
      </c>
      <c r="D5162" s="3" t="s">
        <v>39</v>
      </c>
      <c r="E5162" s="3">
        <v>2007.0</v>
      </c>
      <c r="F5162" s="3">
        <v>487.0</v>
      </c>
    </row>
    <row r="5163" ht="15.75" customHeight="1">
      <c r="A5163" s="2" t="s">
        <v>298</v>
      </c>
      <c r="B5163" s="2" t="s">
        <v>292</v>
      </c>
      <c r="C5163" s="2" t="str">
        <f>VLOOKUP(D5163,Info!$A$24:$B$57,2,FALSE)</f>
        <v>Grunts</v>
      </c>
      <c r="D5163" s="3" t="s">
        <v>39</v>
      </c>
      <c r="E5163" s="3">
        <v>2008.0</v>
      </c>
      <c r="F5163" s="3">
        <v>374.0</v>
      </c>
    </row>
    <row r="5164" ht="15.75" customHeight="1">
      <c r="A5164" s="2" t="s">
        <v>298</v>
      </c>
      <c r="B5164" s="2" t="s">
        <v>292</v>
      </c>
      <c r="C5164" s="2" t="str">
        <f>VLOOKUP(D5164,Info!$A$24:$B$57,2,FALSE)</f>
        <v>Grunts</v>
      </c>
      <c r="D5164" s="3" t="s">
        <v>39</v>
      </c>
      <c r="E5164" s="3">
        <v>2009.0</v>
      </c>
      <c r="F5164" s="3">
        <v>423.0</v>
      </c>
    </row>
    <row r="5165" ht="15.75" customHeight="1">
      <c r="A5165" s="2" t="s">
        <v>298</v>
      </c>
      <c r="B5165" s="2" t="s">
        <v>292</v>
      </c>
      <c r="C5165" s="2" t="str">
        <f>VLOOKUP(D5165,Info!$A$24:$B$57,2,FALSE)</f>
        <v>Grunts</v>
      </c>
      <c r="D5165" s="3" t="s">
        <v>39</v>
      </c>
      <c r="E5165" s="3">
        <v>2010.0</v>
      </c>
      <c r="F5165" s="3">
        <v>394.0</v>
      </c>
    </row>
    <row r="5166" ht="15.75" customHeight="1">
      <c r="A5166" s="2" t="s">
        <v>298</v>
      </c>
      <c r="B5166" s="2" t="s">
        <v>292</v>
      </c>
      <c r="C5166" s="2" t="str">
        <f>VLOOKUP(D5166,Info!$A$24:$B$57,2,FALSE)</f>
        <v>Grunts</v>
      </c>
      <c r="D5166" s="3" t="s">
        <v>39</v>
      </c>
      <c r="E5166" s="3">
        <v>2011.0</v>
      </c>
      <c r="F5166" s="3">
        <v>340.0</v>
      </c>
    </row>
    <row r="5167" ht="15.75" customHeight="1">
      <c r="A5167" s="2" t="s">
        <v>298</v>
      </c>
      <c r="B5167" s="2" t="s">
        <v>292</v>
      </c>
      <c r="C5167" s="2" t="str">
        <f>VLOOKUP(D5167,Info!$A$24:$B$57,2,FALSE)</f>
        <v>Grunts</v>
      </c>
      <c r="D5167" s="3" t="s">
        <v>39</v>
      </c>
      <c r="E5167" s="3">
        <v>2012.0</v>
      </c>
      <c r="F5167" s="3">
        <v>383.0</v>
      </c>
    </row>
    <row r="5168" ht="15.75" customHeight="1">
      <c r="A5168" s="2" t="s">
        <v>298</v>
      </c>
      <c r="B5168" s="2" t="s">
        <v>292</v>
      </c>
      <c r="C5168" s="2" t="str">
        <f>VLOOKUP(D5168,Info!$A$24:$B$57,2,FALSE)</f>
        <v>Grunts</v>
      </c>
      <c r="D5168" s="3" t="s">
        <v>39</v>
      </c>
      <c r="E5168" s="3">
        <v>2013.0</v>
      </c>
      <c r="F5168" s="3">
        <v>389.0</v>
      </c>
    </row>
    <row r="5169" ht="15.75" customHeight="1">
      <c r="A5169" s="2" t="s">
        <v>298</v>
      </c>
      <c r="B5169" s="2" t="s">
        <v>292</v>
      </c>
      <c r="C5169" s="2" t="str">
        <f>VLOOKUP(D5169,Info!$A$24:$B$57,2,FALSE)</f>
        <v>Grunts</v>
      </c>
      <c r="D5169" s="3" t="s">
        <v>39</v>
      </c>
      <c r="E5169" s="3">
        <v>2014.0</v>
      </c>
      <c r="F5169" s="3">
        <v>454.0</v>
      </c>
    </row>
    <row r="5170" ht="15.75" customHeight="1">
      <c r="A5170" s="2" t="s">
        <v>298</v>
      </c>
      <c r="B5170" s="2" t="s">
        <v>292</v>
      </c>
      <c r="C5170" s="2" t="str">
        <f>VLOOKUP(D5170,Info!$A$24:$B$57,2,FALSE)</f>
        <v>Grunts</v>
      </c>
      <c r="D5170" s="3" t="s">
        <v>39</v>
      </c>
      <c r="E5170" s="3">
        <v>2015.0</v>
      </c>
      <c r="F5170" s="3">
        <v>418.0</v>
      </c>
    </row>
    <row r="5171" ht="15.75" customHeight="1">
      <c r="A5171" s="2" t="s">
        <v>298</v>
      </c>
      <c r="B5171" s="2" t="s">
        <v>292</v>
      </c>
      <c r="C5171" s="2" t="str">
        <f>VLOOKUP(D5171,Info!$A$24:$B$57,2,FALSE)</f>
        <v>Grunts</v>
      </c>
      <c r="D5171" s="3" t="s">
        <v>39</v>
      </c>
      <c r="E5171" s="3">
        <v>2016.0</v>
      </c>
      <c r="F5171" s="3">
        <v>466.0</v>
      </c>
    </row>
    <row r="5172" ht="15.75" customHeight="1">
      <c r="A5172" s="2" t="s">
        <v>298</v>
      </c>
      <c r="B5172" s="2" t="s">
        <v>292</v>
      </c>
      <c r="C5172" s="2" t="str">
        <f>VLOOKUP(D5172,Info!$A$24:$B$57,2,FALSE)</f>
        <v>Grunts</v>
      </c>
      <c r="D5172" s="3" t="s">
        <v>39</v>
      </c>
      <c r="E5172" s="3">
        <v>2017.0</v>
      </c>
      <c r="F5172" s="3">
        <v>316.0</v>
      </c>
    </row>
    <row r="5173" ht="15.75" customHeight="1">
      <c r="A5173" s="2" t="s">
        <v>298</v>
      </c>
      <c r="B5173" s="2" t="s">
        <v>292</v>
      </c>
      <c r="C5173" s="2" t="str">
        <f>VLOOKUP(D5173,Info!$A$24:$B$57,2,FALSE)</f>
        <v>Grunts</v>
      </c>
      <c r="D5173" s="3" t="s">
        <v>39</v>
      </c>
      <c r="E5173" s="3">
        <v>2018.0</v>
      </c>
      <c r="F5173" s="3">
        <v>308.0</v>
      </c>
    </row>
    <row r="5174" ht="15.75" customHeight="1">
      <c r="A5174" s="2" t="s">
        <v>298</v>
      </c>
      <c r="B5174" s="2" t="s">
        <v>292</v>
      </c>
      <c r="C5174" s="2" t="str">
        <f>VLOOKUP(D5174,Info!$A$24:$B$57,2,FALSE)</f>
        <v>Porgies</v>
      </c>
      <c r="D5174" s="3" t="s">
        <v>40</v>
      </c>
      <c r="E5174" s="3">
        <v>1981.0</v>
      </c>
      <c r="F5174" s="3">
        <v>78.0</v>
      </c>
    </row>
    <row r="5175" ht="15.75" customHeight="1">
      <c r="A5175" s="2" t="s">
        <v>298</v>
      </c>
      <c r="B5175" s="2" t="s">
        <v>292</v>
      </c>
      <c r="C5175" s="2" t="str">
        <f>VLOOKUP(D5175,Info!$A$24:$B$57,2,FALSE)</f>
        <v>Porgies</v>
      </c>
      <c r="D5175" s="3" t="s">
        <v>40</v>
      </c>
      <c r="E5175" s="3">
        <v>1982.0</v>
      </c>
      <c r="F5175" s="3">
        <v>141.0</v>
      </c>
    </row>
    <row r="5176" ht="15.75" customHeight="1">
      <c r="A5176" s="2" t="s">
        <v>298</v>
      </c>
      <c r="B5176" s="2" t="s">
        <v>292</v>
      </c>
      <c r="C5176" s="2" t="str">
        <f>VLOOKUP(D5176,Info!$A$24:$B$57,2,FALSE)</f>
        <v>Porgies</v>
      </c>
      <c r="D5176" s="3" t="s">
        <v>40</v>
      </c>
      <c r="E5176" s="3">
        <v>1983.0</v>
      </c>
      <c r="F5176" s="3">
        <v>201.0</v>
      </c>
    </row>
    <row r="5177" ht="15.75" customHeight="1">
      <c r="A5177" s="2" t="s">
        <v>298</v>
      </c>
      <c r="B5177" s="2" t="s">
        <v>292</v>
      </c>
      <c r="C5177" s="2" t="str">
        <f>VLOOKUP(D5177,Info!$A$24:$B$57,2,FALSE)</f>
        <v>Porgies</v>
      </c>
      <c r="D5177" s="3" t="s">
        <v>40</v>
      </c>
      <c r="E5177" s="3">
        <v>1984.0</v>
      </c>
      <c r="F5177" s="3">
        <v>206.0</v>
      </c>
    </row>
    <row r="5178" ht="15.75" customHeight="1">
      <c r="A5178" s="2" t="s">
        <v>298</v>
      </c>
      <c r="B5178" s="2" t="s">
        <v>292</v>
      </c>
      <c r="C5178" s="2" t="str">
        <f>VLOOKUP(D5178,Info!$A$24:$B$57,2,FALSE)</f>
        <v>Porgies</v>
      </c>
      <c r="D5178" s="3" t="s">
        <v>40</v>
      </c>
      <c r="E5178" s="3">
        <v>1985.0</v>
      </c>
      <c r="F5178" s="3">
        <v>219.0</v>
      </c>
    </row>
    <row r="5179" ht="15.75" customHeight="1">
      <c r="A5179" s="2" t="s">
        <v>298</v>
      </c>
      <c r="B5179" s="2" t="s">
        <v>292</v>
      </c>
      <c r="C5179" s="2" t="str">
        <f>VLOOKUP(D5179,Info!$A$24:$B$57,2,FALSE)</f>
        <v>Porgies</v>
      </c>
      <c r="D5179" s="3" t="s">
        <v>40</v>
      </c>
      <c r="E5179" s="3">
        <v>1986.0</v>
      </c>
      <c r="F5179" s="3">
        <v>225.0</v>
      </c>
    </row>
    <row r="5180" ht="15.75" customHeight="1">
      <c r="A5180" s="2" t="s">
        <v>298</v>
      </c>
      <c r="B5180" s="2" t="s">
        <v>292</v>
      </c>
      <c r="C5180" s="2" t="str">
        <f>VLOOKUP(D5180,Info!$A$24:$B$57,2,FALSE)</f>
        <v>Porgies</v>
      </c>
      <c r="D5180" s="3" t="s">
        <v>40</v>
      </c>
      <c r="E5180" s="3">
        <v>1987.0</v>
      </c>
      <c r="F5180" s="3">
        <v>268.0</v>
      </c>
    </row>
    <row r="5181" ht="15.75" customHeight="1">
      <c r="A5181" s="2" t="s">
        <v>298</v>
      </c>
      <c r="B5181" s="2" t="s">
        <v>292</v>
      </c>
      <c r="C5181" s="2" t="str">
        <f>VLOOKUP(D5181,Info!$A$24:$B$57,2,FALSE)</f>
        <v>Porgies</v>
      </c>
      <c r="D5181" s="3" t="s">
        <v>40</v>
      </c>
      <c r="E5181" s="3">
        <v>1988.0</v>
      </c>
      <c r="F5181" s="3">
        <v>180.0</v>
      </c>
    </row>
    <row r="5182" ht="15.75" customHeight="1">
      <c r="A5182" s="2" t="s">
        <v>298</v>
      </c>
      <c r="B5182" s="2" t="s">
        <v>292</v>
      </c>
      <c r="C5182" s="2" t="str">
        <f>VLOOKUP(D5182,Info!$A$24:$B$57,2,FALSE)</f>
        <v>Porgies</v>
      </c>
      <c r="D5182" s="3" t="s">
        <v>40</v>
      </c>
      <c r="E5182" s="3">
        <v>1989.0</v>
      </c>
      <c r="F5182" s="3">
        <v>160.0</v>
      </c>
    </row>
    <row r="5183" ht="15.75" customHeight="1">
      <c r="A5183" s="2" t="s">
        <v>298</v>
      </c>
      <c r="B5183" s="2" t="s">
        <v>292</v>
      </c>
      <c r="C5183" s="2" t="str">
        <f>VLOOKUP(D5183,Info!$A$24:$B$57,2,FALSE)</f>
        <v>Porgies</v>
      </c>
      <c r="D5183" s="3" t="s">
        <v>40</v>
      </c>
      <c r="E5183" s="3">
        <v>1990.0</v>
      </c>
      <c r="F5183" s="3">
        <v>138.0</v>
      </c>
    </row>
    <row r="5184" ht="15.75" customHeight="1">
      <c r="A5184" s="2" t="s">
        <v>298</v>
      </c>
      <c r="B5184" s="2" t="s">
        <v>292</v>
      </c>
      <c r="C5184" s="2" t="str">
        <f>VLOOKUP(D5184,Info!$A$24:$B$57,2,FALSE)</f>
        <v>Porgies</v>
      </c>
      <c r="D5184" s="3" t="s">
        <v>40</v>
      </c>
      <c r="E5184" s="3">
        <v>1991.0</v>
      </c>
      <c r="F5184" s="3">
        <v>154.0</v>
      </c>
    </row>
    <row r="5185" ht="15.75" customHeight="1">
      <c r="A5185" s="2" t="s">
        <v>298</v>
      </c>
      <c r="B5185" s="2" t="s">
        <v>292</v>
      </c>
      <c r="C5185" s="2" t="str">
        <f>VLOOKUP(D5185,Info!$A$24:$B$57,2,FALSE)</f>
        <v>Porgies</v>
      </c>
      <c r="D5185" s="3" t="s">
        <v>40</v>
      </c>
      <c r="E5185" s="3">
        <v>1992.0</v>
      </c>
      <c r="F5185" s="3">
        <v>136.0</v>
      </c>
    </row>
    <row r="5186" ht="15.75" customHeight="1">
      <c r="A5186" s="2" t="s">
        <v>298</v>
      </c>
      <c r="B5186" s="2" t="s">
        <v>292</v>
      </c>
      <c r="C5186" s="2" t="str">
        <f>VLOOKUP(D5186,Info!$A$24:$B$57,2,FALSE)</f>
        <v>Porgies</v>
      </c>
      <c r="D5186" s="3" t="s">
        <v>40</v>
      </c>
      <c r="E5186" s="3">
        <v>1993.0</v>
      </c>
      <c r="F5186" s="3">
        <v>176.0</v>
      </c>
    </row>
    <row r="5187" ht="15.75" customHeight="1">
      <c r="A5187" s="2" t="s">
        <v>298</v>
      </c>
      <c r="B5187" s="2" t="s">
        <v>292</v>
      </c>
      <c r="C5187" s="2" t="str">
        <f>VLOOKUP(D5187,Info!$A$24:$B$57,2,FALSE)</f>
        <v>Porgies</v>
      </c>
      <c r="D5187" s="3" t="s">
        <v>40</v>
      </c>
      <c r="E5187" s="3">
        <v>1994.0</v>
      </c>
      <c r="F5187" s="3">
        <v>167.0</v>
      </c>
    </row>
    <row r="5188" ht="15.75" customHeight="1">
      <c r="A5188" s="2" t="s">
        <v>298</v>
      </c>
      <c r="B5188" s="2" t="s">
        <v>292</v>
      </c>
      <c r="C5188" s="2" t="str">
        <f>VLOOKUP(D5188,Info!$A$24:$B$57,2,FALSE)</f>
        <v>Porgies</v>
      </c>
      <c r="D5188" s="3" t="s">
        <v>40</v>
      </c>
      <c r="E5188" s="3">
        <v>1995.0</v>
      </c>
      <c r="F5188" s="3">
        <v>165.0</v>
      </c>
    </row>
    <row r="5189" ht="15.75" customHeight="1">
      <c r="A5189" s="2" t="s">
        <v>298</v>
      </c>
      <c r="B5189" s="2" t="s">
        <v>292</v>
      </c>
      <c r="C5189" s="2" t="str">
        <f>VLOOKUP(D5189,Info!$A$24:$B$57,2,FALSE)</f>
        <v>Porgies</v>
      </c>
      <c r="D5189" s="3" t="s">
        <v>40</v>
      </c>
      <c r="E5189" s="3">
        <v>1996.0</v>
      </c>
      <c r="F5189" s="3">
        <v>103.0</v>
      </c>
    </row>
    <row r="5190" ht="15.75" customHeight="1">
      <c r="A5190" s="2" t="s">
        <v>298</v>
      </c>
      <c r="B5190" s="2" t="s">
        <v>292</v>
      </c>
      <c r="C5190" s="2" t="str">
        <f>VLOOKUP(D5190,Info!$A$24:$B$57,2,FALSE)</f>
        <v>Porgies</v>
      </c>
      <c r="D5190" s="3" t="s">
        <v>40</v>
      </c>
      <c r="E5190" s="3">
        <v>1997.0</v>
      </c>
      <c r="F5190" s="3">
        <v>128.0</v>
      </c>
    </row>
    <row r="5191" ht="15.75" customHeight="1">
      <c r="A5191" s="2" t="s">
        <v>298</v>
      </c>
      <c r="B5191" s="2" t="s">
        <v>292</v>
      </c>
      <c r="C5191" s="2" t="str">
        <f>VLOOKUP(D5191,Info!$A$24:$B$57,2,FALSE)</f>
        <v>Porgies</v>
      </c>
      <c r="D5191" s="3" t="s">
        <v>40</v>
      </c>
      <c r="E5191" s="3">
        <v>1998.0</v>
      </c>
      <c r="F5191" s="3">
        <v>111.0</v>
      </c>
    </row>
    <row r="5192" ht="15.75" customHeight="1">
      <c r="A5192" s="2" t="s">
        <v>298</v>
      </c>
      <c r="B5192" s="2" t="s">
        <v>292</v>
      </c>
      <c r="C5192" s="2" t="str">
        <f>VLOOKUP(D5192,Info!$A$24:$B$57,2,FALSE)</f>
        <v>Porgies</v>
      </c>
      <c r="D5192" s="3" t="s">
        <v>40</v>
      </c>
      <c r="E5192" s="3">
        <v>1999.0</v>
      </c>
      <c r="F5192" s="3">
        <v>98.0</v>
      </c>
    </row>
    <row r="5193" ht="15.75" customHeight="1">
      <c r="A5193" s="2" t="s">
        <v>298</v>
      </c>
      <c r="B5193" s="2" t="s">
        <v>292</v>
      </c>
      <c r="C5193" s="2" t="str">
        <f>VLOOKUP(D5193,Info!$A$24:$B$57,2,FALSE)</f>
        <v>Porgies</v>
      </c>
      <c r="D5193" s="3" t="s">
        <v>40</v>
      </c>
      <c r="E5193" s="3">
        <v>2000.0</v>
      </c>
      <c r="F5193" s="3">
        <v>103.0</v>
      </c>
    </row>
    <row r="5194" ht="15.75" customHeight="1">
      <c r="A5194" s="2" t="s">
        <v>298</v>
      </c>
      <c r="B5194" s="2" t="s">
        <v>292</v>
      </c>
      <c r="C5194" s="2" t="str">
        <f>VLOOKUP(D5194,Info!$A$24:$B$57,2,FALSE)</f>
        <v>Porgies</v>
      </c>
      <c r="D5194" s="3" t="s">
        <v>40</v>
      </c>
      <c r="E5194" s="3">
        <v>2001.0</v>
      </c>
      <c r="F5194" s="3">
        <v>79.0</v>
      </c>
    </row>
    <row r="5195" ht="15.75" customHeight="1">
      <c r="A5195" s="2" t="s">
        <v>298</v>
      </c>
      <c r="B5195" s="2" t="s">
        <v>292</v>
      </c>
      <c r="C5195" s="2" t="str">
        <f>VLOOKUP(D5195,Info!$A$24:$B$57,2,FALSE)</f>
        <v>Porgies</v>
      </c>
      <c r="D5195" s="3" t="s">
        <v>40</v>
      </c>
      <c r="E5195" s="3">
        <v>2002.0</v>
      </c>
      <c r="F5195" s="3">
        <v>121.0</v>
      </c>
    </row>
    <row r="5196" ht="15.75" customHeight="1">
      <c r="A5196" s="2" t="s">
        <v>298</v>
      </c>
      <c r="B5196" s="2" t="s">
        <v>292</v>
      </c>
      <c r="C5196" s="2" t="str">
        <f>VLOOKUP(D5196,Info!$A$24:$B$57,2,FALSE)</f>
        <v>Porgies</v>
      </c>
      <c r="D5196" s="3" t="s">
        <v>40</v>
      </c>
      <c r="E5196" s="3">
        <v>2003.0</v>
      </c>
      <c r="F5196" s="3">
        <v>106.0</v>
      </c>
    </row>
    <row r="5197" ht="15.75" customHeight="1">
      <c r="A5197" s="2" t="s">
        <v>298</v>
      </c>
      <c r="B5197" s="2" t="s">
        <v>292</v>
      </c>
      <c r="C5197" s="2" t="str">
        <f>VLOOKUP(D5197,Info!$A$24:$B$57,2,FALSE)</f>
        <v>Porgies</v>
      </c>
      <c r="D5197" s="3" t="s">
        <v>40</v>
      </c>
      <c r="E5197" s="3">
        <v>2004.0</v>
      </c>
      <c r="F5197" s="3">
        <v>70.0</v>
      </c>
    </row>
    <row r="5198" ht="15.75" customHeight="1">
      <c r="A5198" s="2" t="s">
        <v>298</v>
      </c>
      <c r="B5198" s="2" t="s">
        <v>292</v>
      </c>
      <c r="C5198" s="2" t="str">
        <f>VLOOKUP(D5198,Info!$A$24:$B$57,2,FALSE)</f>
        <v>Porgies</v>
      </c>
      <c r="D5198" s="3" t="s">
        <v>40</v>
      </c>
      <c r="E5198" s="3">
        <v>2005.0</v>
      </c>
      <c r="F5198" s="3">
        <v>71.0</v>
      </c>
    </row>
    <row r="5199" ht="15.75" customHeight="1">
      <c r="A5199" s="2" t="s">
        <v>298</v>
      </c>
      <c r="B5199" s="2" t="s">
        <v>292</v>
      </c>
      <c r="C5199" s="2" t="str">
        <f>VLOOKUP(D5199,Info!$A$24:$B$57,2,FALSE)</f>
        <v>Porgies</v>
      </c>
      <c r="D5199" s="3" t="s">
        <v>40</v>
      </c>
      <c r="E5199" s="3">
        <v>2006.0</v>
      </c>
      <c r="F5199" s="3">
        <v>78.0</v>
      </c>
    </row>
    <row r="5200" ht="15.75" customHeight="1">
      <c r="A5200" s="2" t="s">
        <v>298</v>
      </c>
      <c r="B5200" s="2" t="s">
        <v>292</v>
      </c>
      <c r="C5200" s="2" t="str">
        <f>VLOOKUP(D5200,Info!$A$24:$B$57,2,FALSE)</f>
        <v>Porgies</v>
      </c>
      <c r="D5200" s="3" t="s">
        <v>40</v>
      </c>
      <c r="E5200" s="3">
        <v>2007.0</v>
      </c>
      <c r="F5200" s="3">
        <v>88.0</v>
      </c>
    </row>
    <row r="5201" ht="15.75" customHeight="1">
      <c r="A5201" s="2" t="s">
        <v>298</v>
      </c>
      <c r="B5201" s="2" t="s">
        <v>292</v>
      </c>
      <c r="C5201" s="2" t="str">
        <f>VLOOKUP(D5201,Info!$A$24:$B$57,2,FALSE)</f>
        <v>Porgies</v>
      </c>
      <c r="D5201" s="3" t="s">
        <v>40</v>
      </c>
      <c r="E5201" s="3">
        <v>2008.0</v>
      </c>
      <c r="F5201" s="3">
        <v>70.0</v>
      </c>
    </row>
    <row r="5202" ht="15.75" customHeight="1">
      <c r="A5202" s="2" t="s">
        <v>298</v>
      </c>
      <c r="B5202" s="2" t="s">
        <v>292</v>
      </c>
      <c r="C5202" s="2" t="str">
        <f>VLOOKUP(D5202,Info!$A$24:$B$57,2,FALSE)</f>
        <v>Porgies</v>
      </c>
      <c r="D5202" s="3" t="s">
        <v>40</v>
      </c>
      <c r="E5202" s="3">
        <v>2009.0</v>
      </c>
      <c r="F5202" s="3">
        <v>53.0</v>
      </c>
    </row>
    <row r="5203" ht="15.75" customHeight="1">
      <c r="A5203" s="2" t="s">
        <v>298</v>
      </c>
      <c r="B5203" s="2" t="s">
        <v>292</v>
      </c>
      <c r="C5203" s="2" t="str">
        <f>VLOOKUP(D5203,Info!$A$24:$B$57,2,FALSE)</f>
        <v>Porgies</v>
      </c>
      <c r="D5203" s="3" t="s">
        <v>40</v>
      </c>
      <c r="E5203" s="3">
        <v>2010.0</v>
      </c>
      <c r="F5203" s="3">
        <v>88.0</v>
      </c>
    </row>
    <row r="5204" ht="15.75" customHeight="1">
      <c r="A5204" s="2" t="s">
        <v>298</v>
      </c>
      <c r="B5204" s="2" t="s">
        <v>292</v>
      </c>
      <c r="C5204" s="2" t="str">
        <f>VLOOKUP(D5204,Info!$A$24:$B$57,2,FALSE)</f>
        <v>Porgies</v>
      </c>
      <c r="D5204" s="3" t="s">
        <v>40</v>
      </c>
      <c r="E5204" s="3">
        <v>2011.0</v>
      </c>
      <c r="F5204" s="3">
        <v>131.0</v>
      </c>
    </row>
    <row r="5205" ht="15.75" customHeight="1">
      <c r="A5205" s="2" t="s">
        <v>298</v>
      </c>
      <c r="B5205" s="2" t="s">
        <v>292</v>
      </c>
      <c r="C5205" s="2" t="str">
        <f>VLOOKUP(D5205,Info!$A$24:$B$57,2,FALSE)</f>
        <v>Porgies</v>
      </c>
      <c r="D5205" s="3" t="s">
        <v>40</v>
      </c>
      <c r="E5205" s="3">
        <v>2012.0</v>
      </c>
      <c r="F5205" s="3">
        <v>97.0</v>
      </c>
    </row>
    <row r="5206" ht="15.75" customHeight="1">
      <c r="A5206" s="2" t="s">
        <v>298</v>
      </c>
      <c r="B5206" s="2" t="s">
        <v>292</v>
      </c>
      <c r="C5206" s="2" t="str">
        <f>VLOOKUP(D5206,Info!$A$24:$B$57,2,FALSE)</f>
        <v>Porgies</v>
      </c>
      <c r="D5206" s="3" t="s">
        <v>40</v>
      </c>
      <c r="E5206" s="3">
        <v>2013.0</v>
      </c>
      <c r="F5206" s="3">
        <v>194.0</v>
      </c>
    </row>
    <row r="5207" ht="15.75" customHeight="1">
      <c r="A5207" s="2" t="s">
        <v>298</v>
      </c>
      <c r="B5207" s="2" t="s">
        <v>292</v>
      </c>
      <c r="C5207" s="2" t="str">
        <f>VLOOKUP(D5207,Info!$A$24:$B$57,2,FALSE)</f>
        <v>Porgies</v>
      </c>
      <c r="D5207" s="3" t="s">
        <v>40</v>
      </c>
      <c r="E5207" s="3">
        <v>2014.0</v>
      </c>
      <c r="F5207" s="3">
        <v>169.0</v>
      </c>
    </row>
    <row r="5208" ht="15.75" customHeight="1">
      <c r="A5208" s="2" t="s">
        <v>298</v>
      </c>
      <c r="B5208" s="2" t="s">
        <v>292</v>
      </c>
      <c r="C5208" s="2" t="str">
        <f>VLOOKUP(D5208,Info!$A$24:$B$57,2,FALSE)</f>
        <v>Porgies</v>
      </c>
      <c r="D5208" s="3" t="s">
        <v>40</v>
      </c>
      <c r="E5208" s="3">
        <v>2015.0</v>
      </c>
      <c r="F5208" s="3">
        <v>175.0</v>
      </c>
    </row>
    <row r="5209" ht="15.75" customHeight="1">
      <c r="A5209" s="2" t="s">
        <v>298</v>
      </c>
      <c r="B5209" s="2" t="s">
        <v>292</v>
      </c>
      <c r="C5209" s="2" t="str">
        <f>VLOOKUP(D5209,Info!$A$24:$B$57,2,FALSE)</f>
        <v>Porgies</v>
      </c>
      <c r="D5209" s="3" t="s">
        <v>40</v>
      </c>
      <c r="E5209" s="3">
        <v>2016.0</v>
      </c>
      <c r="F5209" s="3">
        <v>142.0</v>
      </c>
    </row>
    <row r="5210" ht="15.75" customHeight="1">
      <c r="A5210" s="2" t="s">
        <v>298</v>
      </c>
      <c r="B5210" s="2" t="s">
        <v>292</v>
      </c>
      <c r="C5210" s="2" t="str">
        <f>VLOOKUP(D5210,Info!$A$24:$B$57,2,FALSE)</f>
        <v>Porgies</v>
      </c>
      <c r="D5210" s="3" t="s">
        <v>40</v>
      </c>
      <c r="E5210" s="3">
        <v>2017.0</v>
      </c>
      <c r="F5210" s="3">
        <v>118.0</v>
      </c>
    </row>
    <row r="5211" ht="15.75" customHeight="1">
      <c r="A5211" s="2" t="s">
        <v>298</v>
      </c>
      <c r="B5211" s="2" t="s">
        <v>292</v>
      </c>
      <c r="C5211" s="2" t="str">
        <f>VLOOKUP(D5211,Info!$A$24:$B$57,2,FALSE)</f>
        <v>Porgies</v>
      </c>
      <c r="D5211" s="3" t="s">
        <v>40</v>
      </c>
      <c r="E5211" s="3">
        <v>2018.0</v>
      </c>
      <c r="F5211" s="3">
        <v>84.0</v>
      </c>
    </row>
    <row r="5212" ht="15.75" customHeight="1">
      <c r="A5212" s="2" t="s">
        <v>298</v>
      </c>
      <c r="B5212" s="2" t="s">
        <v>292</v>
      </c>
      <c r="C5212" s="2" t="str">
        <f>VLOOKUP(D5212,Info!$A$24:$B$57,2,FALSE)</f>
        <v>Deepwater</v>
      </c>
      <c r="D5212" s="3" t="s">
        <v>41</v>
      </c>
      <c r="E5212" s="3">
        <v>1981.0</v>
      </c>
      <c r="F5212" s="3">
        <v>3.0</v>
      </c>
    </row>
    <row r="5213" ht="15.75" customHeight="1">
      <c r="A5213" s="2" t="s">
        <v>298</v>
      </c>
      <c r="B5213" s="2" t="s">
        <v>292</v>
      </c>
      <c r="C5213" s="2" t="str">
        <f>VLOOKUP(D5213,Info!$A$24:$B$57,2,FALSE)</f>
        <v>Deepwater</v>
      </c>
      <c r="D5213" s="3" t="s">
        <v>41</v>
      </c>
      <c r="E5213" s="3">
        <v>1982.0</v>
      </c>
      <c r="F5213" s="3">
        <v>1.0</v>
      </c>
    </row>
    <row r="5214" ht="15.75" customHeight="1">
      <c r="A5214" s="2" t="s">
        <v>298</v>
      </c>
      <c r="B5214" s="2" t="s">
        <v>292</v>
      </c>
      <c r="C5214" s="2" t="str">
        <f>VLOOKUP(D5214,Info!$A$24:$B$57,2,FALSE)</f>
        <v>Deepwater</v>
      </c>
      <c r="D5214" s="3" t="s">
        <v>41</v>
      </c>
      <c r="E5214" s="3">
        <v>1983.0</v>
      </c>
      <c r="F5214" s="3">
        <v>5.0</v>
      </c>
    </row>
    <row r="5215" ht="15.75" customHeight="1">
      <c r="A5215" s="2" t="s">
        <v>298</v>
      </c>
      <c r="B5215" s="2" t="s">
        <v>292</v>
      </c>
      <c r="C5215" s="2" t="str">
        <f>VLOOKUP(D5215,Info!$A$24:$B$57,2,FALSE)</f>
        <v>Deepwater</v>
      </c>
      <c r="D5215" s="3" t="s">
        <v>41</v>
      </c>
      <c r="E5215" s="3">
        <v>1984.0</v>
      </c>
      <c r="F5215" s="3">
        <v>1.0</v>
      </c>
    </row>
    <row r="5216" ht="15.75" customHeight="1">
      <c r="A5216" s="2" t="s">
        <v>298</v>
      </c>
      <c r="B5216" s="2" t="s">
        <v>292</v>
      </c>
      <c r="C5216" s="2" t="str">
        <f>VLOOKUP(D5216,Info!$A$24:$B$57,2,FALSE)</f>
        <v>Deepwater</v>
      </c>
      <c r="D5216" s="3" t="s">
        <v>41</v>
      </c>
      <c r="E5216" s="3">
        <v>1985.0</v>
      </c>
      <c r="F5216" s="3">
        <v>1.0</v>
      </c>
    </row>
    <row r="5217" ht="15.75" customHeight="1">
      <c r="A5217" s="2" t="s">
        <v>298</v>
      </c>
      <c r="B5217" s="2" t="s">
        <v>292</v>
      </c>
      <c r="C5217" s="2" t="str">
        <f>VLOOKUP(D5217,Info!$A$24:$B$57,2,FALSE)</f>
        <v>Deepwater</v>
      </c>
      <c r="D5217" s="3" t="s">
        <v>41</v>
      </c>
      <c r="E5217" s="3">
        <v>1987.0</v>
      </c>
      <c r="F5217" s="3">
        <v>1.0</v>
      </c>
    </row>
    <row r="5218" ht="15.75" customHeight="1">
      <c r="A5218" s="2" t="s">
        <v>298</v>
      </c>
      <c r="B5218" s="2" t="s">
        <v>292</v>
      </c>
      <c r="C5218" s="2" t="str">
        <f>VLOOKUP(D5218,Info!$A$24:$B$57,2,FALSE)</f>
        <v>Deepwater</v>
      </c>
      <c r="D5218" s="3" t="s">
        <v>41</v>
      </c>
      <c r="E5218" s="3">
        <v>1988.0</v>
      </c>
      <c r="F5218" s="3">
        <v>1.0</v>
      </c>
    </row>
    <row r="5219" ht="15.75" customHeight="1">
      <c r="A5219" s="2" t="s">
        <v>298</v>
      </c>
      <c r="B5219" s="2" t="s">
        <v>292</v>
      </c>
      <c r="C5219" s="2" t="str">
        <f>VLOOKUP(D5219,Info!$A$24:$B$57,2,FALSE)</f>
        <v>Deepwater</v>
      </c>
      <c r="D5219" s="3" t="s">
        <v>41</v>
      </c>
      <c r="E5219" s="3">
        <v>1989.0</v>
      </c>
      <c r="F5219" s="3">
        <v>1.0</v>
      </c>
    </row>
    <row r="5220" ht="15.75" customHeight="1">
      <c r="A5220" s="2" t="s">
        <v>298</v>
      </c>
      <c r="B5220" s="2" t="s">
        <v>292</v>
      </c>
      <c r="C5220" s="2" t="str">
        <f>VLOOKUP(D5220,Info!$A$24:$B$57,2,FALSE)</f>
        <v>Deepwater</v>
      </c>
      <c r="D5220" s="3" t="s">
        <v>41</v>
      </c>
      <c r="E5220" s="3">
        <v>1995.0</v>
      </c>
      <c r="F5220" s="3">
        <v>1.0</v>
      </c>
    </row>
    <row r="5221" ht="15.75" customHeight="1">
      <c r="A5221" s="2" t="s">
        <v>298</v>
      </c>
      <c r="B5221" s="2" t="s">
        <v>292</v>
      </c>
      <c r="C5221" s="2" t="str">
        <f>VLOOKUP(D5221,Info!$A$24:$B$57,2,FALSE)</f>
        <v>Deepwater</v>
      </c>
      <c r="D5221" s="3" t="s">
        <v>41</v>
      </c>
      <c r="E5221" s="3">
        <v>1996.0</v>
      </c>
      <c r="F5221" s="3">
        <v>3.0</v>
      </c>
    </row>
    <row r="5222" ht="15.75" customHeight="1">
      <c r="A5222" s="2" t="s">
        <v>298</v>
      </c>
      <c r="B5222" s="2" t="s">
        <v>292</v>
      </c>
      <c r="C5222" s="2" t="str">
        <f>VLOOKUP(D5222,Info!$A$24:$B$57,2,FALSE)</f>
        <v>Deepwater</v>
      </c>
      <c r="D5222" s="3" t="s">
        <v>41</v>
      </c>
      <c r="E5222" s="3">
        <v>1997.0</v>
      </c>
      <c r="F5222" s="3">
        <v>1.0</v>
      </c>
    </row>
    <row r="5223" ht="15.75" customHeight="1">
      <c r="A5223" s="2" t="s">
        <v>298</v>
      </c>
      <c r="B5223" s="2" t="s">
        <v>292</v>
      </c>
      <c r="C5223" s="2" t="str">
        <f>VLOOKUP(D5223,Info!$A$24:$B$57,2,FALSE)</f>
        <v>Deepwater</v>
      </c>
      <c r="D5223" s="3" t="s">
        <v>41</v>
      </c>
      <c r="E5223" s="3">
        <v>1999.0</v>
      </c>
      <c r="F5223" s="3">
        <v>1.0</v>
      </c>
    </row>
    <row r="5224" ht="15.75" customHeight="1">
      <c r="A5224" s="2" t="s">
        <v>298</v>
      </c>
      <c r="B5224" s="2" t="s">
        <v>292</v>
      </c>
      <c r="C5224" s="2" t="str">
        <f>VLOOKUP(D5224,Info!$A$24:$B$57,2,FALSE)</f>
        <v>Deepwater</v>
      </c>
      <c r="D5224" s="3" t="s">
        <v>41</v>
      </c>
      <c r="E5224" s="3">
        <v>2000.0</v>
      </c>
      <c r="F5224" s="3">
        <v>4.0</v>
      </c>
    </row>
    <row r="5225" ht="15.75" customHeight="1">
      <c r="A5225" s="2" t="s">
        <v>298</v>
      </c>
      <c r="B5225" s="2" t="s">
        <v>292</v>
      </c>
      <c r="C5225" s="2" t="str">
        <f>VLOOKUP(D5225,Info!$A$24:$B$57,2,FALSE)</f>
        <v>Deepwater</v>
      </c>
      <c r="D5225" s="3" t="s">
        <v>41</v>
      </c>
      <c r="E5225" s="3">
        <v>2001.0</v>
      </c>
      <c r="F5225" s="3">
        <v>2.0</v>
      </c>
    </row>
    <row r="5226" ht="15.75" customHeight="1">
      <c r="A5226" s="2" t="s">
        <v>298</v>
      </c>
      <c r="B5226" s="2" t="s">
        <v>292</v>
      </c>
      <c r="C5226" s="2" t="str">
        <f>VLOOKUP(D5226,Info!$A$24:$B$57,2,FALSE)</f>
        <v>Deepwater</v>
      </c>
      <c r="D5226" s="3" t="s">
        <v>41</v>
      </c>
      <c r="E5226" s="3">
        <v>2003.0</v>
      </c>
      <c r="F5226" s="3">
        <v>1.0</v>
      </c>
    </row>
    <row r="5227" ht="15.75" customHeight="1">
      <c r="A5227" s="2" t="s">
        <v>298</v>
      </c>
      <c r="B5227" s="2" t="s">
        <v>292</v>
      </c>
      <c r="C5227" s="2" t="str">
        <f>VLOOKUP(D5227,Info!$A$24:$B$57,2,FALSE)</f>
        <v>Deepwater</v>
      </c>
      <c r="D5227" s="3" t="s">
        <v>41</v>
      </c>
      <c r="E5227" s="3">
        <v>2004.0</v>
      </c>
      <c r="F5227" s="3">
        <v>2.0</v>
      </c>
    </row>
    <row r="5228" ht="15.75" customHeight="1">
      <c r="A5228" s="2" t="s">
        <v>298</v>
      </c>
      <c r="B5228" s="2" t="s">
        <v>292</v>
      </c>
      <c r="C5228" s="2" t="str">
        <f>VLOOKUP(D5228,Info!$A$24:$B$57,2,FALSE)</f>
        <v>Deepwater</v>
      </c>
      <c r="D5228" s="3" t="s">
        <v>41</v>
      </c>
      <c r="E5228" s="3">
        <v>2005.0</v>
      </c>
      <c r="F5228" s="3">
        <v>1.0</v>
      </c>
    </row>
    <row r="5229" ht="15.75" customHeight="1">
      <c r="A5229" s="2" t="s">
        <v>298</v>
      </c>
      <c r="B5229" s="2" t="s">
        <v>292</v>
      </c>
      <c r="C5229" s="2" t="str">
        <f>VLOOKUP(D5229,Info!$A$24:$B$57,2,FALSE)</f>
        <v>Deepwater</v>
      </c>
      <c r="D5229" s="3" t="s">
        <v>41</v>
      </c>
      <c r="E5229" s="3">
        <v>2006.0</v>
      </c>
      <c r="F5229" s="3">
        <v>1.0</v>
      </c>
    </row>
    <row r="5230" ht="15.75" customHeight="1">
      <c r="A5230" s="2" t="s">
        <v>298</v>
      </c>
      <c r="B5230" s="2" t="s">
        <v>292</v>
      </c>
      <c r="C5230" s="2" t="str">
        <f>VLOOKUP(D5230,Info!$A$24:$B$57,2,FALSE)</f>
        <v>Deepwater</v>
      </c>
      <c r="D5230" s="3" t="s">
        <v>41</v>
      </c>
      <c r="E5230" s="3">
        <v>2007.0</v>
      </c>
      <c r="F5230" s="3">
        <v>3.0</v>
      </c>
    </row>
    <row r="5231" ht="15.75" customHeight="1">
      <c r="A5231" s="2" t="s">
        <v>298</v>
      </c>
      <c r="B5231" s="2" t="s">
        <v>292</v>
      </c>
      <c r="C5231" s="2" t="str">
        <f>VLOOKUP(D5231,Info!$A$24:$B$57,2,FALSE)</f>
        <v>Deepwater</v>
      </c>
      <c r="D5231" s="3" t="s">
        <v>41</v>
      </c>
      <c r="E5231" s="3">
        <v>2012.0</v>
      </c>
      <c r="F5231" s="3">
        <v>1.0</v>
      </c>
    </row>
    <row r="5232" ht="15.75" customHeight="1">
      <c r="A5232" s="2" t="s">
        <v>298</v>
      </c>
      <c r="B5232" s="2" t="s">
        <v>292</v>
      </c>
      <c r="C5232" s="2" t="str">
        <f>VLOOKUP(D5232,Info!$A$24:$B$57,2,FALSE)</f>
        <v>Deepwater</v>
      </c>
      <c r="D5232" s="3" t="s">
        <v>41</v>
      </c>
      <c r="E5232" s="3">
        <v>2013.0</v>
      </c>
      <c r="F5232" s="3">
        <v>5.0</v>
      </c>
    </row>
    <row r="5233" ht="15.75" customHeight="1">
      <c r="A5233" s="2" t="s">
        <v>298</v>
      </c>
      <c r="B5233" s="2" t="s">
        <v>292</v>
      </c>
      <c r="C5233" s="2" t="str">
        <f>VLOOKUP(D5233,Info!$A$24:$B$57,2,FALSE)</f>
        <v>Deepwater</v>
      </c>
      <c r="D5233" s="3" t="s">
        <v>41</v>
      </c>
      <c r="E5233" s="3">
        <v>2014.0</v>
      </c>
      <c r="F5233" s="3">
        <v>2.0</v>
      </c>
    </row>
    <row r="5234" ht="15.75" customHeight="1">
      <c r="A5234" s="2" t="s">
        <v>298</v>
      </c>
      <c r="B5234" s="2" t="s">
        <v>292</v>
      </c>
      <c r="C5234" s="2" t="str">
        <f>VLOOKUP(D5234,Info!$A$24:$B$57,2,FALSE)</f>
        <v>Deepwater</v>
      </c>
      <c r="D5234" s="3" t="s">
        <v>41</v>
      </c>
      <c r="E5234" s="3">
        <v>2015.0</v>
      </c>
      <c r="F5234" s="3">
        <v>5.0</v>
      </c>
    </row>
    <row r="5235" ht="15.75" customHeight="1">
      <c r="A5235" s="2" t="s">
        <v>298</v>
      </c>
      <c r="B5235" s="2" t="s">
        <v>292</v>
      </c>
      <c r="C5235" s="2" t="str">
        <f>VLOOKUP(D5235,Info!$A$24:$B$57,2,FALSE)</f>
        <v>Deepwater</v>
      </c>
      <c r="D5235" s="3" t="s">
        <v>41</v>
      </c>
      <c r="E5235" s="3">
        <v>2016.0</v>
      </c>
      <c r="F5235" s="3">
        <v>8.0</v>
      </c>
    </row>
    <row r="5236" ht="15.75" customHeight="1">
      <c r="A5236" s="2" t="s">
        <v>298</v>
      </c>
      <c r="B5236" s="2" t="s">
        <v>292</v>
      </c>
      <c r="C5236" s="2" t="str">
        <f>VLOOKUP(D5236,Info!$A$24:$B$57,2,FALSE)</f>
        <v>Deepwater</v>
      </c>
      <c r="D5236" s="3" t="s">
        <v>41</v>
      </c>
      <c r="E5236" s="3">
        <v>2018.0</v>
      </c>
      <c r="F5236" s="3">
        <v>2.0</v>
      </c>
    </row>
    <row r="5237" ht="15.75" customHeight="1">
      <c r="A5237" s="2" t="s">
        <v>298</v>
      </c>
      <c r="B5237" s="2" t="s">
        <v>292</v>
      </c>
      <c r="C5237" s="2" t="str">
        <f>VLOOKUP(D5237,Info!$A$24:$B$57,2,FALSE)</f>
        <v>Shallow-water</v>
      </c>
      <c r="D5237" s="3" t="s">
        <v>42</v>
      </c>
      <c r="E5237" s="3">
        <v>1981.0</v>
      </c>
      <c r="F5237" s="3">
        <v>7.0</v>
      </c>
    </row>
    <row r="5238" ht="15.75" customHeight="1">
      <c r="A5238" s="2" t="s">
        <v>298</v>
      </c>
      <c r="B5238" s="2" t="s">
        <v>292</v>
      </c>
      <c r="C5238" s="2" t="str">
        <f>VLOOKUP(D5238,Info!$A$24:$B$57,2,FALSE)</f>
        <v>Shallow-water</v>
      </c>
      <c r="D5238" s="3" t="s">
        <v>42</v>
      </c>
      <c r="E5238" s="3">
        <v>1982.0</v>
      </c>
      <c r="F5238" s="3">
        <v>9.0</v>
      </c>
    </row>
    <row r="5239" ht="15.75" customHeight="1">
      <c r="A5239" s="2" t="s">
        <v>298</v>
      </c>
      <c r="B5239" s="2" t="s">
        <v>292</v>
      </c>
      <c r="C5239" s="2" t="str">
        <f>VLOOKUP(D5239,Info!$A$24:$B$57,2,FALSE)</f>
        <v>Shallow-water</v>
      </c>
      <c r="D5239" s="3" t="s">
        <v>42</v>
      </c>
      <c r="E5239" s="3">
        <v>1983.0</v>
      </c>
      <c r="F5239" s="3">
        <v>8.0</v>
      </c>
    </row>
    <row r="5240" ht="15.75" customHeight="1">
      <c r="A5240" s="2" t="s">
        <v>298</v>
      </c>
      <c r="B5240" s="2" t="s">
        <v>292</v>
      </c>
      <c r="C5240" s="2" t="str">
        <f>VLOOKUP(D5240,Info!$A$24:$B$57,2,FALSE)</f>
        <v>Shallow-water</v>
      </c>
      <c r="D5240" s="3" t="s">
        <v>42</v>
      </c>
      <c r="E5240" s="3">
        <v>1984.0</v>
      </c>
      <c r="F5240" s="3">
        <v>12.0</v>
      </c>
    </row>
    <row r="5241" ht="15.75" customHeight="1">
      <c r="A5241" s="2" t="s">
        <v>298</v>
      </c>
      <c r="B5241" s="2" t="s">
        <v>292</v>
      </c>
      <c r="C5241" s="2" t="str">
        <f>VLOOKUP(D5241,Info!$A$24:$B$57,2,FALSE)</f>
        <v>Shallow-water</v>
      </c>
      <c r="D5241" s="3" t="s">
        <v>42</v>
      </c>
      <c r="E5241" s="3">
        <v>1985.0</v>
      </c>
      <c r="F5241" s="3">
        <v>7.0</v>
      </c>
    </row>
    <row r="5242" ht="15.75" customHeight="1">
      <c r="A5242" s="2" t="s">
        <v>298</v>
      </c>
      <c r="B5242" s="2" t="s">
        <v>292</v>
      </c>
      <c r="C5242" s="2" t="str">
        <f>VLOOKUP(D5242,Info!$A$24:$B$57,2,FALSE)</f>
        <v>Shallow-water</v>
      </c>
      <c r="D5242" s="3" t="s">
        <v>42</v>
      </c>
      <c r="E5242" s="3">
        <v>1986.0</v>
      </c>
      <c r="F5242" s="3">
        <v>3.0</v>
      </c>
    </row>
    <row r="5243" ht="15.75" customHeight="1">
      <c r="A5243" s="2" t="s">
        <v>298</v>
      </c>
      <c r="B5243" s="2" t="s">
        <v>292</v>
      </c>
      <c r="C5243" s="2" t="str">
        <f>VLOOKUP(D5243,Info!$A$24:$B$57,2,FALSE)</f>
        <v>Shallow-water</v>
      </c>
      <c r="D5243" s="3" t="s">
        <v>42</v>
      </c>
      <c r="E5243" s="3">
        <v>1987.0</v>
      </c>
      <c r="F5243" s="3">
        <v>3.0</v>
      </c>
    </row>
    <row r="5244" ht="15.75" customHeight="1">
      <c r="A5244" s="2" t="s">
        <v>298</v>
      </c>
      <c r="B5244" s="2" t="s">
        <v>292</v>
      </c>
      <c r="C5244" s="2" t="str">
        <f>VLOOKUP(D5244,Info!$A$24:$B$57,2,FALSE)</f>
        <v>Shallow-water</v>
      </c>
      <c r="D5244" s="3" t="s">
        <v>42</v>
      </c>
      <c r="E5244" s="3">
        <v>1988.0</v>
      </c>
      <c r="F5244" s="3">
        <v>3.0</v>
      </c>
    </row>
    <row r="5245" ht="15.75" customHeight="1">
      <c r="A5245" s="2" t="s">
        <v>298</v>
      </c>
      <c r="B5245" s="2" t="s">
        <v>292</v>
      </c>
      <c r="C5245" s="2" t="str">
        <f>VLOOKUP(D5245,Info!$A$24:$B$57,2,FALSE)</f>
        <v>Shallow-water</v>
      </c>
      <c r="D5245" s="3" t="s">
        <v>42</v>
      </c>
      <c r="E5245" s="3">
        <v>1989.0</v>
      </c>
      <c r="F5245" s="3">
        <v>4.0</v>
      </c>
    </row>
    <row r="5246" ht="15.75" customHeight="1">
      <c r="A5246" s="2" t="s">
        <v>298</v>
      </c>
      <c r="B5246" s="2" t="s">
        <v>292</v>
      </c>
      <c r="C5246" s="2" t="str">
        <f>VLOOKUP(D5246,Info!$A$24:$B$57,2,FALSE)</f>
        <v>Shallow-water</v>
      </c>
      <c r="D5246" s="3" t="s">
        <v>42</v>
      </c>
      <c r="E5246" s="3">
        <v>1990.0</v>
      </c>
      <c r="F5246" s="3">
        <v>2.0</v>
      </c>
    </row>
    <row r="5247" ht="15.75" customHeight="1">
      <c r="A5247" s="2" t="s">
        <v>298</v>
      </c>
      <c r="B5247" s="2" t="s">
        <v>292</v>
      </c>
      <c r="C5247" s="2" t="str">
        <f>VLOOKUP(D5247,Info!$A$24:$B$57,2,FALSE)</f>
        <v>Shallow-water</v>
      </c>
      <c r="D5247" s="3" t="s">
        <v>42</v>
      </c>
      <c r="E5247" s="3">
        <v>1991.0</v>
      </c>
      <c r="F5247" s="3">
        <v>2.0</v>
      </c>
    </row>
    <row r="5248" ht="15.75" customHeight="1">
      <c r="A5248" s="2" t="s">
        <v>298</v>
      </c>
      <c r="B5248" s="2" t="s">
        <v>292</v>
      </c>
      <c r="C5248" s="2" t="str">
        <f>VLOOKUP(D5248,Info!$A$24:$B$57,2,FALSE)</f>
        <v>Shallow-water</v>
      </c>
      <c r="D5248" s="3" t="s">
        <v>42</v>
      </c>
      <c r="E5248" s="3">
        <v>1992.0</v>
      </c>
      <c r="F5248" s="3">
        <v>3.0</v>
      </c>
    </row>
    <row r="5249" ht="15.75" customHeight="1">
      <c r="A5249" s="2" t="s">
        <v>298</v>
      </c>
      <c r="B5249" s="2" t="s">
        <v>292</v>
      </c>
      <c r="C5249" s="2" t="str">
        <f>VLOOKUP(D5249,Info!$A$24:$B$57,2,FALSE)</f>
        <v>Shallow-water</v>
      </c>
      <c r="D5249" s="3" t="s">
        <v>42</v>
      </c>
      <c r="E5249" s="3">
        <v>1993.0</v>
      </c>
      <c r="F5249" s="3">
        <v>2.0</v>
      </c>
    </row>
    <row r="5250" ht="15.75" customHeight="1">
      <c r="A5250" s="2" t="s">
        <v>298</v>
      </c>
      <c r="B5250" s="2" t="s">
        <v>292</v>
      </c>
      <c r="C5250" s="2" t="str">
        <f>VLOOKUP(D5250,Info!$A$24:$B$57,2,FALSE)</f>
        <v>Shallow-water</v>
      </c>
      <c r="D5250" s="3" t="s">
        <v>42</v>
      </c>
      <c r="E5250" s="3">
        <v>1994.0</v>
      </c>
      <c r="F5250" s="3">
        <v>1.0</v>
      </c>
    </row>
    <row r="5251" ht="15.75" customHeight="1">
      <c r="A5251" s="2" t="s">
        <v>298</v>
      </c>
      <c r="B5251" s="2" t="s">
        <v>292</v>
      </c>
      <c r="C5251" s="2" t="str">
        <f>VLOOKUP(D5251,Info!$A$24:$B$57,2,FALSE)</f>
        <v>Shallow-water</v>
      </c>
      <c r="D5251" s="3" t="s">
        <v>42</v>
      </c>
      <c r="E5251" s="3">
        <v>1998.0</v>
      </c>
      <c r="F5251" s="3">
        <v>1.0</v>
      </c>
    </row>
    <row r="5252" ht="15.75" customHeight="1">
      <c r="A5252" s="2" t="s">
        <v>298</v>
      </c>
      <c r="B5252" s="2" t="s">
        <v>292</v>
      </c>
      <c r="C5252" s="2" t="str">
        <f>VLOOKUP(D5252,Info!$A$24:$B$57,2,FALSE)</f>
        <v>Shallow-water</v>
      </c>
      <c r="D5252" s="3" t="s">
        <v>42</v>
      </c>
      <c r="E5252" s="3">
        <v>2001.0</v>
      </c>
      <c r="F5252" s="3">
        <v>1.0</v>
      </c>
    </row>
    <row r="5253" ht="15.75" customHeight="1">
      <c r="A5253" s="2" t="s">
        <v>298</v>
      </c>
      <c r="B5253" s="2" t="s">
        <v>292</v>
      </c>
      <c r="C5253" s="2" t="str">
        <f>VLOOKUP(D5253,Info!$A$24:$B$57,2,FALSE)</f>
        <v>Shallow-water</v>
      </c>
      <c r="D5253" s="3" t="s">
        <v>42</v>
      </c>
      <c r="E5253" s="3">
        <v>2002.0</v>
      </c>
      <c r="F5253" s="3">
        <v>1.0</v>
      </c>
    </row>
    <row r="5254" ht="15.75" customHeight="1">
      <c r="A5254" s="2" t="s">
        <v>298</v>
      </c>
      <c r="B5254" s="2" t="s">
        <v>292</v>
      </c>
      <c r="C5254" s="2" t="str">
        <f>VLOOKUP(D5254,Info!$A$24:$B$57,2,FALSE)</f>
        <v>Shallow-water</v>
      </c>
      <c r="D5254" s="3" t="s">
        <v>42</v>
      </c>
      <c r="E5254" s="3">
        <v>2003.0</v>
      </c>
      <c r="F5254" s="3">
        <v>2.0</v>
      </c>
    </row>
    <row r="5255" ht="15.75" customHeight="1">
      <c r="A5255" s="2" t="s">
        <v>298</v>
      </c>
      <c r="B5255" s="2" t="s">
        <v>292</v>
      </c>
      <c r="C5255" s="2" t="str">
        <f>VLOOKUP(D5255,Info!$A$24:$B$57,2,FALSE)</f>
        <v>Shallow-water</v>
      </c>
      <c r="D5255" s="3" t="s">
        <v>42</v>
      </c>
      <c r="E5255" s="3">
        <v>2006.0</v>
      </c>
      <c r="F5255" s="3">
        <v>1.0</v>
      </c>
    </row>
    <row r="5256" ht="15.75" customHeight="1">
      <c r="A5256" s="2" t="s">
        <v>298</v>
      </c>
      <c r="B5256" s="2" t="s">
        <v>292</v>
      </c>
      <c r="C5256" s="2" t="str">
        <f>VLOOKUP(D5256,Info!$A$24:$B$57,2,FALSE)</f>
        <v>Shallow-water</v>
      </c>
      <c r="D5256" s="3" t="s">
        <v>42</v>
      </c>
      <c r="E5256" s="3">
        <v>2012.0</v>
      </c>
      <c r="F5256" s="3">
        <v>1.0</v>
      </c>
    </row>
    <row r="5257" ht="15.75" customHeight="1">
      <c r="A5257" s="2" t="s">
        <v>298</v>
      </c>
      <c r="B5257" s="2" t="s">
        <v>292</v>
      </c>
      <c r="C5257" s="2" t="str">
        <f>VLOOKUP(D5257,Info!$A$24:$B$57,2,FALSE)</f>
        <v>Shallow-water</v>
      </c>
      <c r="D5257" s="3" t="s">
        <v>42</v>
      </c>
      <c r="E5257" s="3">
        <v>2013.0</v>
      </c>
      <c r="F5257" s="3">
        <v>7.0</v>
      </c>
    </row>
    <row r="5258" ht="15.75" customHeight="1">
      <c r="A5258" s="2" t="s">
        <v>298</v>
      </c>
      <c r="B5258" s="2" t="s">
        <v>292</v>
      </c>
      <c r="C5258" s="2" t="str">
        <f>VLOOKUP(D5258,Info!$A$24:$B$57,2,FALSE)</f>
        <v>Shallow-water</v>
      </c>
      <c r="D5258" s="3" t="s">
        <v>42</v>
      </c>
      <c r="E5258" s="3">
        <v>2016.0</v>
      </c>
      <c r="F5258" s="3">
        <v>2.0</v>
      </c>
    </row>
    <row r="5259" ht="15.75" customHeight="1">
      <c r="A5259" s="2" t="s">
        <v>298</v>
      </c>
      <c r="B5259" s="2" t="s">
        <v>292</v>
      </c>
      <c r="C5259" s="2" t="str">
        <f>VLOOKUP(D5259,Info!$A$24:$B$57,2,FALSE)</f>
        <v>Shallow-water</v>
      </c>
      <c r="D5259" s="3" t="s">
        <v>43</v>
      </c>
      <c r="E5259" s="3">
        <v>1981.0</v>
      </c>
      <c r="F5259" s="3">
        <v>9.0</v>
      </c>
    </row>
    <row r="5260" ht="15.75" customHeight="1">
      <c r="A5260" s="2" t="s">
        <v>298</v>
      </c>
      <c r="B5260" s="2" t="s">
        <v>292</v>
      </c>
      <c r="C5260" s="2" t="str">
        <f>VLOOKUP(D5260,Info!$A$24:$B$57,2,FALSE)</f>
        <v>Shallow-water</v>
      </c>
      <c r="D5260" s="3" t="s">
        <v>43</v>
      </c>
      <c r="E5260" s="3">
        <v>1982.0</v>
      </c>
      <c r="F5260" s="3">
        <v>9.0</v>
      </c>
    </row>
    <row r="5261" ht="15.75" customHeight="1">
      <c r="A5261" s="2" t="s">
        <v>298</v>
      </c>
      <c r="B5261" s="2" t="s">
        <v>292</v>
      </c>
      <c r="C5261" s="2" t="str">
        <f>VLOOKUP(D5261,Info!$A$24:$B$57,2,FALSE)</f>
        <v>Shallow-water</v>
      </c>
      <c r="D5261" s="3" t="s">
        <v>43</v>
      </c>
      <c r="E5261" s="3">
        <v>1983.0</v>
      </c>
      <c r="F5261" s="3">
        <v>12.0</v>
      </c>
    </row>
    <row r="5262" ht="15.75" customHeight="1">
      <c r="A5262" s="2" t="s">
        <v>298</v>
      </c>
      <c r="B5262" s="2" t="s">
        <v>292</v>
      </c>
      <c r="C5262" s="2" t="str">
        <f>VLOOKUP(D5262,Info!$A$24:$B$57,2,FALSE)</f>
        <v>Shallow-water</v>
      </c>
      <c r="D5262" s="3" t="s">
        <v>43</v>
      </c>
      <c r="E5262" s="3">
        <v>1984.0</v>
      </c>
      <c r="F5262" s="3">
        <v>16.0</v>
      </c>
    </row>
    <row r="5263" ht="15.75" customHeight="1">
      <c r="A5263" s="2" t="s">
        <v>298</v>
      </c>
      <c r="B5263" s="2" t="s">
        <v>292</v>
      </c>
      <c r="C5263" s="2" t="str">
        <f>VLOOKUP(D5263,Info!$A$24:$B$57,2,FALSE)</f>
        <v>Shallow-water</v>
      </c>
      <c r="D5263" s="3" t="s">
        <v>43</v>
      </c>
      <c r="E5263" s="3">
        <v>1985.0</v>
      </c>
      <c r="F5263" s="3">
        <v>21.0</v>
      </c>
    </row>
    <row r="5264" ht="15.75" customHeight="1">
      <c r="A5264" s="2" t="s">
        <v>298</v>
      </c>
      <c r="B5264" s="2" t="s">
        <v>292</v>
      </c>
      <c r="C5264" s="2" t="str">
        <f>VLOOKUP(D5264,Info!$A$24:$B$57,2,FALSE)</f>
        <v>Shallow-water</v>
      </c>
      <c r="D5264" s="3" t="s">
        <v>43</v>
      </c>
      <c r="E5264" s="3">
        <v>1986.0</v>
      </c>
      <c r="F5264" s="3">
        <v>8.0</v>
      </c>
    </row>
    <row r="5265" ht="15.75" customHeight="1">
      <c r="A5265" s="2" t="s">
        <v>298</v>
      </c>
      <c r="B5265" s="2" t="s">
        <v>292</v>
      </c>
      <c r="C5265" s="2" t="str">
        <f>VLOOKUP(D5265,Info!$A$24:$B$57,2,FALSE)</f>
        <v>Shallow-water</v>
      </c>
      <c r="D5265" s="3" t="s">
        <v>43</v>
      </c>
      <c r="E5265" s="3">
        <v>1987.0</v>
      </c>
      <c r="F5265" s="3">
        <v>35.0</v>
      </c>
    </row>
    <row r="5266" ht="15.75" customHeight="1">
      <c r="A5266" s="2" t="s">
        <v>298</v>
      </c>
      <c r="B5266" s="2" t="s">
        <v>292</v>
      </c>
      <c r="C5266" s="2" t="str">
        <f>VLOOKUP(D5266,Info!$A$24:$B$57,2,FALSE)</f>
        <v>Shallow-water</v>
      </c>
      <c r="D5266" s="3" t="s">
        <v>43</v>
      </c>
      <c r="E5266" s="3">
        <v>1988.0</v>
      </c>
      <c r="F5266" s="3">
        <v>21.0</v>
      </c>
    </row>
    <row r="5267" ht="15.75" customHeight="1">
      <c r="A5267" s="2" t="s">
        <v>298</v>
      </c>
      <c r="B5267" s="2" t="s">
        <v>292</v>
      </c>
      <c r="C5267" s="2" t="str">
        <f>VLOOKUP(D5267,Info!$A$24:$B$57,2,FALSE)</f>
        <v>Shallow-water</v>
      </c>
      <c r="D5267" s="3" t="s">
        <v>43</v>
      </c>
      <c r="E5267" s="3">
        <v>1989.0</v>
      </c>
      <c r="F5267" s="3">
        <v>10.0</v>
      </c>
    </row>
    <row r="5268" ht="15.75" customHeight="1">
      <c r="A5268" s="2" t="s">
        <v>298</v>
      </c>
      <c r="B5268" s="2" t="s">
        <v>292</v>
      </c>
      <c r="C5268" s="2" t="str">
        <f>VLOOKUP(D5268,Info!$A$24:$B$57,2,FALSE)</f>
        <v>Shallow-water</v>
      </c>
      <c r="D5268" s="3" t="s">
        <v>43</v>
      </c>
      <c r="E5268" s="3">
        <v>1990.0</v>
      </c>
      <c r="F5268" s="3">
        <v>2.0</v>
      </c>
    </row>
    <row r="5269" ht="15.75" customHeight="1">
      <c r="A5269" s="2" t="s">
        <v>298</v>
      </c>
      <c r="B5269" s="2" t="s">
        <v>292</v>
      </c>
      <c r="C5269" s="2" t="str">
        <f>VLOOKUP(D5269,Info!$A$24:$B$57,2,FALSE)</f>
        <v>Shallow-water</v>
      </c>
      <c r="D5269" s="3" t="s">
        <v>43</v>
      </c>
      <c r="E5269" s="3">
        <v>1991.0</v>
      </c>
      <c r="F5269" s="3">
        <v>2.0</v>
      </c>
    </row>
    <row r="5270" ht="15.75" customHeight="1">
      <c r="A5270" s="2" t="s">
        <v>298</v>
      </c>
      <c r="B5270" s="2" t="s">
        <v>292</v>
      </c>
      <c r="C5270" s="2" t="str">
        <f>VLOOKUP(D5270,Info!$A$24:$B$57,2,FALSE)</f>
        <v>Shallow-water</v>
      </c>
      <c r="D5270" s="3" t="s">
        <v>43</v>
      </c>
      <c r="E5270" s="3">
        <v>1992.0</v>
      </c>
      <c r="F5270" s="3">
        <v>2.0</v>
      </c>
    </row>
    <row r="5271" ht="15.75" customHeight="1">
      <c r="A5271" s="2" t="s">
        <v>298</v>
      </c>
      <c r="B5271" s="2" t="s">
        <v>292</v>
      </c>
      <c r="C5271" s="2" t="str">
        <f>VLOOKUP(D5271,Info!$A$24:$B$57,2,FALSE)</f>
        <v>Shallow-water</v>
      </c>
      <c r="D5271" s="3" t="s">
        <v>43</v>
      </c>
      <c r="E5271" s="3">
        <v>1993.0</v>
      </c>
      <c r="F5271" s="3">
        <v>3.0</v>
      </c>
    </row>
    <row r="5272" ht="15.75" customHeight="1">
      <c r="A5272" s="2" t="s">
        <v>298</v>
      </c>
      <c r="B5272" s="2" t="s">
        <v>292</v>
      </c>
      <c r="C5272" s="2" t="str">
        <f>VLOOKUP(D5272,Info!$A$24:$B$57,2,FALSE)</f>
        <v>Shallow-water</v>
      </c>
      <c r="D5272" s="3" t="s">
        <v>43</v>
      </c>
      <c r="E5272" s="3">
        <v>1995.0</v>
      </c>
      <c r="F5272" s="3">
        <v>3.0</v>
      </c>
    </row>
    <row r="5273" ht="15.75" customHeight="1">
      <c r="A5273" s="2" t="s">
        <v>298</v>
      </c>
      <c r="B5273" s="2" t="s">
        <v>292</v>
      </c>
      <c r="C5273" s="2" t="str">
        <f>VLOOKUP(D5273,Info!$A$24:$B$57,2,FALSE)</f>
        <v>Shallow-water</v>
      </c>
      <c r="D5273" s="3" t="s">
        <v>43</v>
      </c>
      <c r="E5273" s="3">
        <v>1996.0</v>
      </c>
      <c r="F5273" s="3">
        <v>10.0</v>
      </c>
    </row>
    <row r="5274" ht="15.75" customHeight="1">
      <c r="A5274" s="2" t="s">
        <v>298</v>
      </c>
      <c r="B5274" s="2" t="s">
        <v>292</v>
      </c>
      <c r="C5274" s="2" t="str">
        <f>VLOOKUP(D5274,Info!$A$24:$B$57,2,FALSE)</f>
        <v>Shallow-water</v>
      </c>
      <c r="D5274" s="3" t="s">
        <v>43</v>
      </c>
      <c r="E5274" s="3">
        <v>1997.0</v>
      </c>
      <c r="F5274" s="3">
        <v>12.0</v>
      </c>
    </row>
    <row r="5275" ht="15.75" customHeight="1">
      <c r="A5275" s="2" t="s">
        <v>298</v>
      </c>
      <c r="B5275" s="2" t="s">
        <v>292</v>
      </c>
      <c r="C5275" s="2" t="str">
        <f>VLOOKUP(D5275,Info!$A$24:$B$57,2,FALSE)</f>
        <v>Shallow-water</v>
      </c>
      <c r="D5275" s="3" t="s">
        <v>43</v>
      </c>
      <c r="E5275" s="3">
        <v>1998.0</v>
      </c>
      <c r="F5275" s="3">
        <v>8.0</v>
      </c>
    </row>
    <row r="5276" ht="15.75" customHeight="1">
      <c r="A5276" s="2" t="s">
        <v>298</v>
      </c>
      <c r="B5276" s="2" t="s">
        <v>292</v>
      </c>
      <c r="C5276" s="2" t="str">
        <f>VLOOKUP(D5276,Info!$A$24:$B$57,2,FALSE)</f>
        <v>Shallow-water</v>
      </c>
      <c r="D5276" s="3" t="s">
        <v>43</v>
      </c>
      <c r="E5276" s="3">
        <v>1999.0</v>
      </c>
      <c r="F5276" s="3">
        <v>1.0</v>
      </c>
    </row>
    <row r="5277" ht="15.75" customHeight="1">
      <c r="A5277" s="2" t="s">
        <v>298</v>
      </c>
      <c r="B5277" s="2" t="s">
        <v>292</v>
      </c>
      <c r="C5277" s="2" t="str">
        <f>VLOOKUP(D5277,Info!$A$24:$B$57,2,FALSE)</f>
        <v>Shallow-water</v>
      </c>
      <c r="D5277" s="3" t="s">
        <v>43</v>
      </c>
      <c r="E5277" s="3">
        <v>2001.0</v>
      </c>
      <c r="F5277" s="3">
        <v>2.0</v>
      </c>
    </row>
    <row r="5278" ht="15.75" customHeight="1">
      <c r="A5278" s="2" t="s">
        <v>298</v>
      </c>
      <c r="B5278" s="2" t="s">
        <v>292</v>
      </c>
      <c r="C5278" s="2" t="str">
        <f>VLOOKUP(D5278,Info!$A$24:$B$57,2,FALSE)</f>
        <v>Shallow-water</v>
      </c>
      <c r="D5278" s="3" t="s">
        <v>43</v>
      </c>
      <c r="E5278" s="3">
        <v>2002.0</v>
      </c>
      <c r="F5278" s="3">
        <v>4.0</v>
      </c>
    </row>
    <row r="5279" ht="15.75" customHeight="1">
      <c r="A5279" s="2" t="s">
        <v>298</v>
      </c>
      <c r="B5279" s="2" t="s">
        <v>292</v>
      </c>
      <c r="C5279" s="2" t="str">
        <f>VLOOKUP(D5279,Info!$A$24:$B$57,2,FALSE)</f>
        <v>Shallow-water</v>
      </c>
      <c r="D5279" s="3" t="s">
        <v>43</v>
      </c>
      <c r="E5279" s="3">
        <v>2004.0</v>
      </c>
      <c r="F5279" s="3">
        <v>1.0</v>
      </c>
    </row>
    <row r="5280" ht="15.75" customHeight="1">
      <c r="A5280" s="2" t="s">
        <v>298</v>
      </c>
      <c r="B5280" s="2" t="s">
        <v>292</v>
      </c>
      <c r="C5280" s="2" t="str">
        <f>VLOOKUP(D5280,Info!$A$24:$B$57,2,FALSE)</f>
        <v>Shallow-water</v>
      </c>
      <c r="D5280" s="3" t="s">
        <v>43</v>
      </c>
      <c r="E5280" s="3">
        <v>2005.0</v>
      </c>
      <c r="F5280" s="3">
        <v>3.0</v>
      </c>
    </row>
    <row r="5281" ht="15.75" customHeight="1">
      <c r="A5281" s="2" t="s">
        <v>298</v>
      </c>
      <c r="B5281" s="2" t="s">
        <v>292</v>
      </c>
      <c r="C5281" s="2" t="str">
        <f>VLOOKUP(D5281,Info!$A$24:$B$57,2,FALSE)</f>
        <v>Shallow-water</v>
      </c>
      <c r="D5281" s="3" t="s">
        <v>43</v>
      </c>
      <c r="E5281" s="3">
        <v>2009.0</v>
      </c>
      <c r="F5281" s="3">
        <v>2.0</v>
      </c>
    </row>
    <row r="5282" ht="15.75" customHeight="1">
      <c r="A5282" s="2" t="s">
        <v>298</v>
      </c>
      <c r="B5282" s="2" t="s">
        <v>292</v>
      </c>
      <c r="C5282" s="2" t="str">
        <f>VLOOKUP(D5282,Info!$A$24:$B$57,2,FALSE)</f>
        <v>Shallow-water</v>
      </c>
      <c r="D5282" s="3" t="s">
        <v>43</v>
      </c>
      <c r="E5282" s="3">
        <v>2010.0</v>
      </c>
      <c r="F5282" s="3">
        <v>2.0</v>
      </c>
    </row>
    <row r="5283" ht="15.75" customHeight="1">
      <c r="A5283" s="2" t="s">
        <v>298</v>
      </c>
      <c r="B5283" s="2" t="s">
        <v>292</v>
      </c>
      <c r="C5283" s="2" t="str">
        <f>VLOOKUP(D5283,Info!$A$24:$B$57,2,FALSE)</f>
        <v>Shallow-water</v>
      </c>
      <c r="D5283" s="3" t="s">
        <v>43</v>
      </c>
      <c r="E5283" s="3">
        <v>2013.0</v>
      </c>
      <c r="F5283" s="3">
        <v>2.0</v>
      </c>
    </row>
    <row r="5284" ht="15.75" customHeight="1">
      <c r="A5284" s="2" t="s">
        <v>298</v>
      </c>
      <c r="B5284" s="2" t="s">
        <v>292</v>
      </c>
      <c r="C5284" s="2" t="str">
        <f>VLOOKUP(D5284,Info!$A$24:$B$57,2,FALSE)</f>
        <v>Shallow-water</v>
      </c>
      <c r="D5284" s="3" t="s">
        <v>43</v>
      </c>
      <c r="E5284" s="3">
        <v>2014.0</v>
      </c>
      <c r="F5284" s="3">
        <v>1.0</v>
      </c>
    </row>
    <row r="5285" ht="15.75" customHeight="1">
      <c r="A5285" s="2" t="s">
        <v>298</v>
      </c>
      <c r="B5285" s="2" t="s">
        <v>292</v>
      </c>
      <c r="C5285" s="2" t="str">
        <f>VLOOKUP(D5285,Info!$A$24:$B$57,2,FALSE)</f>
        <v>Shallow-water</v>
      </c>
      <c r="D5285" s="3" t="s">
        <v>43</v>
      </c>
      <c r="E5285" s="3">
        <v>2015.0</v>
      </c>
      <c r="F5285" s="3">
        <v>1.0</v>
      </c>
    </row>
    <row r="5286" ht="15.75" customHeight="1">
      <c r="A5286" s="2" t="s">
        <v>298</v>
      </c>
      <c r="B5286" s="2" t="s">
        <v>292</v>
      </c>
      <c r="C5286" s="2" t="str">
        <f>VLOOKUP(D5286,Info!$A$24:$B$57,2,FALSE)</f>
        <v>Shallow-water</v>
      </c>
      <c r="D5286" s="3" t="s">
        <v>43</v>
      </c>
      <c r="E5286" s="3">
        <v>2016.0</v>
      </c>
      <c r="F5286" s="3">
        <v>2.0</v>
      </c>
    </row>
    <row r="5287" ht="15.75" customHeight="1">
      <c r="A5287" s="2" t="s">
        <v>298</v>
      </c>
      <c r="B5287" s="3" t="s">
        <v>296</v>
      </c>
      <c r="C5287" s="2" t="str">
        <f>VLOOKUP(D5287,Info!$A$24:$B$57,2,FALSE)</f>
        <v>Jacks</v>
      </c>
      <c r="D5287" s="3" t="s">
        <v>2</v>
      </c>
      <c r="E5287" s="3">
        <v>1981.0</v>
      </c>
      <c r="F5287" s="3">
        <v>11.0</v>
      </c>
    </row>
    <row r="5288" ht="15.75" customHeight="1">
      <c r="A5288" s="2" t="s">
        <v>298</v>
      </c>
      <c r="B5288" s="2" t="s">
        <v>296</v>
      </c>
      <c r="C5288" s="2" t="str">
        <f>VLOOKUP(D5288,Info!$A$24:$B$57,2,FALSE)</f>
        <v>Jacks</v>
      </c>
      <c r="D5288" s="3" t="s">
        <v>2</v>
      </c>
      <c r="E5288" s="3">
        <v>1983.0</v>
      </c>
      <c r="F5288" s="3">
        <v>1.0</v>
      </c>
    </row>
    <row r="5289" ht="15.75" customHeight="1">
      <c r="A5289" s="2" t="s">
        <v>298</v>
      </c>
      <c r="B5289" s="2" t="s">
        <v>296</v>
      </c>
      <c r="C5289" s="2" t="str">
        <f>VLOOKUP(D5289,Info!$A$24:$B$57,2,FALSE)</f>
        <v>Jacks</v>
      </c>
      <c r="D5289" s="3" t="s">
        <v>2</v>
      </c>
      <c r="E5289" s="3">
        <v>1984.0</v>
      </c>
      <c r="F5289" s="3">
        <v>5.0</v>
      </c>
    </row>
    <row r="5290" ht="15.75" customHeight="1">
      <c r="A5290" s="2" t="s">
        <v>298</v>
      </c>
      <c r="B5290" s="2" t="s">
        <v>296</v>
      </c>
      <c r="C5290" s="2" t="str">
        <f>VLOOKUP(D5290,Info!$A$24:$B$57,2,FALSE)</f>
        <v>Jacks</v>
      </c>
      <c r="D5290" s="3" t="s">
        <v>2</v>
      </c>
      <c r="E5290" s="3">
        <v>1985.0</v>
      </c>
      <c r="F5290" s="3">
        <v>2.0</v>
      </c>
    </row>
    <row r="5291" ht="15.75" customHeight="1">
      <c r="A5291" s="2" t="s">
        <v>298</v>
      </c>
      <c r="B5291" s="2" t="s">
        <v>296</v>
      </c>
      <c r="C5291" s="2" t="str">
        <f>VLOOKUP(D5291,Info!$A$24:$B$57,2,FALSE)</f>
        <v>Jacks</v>
      </c>
      <c r="D5291" s="3" t="s">
        <v>2</v>
      </c>
      <c r="E5291" s="3">
        <v>1987.0</v>
      </c>
      <c r="F5291" s="3">
        <v>1.0</v>
      </c>
    </row>
    <row r="5292" ht="15.75" customHeight="1">
      <c r="A5292" s="2" t="s">
        <v>298</v>
      </c>
      <c r="B5292" s="2" t="s">
        <v>296</v>
      </c>
      <c r="C5292" s="2" t="str">
        <f>VLOOKUP(D5292,Info!$A$24:$B$57,2,FALSE)</f>
        <v>Jacks</v>
      </c>
      <c r="D5292" s="3" t="s">
        <v>2</v>
      </c>
      <c r="E5292" s="3">
        <v>1992.0</v>
      </c>
      <c r="F5292" s="3">
        <v>3.0</v>
      </c>
    </row>
    <row r="5293" ht="15.75" customHeight="1">
      <c r="A5293" s="2" t="s">
        <v>298</v>
      </c>
      <c r="B5293" s="2" t="s">
        <v>296</v>
      </c>
      <c r="C5293" s="2" t="str">
        <f>VLOOKUP(D5293,Info!$A$24:$B$57,2,FALSE)</f>
        <v>Jacks</v>
      </c>
      <c r="D5293" s="3" t="s">
        <v>2</v>
      </c>
      <c r="E5293" s="3">
        <v>1993.0</v>
      </c>
      <c r="F5293" s="3">
        <v>1.0</v>
      </c>
    </row>
    <row r="5294" ht="15.75" customHeight="1">
      <c r="A5294" s="2" t="s">
        <v>298</v>
      </c>
      <c r="B5294" s="2" t="s">
        <v>296</v>
      </c>
      <c r="C5294" s="2" t="str">
        <f>VLOOKUP(D5294,Info!$A$24:$B$57,2,FALSE)</f>
        <v>Jacks</v>
      </c>
      <c r="D5294" s="3" t="s">
        <v>2</v>
      </c>
      <c r="E5294" s="3">
        <v>1994.0</v>
      </c>
      <c r="F5294" s="3">
        <v>8.0</v>
      </c>
    </row>
    <row r="5295" ht="15.75" customHeight="1">
      <c r="A5295" s="2" t="s">
        <v>298</v>
      </c>
      <c r="B5295" s="2" t="s">
        <v>296</v>
      </c>
      <c r="C5295" s="2" t="str">
        <f>VLOOKUP(D5295,Info!$A$24:$B$57,2,FALSE)</f>
        <v>Jacks</v>
      </c>
      <c r="D5295" s="3" t="s">
        <v>2</v>
      </c>
      <c r="E5295" s="3">
        <v>1995.0</v>
      </c>
      <c r="F5295" s="3">
        <v>2.0</v>
      </c>
    </row>
    <row r="5296" ht="15.75" customHeight="1">
      <c r="A5296" s="2" t="s">
        <v>298</v>
      </c>
      <c r="B5296" s="2" t="s">
        <v>296</v>
      </c>
      <c r="C5296" s="2" t="str">
        <f>VLOOKUP(D5296,Info!$A$24:$B$57,2,FALSE)</f>
        <v>Jacks</v>
      </c>
      <c r="D5296" s="3" t="s">
        <v>2</v>
      </c>
      <c r="E5296" s="3">
        <v>1997.0</v>
      </c>
      <c r="F5296" s="3">
        <v>1.0</v>
      </c>
    </row>
    <row r="5297" ht="15.75" customHeight="1">
      <c r="A5297" s="2" t="s">
        <v>298</v>
      </c>
      <c r="B5297" s="2" t="s">
        <v>296</v>
      </c>
      <c r="C5297" s="2" t="str">
        <f>VLOOKUP(D5297,Info!$A$24:$B$57,2,FALSE)</f>
        <v>Jacks</v>
      </c>
      <c r="D5297" s="3" t="s">
        <v>2</v>
      </c>
      <c r="E5297" s="3">
        <v>1998.0</v>
      </c>
      <c r="F5297" s="3">
        <v>10.0</v>
      </c>
    </row>
    <row r="5298" ht="15.75" customHeight="1">
      <c r="A5298" s="2" t="s">
        <v>298</v>
      </c>
      <c r="B5298" s="2" t="s">
        <v>296</v>
      </c>
      <c r="C5298" s="2" t="str">
        <f>VLOOKUP(D5298,Info!$A$24:$B$57,2,FALSE)</f>
        <v>Jacks</v>
      </c>
      <c r="D5298" s="3" t="s">
        <v>2</v>
      </c>
      <c r="E5298" s="3">
        <v>1999.0</v>
      </c>
      <c r="F5298" s="3">
        <v>84.0</v>
      </c>
    </row>
    <row r="5299" ht="15.75" customHeight="1">
      <c r="A5299" s="2" t="s">
        <v>298</v>
      </c>
      <c r="B5299" s="2" t="s">
        <v>296</v>
      </c>
      <c r="C5299" s="2" t="str">
        <f>VLOOKUP(D5299,Info!$A$24:$B$57,2,FALSE)</f>
        <v>Jacks</v>
      </c>
      <c r="D5299" s="3" t="s">
        <v>2</v>
      </c>
      <c r="E5299" s="3">
        <v>2000.0</v>
      </c>
      <c r="F5299" s="3">
        <v>29.0</v>
      </c>
    </row>
    <row r="5300" ht="15.75" customHeight="1">
      <c r="A5300" s="2" t="s">
        <v>298</v>
      </c>
      <c r="B5300" s="2" t="s">
        <v>296</v>
      </c>
      <c r="C5300" s="2" t="str">
        <f>VLOOKUP(D5300,Info!$A$24:$B$57,2,FALSE)</f>
        <v>Jacks</v>
      </c>
      <c r="D5300" s="3" t="s">
        <v>2</v>
      </c>
      <c r="E5300" s="3">
        <v>2001.0</v>
      </c>
      <c r="F5300" s="3">
        <v>16.0</v>
      </c>
    </row>
    <row r="5301" ht="15.75" customHeight="1">
      <c r="A5301" s="2" t="s">
        <v>298</v>
      </c>
      <c r="B5301" s="2" t="s">
        <v>296</v>
      </c>
      <c r="C5301" s="2" t="str">
        <f>VLOOKUP(D5301,Info!$A$24:$B$57,2,FALSE)</f>
        <v>Jacks</v>
      </c>
      <c r="D5301" s="3" t="s">
        <v>2</v>
      </c>
      <c r="E5301" s="3">
        <v>2002.0</v>
      </c>
      <c r="F5301" s="3">
        <v>21.0</v>
      </c>
    </row>
    <row r="5302" ht="15.75" customHeight="1">
      <c r="A5302" s="2" t="s">
        <v>298</v>
      </c>
      <c r="B5302" s="2" t="s">
        <v>296</v>
      </c>
      <c r="C5302" s="2" t="str">
        <f>VLOOKUP(D5302,Info!$A$24:$B$57,2,FALSE)</f>
        <v>Jacks</v>
      </c>
      <c r="D5302" s="3" t="s">
        <v>2</v>
      </c>
      <c r="E5302" s="3">
        <v>2003.0</v>
      </c>
      <c r="F5302" s="3">
        <v>57.0</v>
      </c>
    </row>
    <row r="5303" ht="15.75" customHeight="1">
      <c r="A5303" s="2" t="s">
        <v>298</v>
      </c>
      <c r="B5303" s="2" t="s">
        <v>296</v>
      </c>
      <c r="C5303" s="2" t="str">
        <f>VLOOKUP(D5303,Info!$A$24:$B$57,2,FALSE)</f>
        <v>Jacks</v>
      </c>
      <c r="D5303" s="3" t="s">
        <v>2</v>
      </c>
      <c r="E5303" s="3">
        <v>2004.0</v>
      </c>
      <c r="F5303" s="3">
        <v>91.0</v>
      </c>
    </row>
    <row r="5304" ht="15.75" customHeight="1">
      <c r="A5304" s="2" t="s">
        <v>298</v>
      </c>
      <c r="B5304" s="2" t="s">
        <v>296</v>
      </c>
      <c r="C5304" s="2" t="str">
        <f>VLOOKUP(D5304,Info!$A$24:$B$57,2,FALSE)</f>
        <v>Jacks</v>
      </c>
      <c r="D5304" s="3" t="s">
        <v>2</v>
      </c>
      <c r="E5304" s="3">
        <v>2005.0</v>
      </c>
      <c r="F5304" s="3">
        <v>15.0</v>
      </c>
    </row>
    <row r="5305" ht="15.75" customHeight="1">
      <c r="A5305" s="2" t="s">
        <v>298</v>
      </c>
      <c r="B5305" s="2" t="s">
        <v>296</v>
      </c>
      <c r="C5305" s="2" t="str">
        <f>VLOOKUP(D5305,Info!$A$24:$B$57,2,FALSE)</f>
        <v>Jacks</v>
      </c>
      <c r="D5305" s="3" t="s">
        <v>2</v>
      </c>
      <c r="E5305" s="3">
        <v>2006.0</v>
      </c>
      <c r="F5305" s="3">
        <v>44.0</v>
      </c>
    </row>
    <row r="5306" ht="15.75" customHeight="1">
      <c r="A5306" s="2" t="s">
        <v>298</v>
      </c>
      <c r="B5306" s="2" t="s">
        <v>296</v>
      </c>
      <c r="C5306" s="2" t="str">
        <f>VLOOKUP(D5306,Info!$A$24:$B$57,2,FALSE)</f>
        <v>Jacks</v>
      </c>
      <c r="D5306" s="3" t="s">
        <v>2</v>
      </c>
      <c r="E5306" s="3">
        <v>2007.0</v>
      </c>
      <c r="F5306" s="3">
        <v>34.0</v>
      </c>
    </row>
    <row r="5307" ht="15.75" customHeight="1">
      <c r="A5307" s="2" t="s">
        <v>298</v>
      </c>
      <c r="B5307" s="2" t="s">
        <v>296</v>
      </c>
      <c r="C5307" s="2" t="str">
        <f>VLOOKUP(D5307,Info!$A$24:$B$57,2,FALSE)</f>
        <v>Jacks</v>
      </c>
      <c r="D5307" s="3" t="s">
        <v>2</v>
      </c>
      <c r="E5307" s="3">
        <v>2008.0</v>
      </c>
      <c r="F5307" s="3">
        <v>27.0</v>
      </c>
    </row>
    <row r="5308" ht="15.75" customHeight="1">
      <c r="A5308" s="2" t="s">
        <v>298</v>
      </c>
      <c r="B5308" s="2" t="s">
        <v>296</v>
      </c>
      <c r="C5308" s="2" t="str">
        <f>VLOOKUP(D5308,Info!$A$24:$B$57,2,FALSE)</f>
        <v>Jacks</v>
      </c>
      <c r="D5308" s="3" t="s">
        <v>2</v>
      </c>
      <c r="E5308" s="3">
        <v>2009.0</v>
      </c>
      <c r="F5308" s="3">
        <v>21.0</v>
      </c>
    </row>
    <row r="5309" ht="15.75" customHeight="1">
      <c r="A5309" s="2" t="s">
        <v>298</v>
      </c>
      <c r="B5309" s="2" t="s">
        <v>296</v>
      </c>
      <c r="C5309" s="2" t="str">
        <f>VLOOKUP(D5309,Info!$A$24:$B$57,2,FALSE)</f>
        <v>Jacks</v>
      </c>
      <c r="D5309" s="3" t="s">
        <v>2</v>
      </c>
      <c r="E5309" s="3">
        <v>2010.0</v>
      </c>
      <c r="F5309" s="3">
        <v>24.0</v>
      </c>
    </row>
    <row r="5310" ht="15.75" customHeight="1">
      <c r="A5310" s="2" t="s">
        <v>298</v>
      </c>
      <c r="B5310" s="2" t="s">
        <v>296</v>
      </c>
      <c r="C5310" s="2" t="str">
        <f>VLOOKUP(D5310,Info!$A$24:$B$57,2,FALSE)</f>
        <v>Jacks</v>
      </c>
      <c r="D5310" s="3" t="s">
        <v>2</v>
      </c>
      <c r="E5310" s="3">
        <v>2011.0</v>
      </c>
      <c r="F5310" s="3">
        <v>29.0</v>
      </c>
    </row>
    <row r="5311" ht="15.75" customHeight="1">
      <c r="A5311" s="2" t="s">
        <v>298</v>
      </c>
      <c r="B5311" s="2" t="s">
        <v>296</v>
      </c>
      <c r="C5311" s="2" t="str">
        <f>VLOOKUP(D5311,Info!$A$24:$B$57,2,FALSE)</f>
        <v>Jacks</v>
      </c>
      <c r="D5311" s="3" t="s">
        <v>2</v>
      </c>
      <c r="E5311" s="3">
        <v>2012.0</v>
      </c>
      <c r="F5311" s="3">
        <v>57.0</v>
      </c>
    </row>
    <row r="5312" ht="15.75" customHeight="1">
      <c r="A5312" s="2" t="s">
        <v>298</v>
      </c>
      <c r="B5312" s="2" t="s">
        <v>296</v>
      </c>
      <c r="C5312" s="2" t="str">
        <f>VLOOKUP(D5312,Info!$A$24:$B$57,2,FALSE)</f>
        <v>Jacks</v>
      </c>
      <c r="D5312" s="3" t="s">
        <v>2</v>
      </c>
      <c r="E5312" s="3">
        <v>2013.0</v>
      </c>
      <c r="F5312" s="3">
        <v>35.0</v>
      </c>
    </row>
    <row r="5313" ht="15.75" customHeight="1">
      <c r="A5313" s="2" t="s">
        <v>298</v>
      </c>
      <c r="B5313" s="2" t="s">
        <v>296</v>
      </c>
      <c r="C5313" s="2" t="str">
        <f>VLOOKUP(D5313,Info!$A$24:$B$57,2,FALSE)</f>
        <v>Jacks</v>
      </c>
      <c r="D5313" s="3" t="s">
        <v>2</v>
      </c>
      <c r="E5313" s="3">
        <v>2014.0</v>
      </c>
      <c r="F5313" s="3">
        <v>70.0</v>
      </c>
    </row>
    <row r="5314" ht="15.75" customHeight="1">
      <c r="A5314" s="2" t="s">
        <v>298</v>
      </c>
      <c r="B5314" s="2" t="s">
        <v>296</v>
      </c>
      <c r="C5314" s="2" t="str">
        <f>VLOOKUP(D5314,Info!$A$24:$B$57,2,FALSE)</f>
        <v>Jacks</v>
      </c>
      <c r="D5314" s="3" t="s">
        <v>2</v>
      </c>
      <c r="E5314" s="3">
        <v>2015.0</v>
      </c>
      <c r="F5314" s="3">
        <v>84.0</v>
      </c>
    </row>
    <row r="5315" ht="15.75" customHeight="1">
      <c r="A5315" s="2" t="s">
        <v>298</v>
      </c>
      <c r="B5315" s="2" t="s">
        <v>296</v>
      </c>
      <c r="C5315" s="2" t="str">
        <f>VLOOKUP(D5315,Info!$A$24:$B$57,2,FALSE)</f>
        <v>Jacks</v>
      </c>
      <c r="D5315" s="3" t="s">
        <v>2</v>
      </c>
      <c r="E5315" s="3">
        <v>2016.0</v>
      </c>
      <c r="F5315" s="3">
        <v>87.0</v>
      </c>
    </row>
    <row r="5316" ht="15.75" customHeight="1">
      <c r="A5316" s="2" t="s">
        <v>298</v>
      </c>
      <c r="B5316" s="2" t="s">
        <v>296</v>
      </c>
      <c r="C5316" s="2" t="str">
        <f>VLOOKUP(D5316,Info!$A$24:$B$57,2,FALSE)</f>
        <v>Jacks</v>
      </c>
      <c r="D5316" s="3" t="s">
        <v>2</v>
      </c>
      <c r="E5316" s="3">
        <v>2017.0</v>
      </c>
      <c r="F5316" s="3">
        <v>66.0</v>
      </c>
    </row>
    <row r="5317" ht="15.75" customHeight="1">
      <c r="A5317" s="2" t="s">
        <v>298</v>
      </c>
      <c r="B5317" s="2" t="s">
        <v>296</v>
      </c>
      <c r="C5317" s="2" t="str">
        <f>VLOOKUP(D5317,Info!$A$24:$B$57,2,FALSE)</f>
        <v>Jacks</v>
      </c>
      <c r="D5317" s="3" t="s">
        <v>2</v>
      </c>
      <c r="E5317" s="3">
        <v>2018.0</v>
      </c>
      <c r="F5317" s="3">
        <v>65.0</v>
      </c>
    </row>
    <row r="5318" ht="15.75" customHeight="1">
      <c r="A5318" s="2" t="s">
        <v>298</v>
      </c>
      <c r="B5318" s="2" t="s">
        <v>296</v>
      </c>
      <c r="C5318" s="2" t="str">
        <f>VLOOKUP(D5318,Info!$A$24:$B$57,2,FALSE)</f>
        <v>Jacks</v>
      </c>
      <c r="D5318" s="3" t="s">
        <v>2</v>
      </c>
      <c r="E5318" s="3">
        <v>2019.0</v>
      </c>
      <c r="F5318" s="3">
        <v>77.0</v>
      </c>
    </row>
    <row r="5319" ht="15.75" customHeight="1">
      <c r="A5319" s="2" t="s">
        <v>298</v>
      </c>
      <c r="B5319" s="2" t="s">
        <v>296</v>
      </c>
      <c r="C5319" s="2" t="str">
        <f>VLOOKUP(D5319,Info!$A$24:$B$57,2,FALSE)</f>
        <v>SG</v>
      </c>
      <c r="D5319" s="3" t="s">
        <v>4</v>
      </c>
      <c r="E5319" s="3">
        <v>1981.0</v>
      </c>
      <c r="F5319" s="3">
        <v>41.0</v>
      </c>
    </row>
    <row r="5320" ht="15.75" customHeight="1">
      <c r="A5320" s="2" t="s">
        <v>298</v>
      </c>
      <c r="B5320" s="2" t="s">
        <v>296</v>
      </c>
      <c r="C5320" s="2" t="str">
        <f>VLOOKUP(D5320,Info!$A$24:$B$57,2,FALSE)</f>
        <v>SG</v>
      </c>
      <c r="D5320" s="3" t="s">
        <v>4</v>
      </c>
      <c r="E5320" s="3">
        <v>1982.0</v>
      </c>
      <c r="F5320" s="3">
        <v>17.0</v>
      </c>
    </row>
    <row r="5321" ht="15.75" customHeight="1">
      <c r="A5321" s="2" t="s">
        <v>298</v>
      </c>
      <c r="B5321" s="2" t="s">
        <v>296</v>
      </c>
      <c r="C5321" s="2" t="str">
        <f>VLOOKUP(D5321,Info!$A$24:$B$57,2,FALSE)</f>
        <v>SG</v>
      </c>
      <c r="D5321" s="3" t="s">
        <v>4</v>
      </c>
      <c r="E5321" s="3">
        <v>1983.0</v>
      </c>
      <c r="F5321" s="3">
        <v>82.0</v>
      </c>
    </row>
    <row r="5322" ht="15.75" customHeight="1">
      <c r="A5322" s="2" t="s">
        <v>298</v>
      </c>
      <c r="B5322" s="2" t="s">
        <v>296</v>
      </c>
      <c r="C5322" s="2" t="str">
        <f>VLOOKUP(D5322,Info!$A$24:$B$57,2,FALSE)</f>
        <v>SG</v>
      </c>
      <c r="D5322" s="3" t="s">
        <v>4</v>
      </c>
      <c r="E5322" s="3">
        <v>1984.0</v>
      </c>
      <c r="F5322" s="3">
        <v>32.0</v>
      </c>
    </row>
    <row r="5323" ht="15.75" customHeight="1">
      <c r="A5323" s="2" t="s">
        <v>298</v>
      </c>
      <c r="B5323" s="2" t="s">
        <v>296</v>
      </c>
      <c r="C5323" s="2" t="str">
        <f>VLOOKUP(D5323,Info!$A$24:$B$57,2,FALSE)</f>
        <v>SG</v>
      </c>
      <c r="D5323" s="3" t="s">
        <v>4</v>
      </c>
      <c r="E5323" s="3">
        <v>1985.0</v>
      </c>
      <c r="F5323" s="3">
        <v>83.0</v>
      </c>
    </row>
    <row r="5324" ht="15.75" customHeight="1">
      <c r="A5324" s="2" t="s">
        <v>298</v>
      </c>
      <c r="B5324" s="2" t="s">
        <v>296</v>
      </c>
      <c r="C5324" s="2" t="str">
        <f>VLOOKUP(D5324,Info!$A$24:$B$57,2,FALSE)</f>
        <v>SG</v>
      </c>
      <c r="D5324" s="3" t="s">
        <v>4</v>
      </c>
      <c r="E5324" s="3">
        <v>1986.0</v>
      </c>
      <c r="F5324" s="3">
        <v>99.0</v>
      </c>
    </row>
    <row r="5325" ht="15.75" customHeight="1">
      <c r="A5325" s="2" t="s">
        <v>298</v>
      </c>
      <c r="B5325" s="2" t="s">
        <v>296</v>
      </c>
      <c r="C5325" s="2" t="str">
        <f>VLOOKUP(D5325,Info!$A$24:$B$57,2,FALSE)</f>
        <v>SG</v>
      </c>
      <c r="D5325" s="3" t="s">
        <v>4</v>
      </c>
      <c r="E5325" s="3">
        <v>1987.0</v>
      </c>
      <c r="F5325" s="3">
        <v>58.0</v>
      </c>
    </row>
    <row r="5326" ht="15.75" customHeight="1">
      <c r="A5326" s="2" t="s">
        <v>298</v>
      </c>
      <c r="B5326" s="2" t="s">
        <v>296</v>
      </c>
      <c r="C5326" s="2" t="str">
        <f>VLOOKUP(D5326,Info!$A$24:$B$57,2,FALSE)</f>
        <v>SG</v>
      </c>
      <c r="D5326" s="3" t="s">
        <v>4</v>
      </c>
      <c r="E5326" s="3">
        <v>1988.0</v>
      </c>
      <c r="F5326" s="3">
        <v>51.0</v>
      </c>
    </row>
    <row r="5327" ht="15.75" customHeight="1">
      <c r="A5327" s="2" t="s">
        <v>298</v>
      </c>
      <c r="B5327" s="2" t="s">
        <v>296</v>
      </c>
      <c r="C5327" s="2" t="str">
        <f>VLOOKUP(D5327,Info!$A$24:$B$57,2,FALSE)</f>
        <v>SG</v>
      </c>
      <c r="D5327" s="3" t="s">
        <v>4</v>
      </c>
      <c r="E5327" s="3">
        <v>1989.0</v>
      </c>
      <c r="F5327" s="3">
        <v>27.0</v>
      </c>
    </row>
    <row r="5328" ht="15.75" customHeight="1">
      <c r="A5328" s="2" t="s">
        <v>298</v>
      </c>
      <c r="B5328" s="2" t="s">
        <v>296</v>
      </c>
      <c r="C5328" s="2" t="str">
        <f>VLOOKUP(D5328,Info!$A$24:$B$57,2,FALSE)</f>
        <v>SG</v>
      </c>
      <c r="D5328" s="3" t="s">
        <v>4</v>
      </c>
      <c r="E5328" s="3">
        <v>1990.0</v>
      </c>
      <c r="F5328" s="3">
        <v>59.0</v>
      </c>
    </row>
    <row r="5329" ht="15.75" customHeight="1">
      <c r="A5329" s="2" t="s">
        <v>298</v>
      </c>
      <c r="B5329" s="2" t="s">
        <v>296</v>
      </c>
      <c r="C5329" s="2" t="str">
        <f>VLOOKUP(D5329,Info!$A$24:$B$57,2,FALSE)</f>
        <v>SG</v>
      </c>
      <c r="D5329" s="3" t="s">
        <v>4</v>
      </c>
      <c r="E5329" s="3">
        <v>1991.0</v>
      </c>
      <c r="F5329" s="3">
        <v>46.0</v>
      </c>
    </row>
    <row r="5330" ht="15.75" customHeight="1">
      <c r="A5330" s="2" t="s">
        <v>298</v>
      </c>
      <c r="B5330" s="2" t="s">
        <v>296</v>
      </c>
      <c r="C5330" s="2" t="str">
        <f>VLOOKUP(D5330,Info!$A$24:$B$57,2,FALSE)</f>
        <v>SG</v>
      </c>
      <c r="D5330" s="3" t="s">
        <v>4</v>
      </c>
      <c r="E5330" s="3">
        <v>1992.0</v>
      </c>
      <c r="F5330" s="3">
        <v>55.0</v>
      </c>
    </row>
    <row r="5331" ht="15.75" customHeight="1">
      <c r="A5331" s="2" t="s">
        <v>298</v>
      </c>
      <c r="B5331" s="2" t="s">
        <v>296</v>
      </c>
      <c r="C5331" s="2" t="str">
        <f>VLOOKUP(D5331,Info!$A$24:$B$57,2,FALSE)</f>
        <v>SG</v>
      </c>
      <c r="D5331" s="3" t="s">
        <v>4</v>
      </c>
      <c r="E5331" s="3">
        <v>1993.0</v>
      </c>
      <c r="F5331" s="3">
        <v>244.0</v>
      </c>
    </row>
    <row r="5332" ht="15.75" customHeight="1">
      <c r="A5332" s="2" t="s">
        <v>298</v>
      </c>
      <c r="B5332" s="2" t="s">
        <v>296</v>
      </c>
      <c r="C5332" s="2" t="str">
        <f>VLOOKUP(D5332,Info!$A$24:$B$57,2,FALSE)</f>
        <v>SG</v>
      </c>
      <c r="D5332" s="3" t="s">
        <v>4</v>
      </c>
      <c r="E5332" s="3">
        <v>1994.0</v>
      </c>
      <c r="F5332" s="3">
        <v>119.0</v>
      </c>
    </row>
    <row r="5333" ht="15.75" customHeight="1">
      <c r="A5333" s="2" t="s">
        <v>298</v>
      </c>
      <c r="B5333" s="2" t="s">
        <v>296</v>
      </c>
      <c r="C5333" s="2" t="str">
        <f>VLOOKUP(D5333,Info!$A$24:$B$57,2,FALSE)</f>
        <v>SG</v>
      </c>
      <c r="D5333" s="3" t="s">
        <v>4</v>
      </c>
      <c r="E5333" s="3">
        <v>1995.0</v>
      </c>
      <c r="F5333" s="3">
        <v>100.0</v>
      </c>
    </row>
    <row r="5334" ht="15.75" customHeight="1">
      <c r="A5334" s="2" t="s">
        <v>298</v>
      </c>
      <c r="B5334" s="2" t="s">
        <v>296</v>
      </c>
      <c r="C5334" s="2" t="str">
        <f>VLOOKUP(D5334,Info!$A$24:$B$57,2,FALSE)</f>
        <v>SG</v>
      </c>
      <c r="D5334" s="3" t="s">
        <v>4</v>
      </c>
      <c r="E5334" s="3">
        <v>1996.0</v>
      </c>
      <c r="F5334" s="3">
        <v>80.0</v>
      </c>
    </row>
    <row r="5335" ht="15.75" customHeight="1">
      <c r="A5335" s="2" t="s">
        <v>298</v>
      </c>
      <c r="B5335" s="2" t="s">
        <v>296</v>
      </c>
      <c r="C5335" s="2" t="str">
        <f>VLOOKUP(D5335,Info!$A$24:$B$57,2,FALSE)</f>
        <v>SG</v>
      </c>
      <c r="D5335" s="3" t="s">
        <v>4</v>
      </c>
      <c r="E5335" s="3">
        <v>1997.0</v>
      </c>
      <c r="F5335" s="3">
        <v>90.0</v>
      </c>
    </row>
    <row r="5336" ht="15.75" customHeight="1">
      <c r="A5336" s="2" t="s">
        <v>298</v>
      </c>
      <c r="B5336" s="2" t="s">
        <v>296</v>
      </c>
      <c r="C5336" s="2" t="str">
        <f>VLOOKUP(D5336,Info!$A$24:$B$57,2,FALSE)</f>
        <v>SG</v>
      </c>
      <c r="D5336" s="3" t="s">
        <v>4</v>
      </c>
      <c r="E5336" s="3">
        <v>1998.0</v>
      </c>
      <c r="F5336" s="3">
        <v>60.0</v>
      </c>
    </row>
    <row r="5337" ht="15.75" customHeight="1">
      <c r="A5337" s="2" t="s">
        <v>298</v>
      </c>
      <c r="B5337" s="2" t="s">
        <v>296</v>
      </c>
      <c r="C5337" s="2" t="str">
        <f>VLOOKUP(D5337,Info!$A$24:$B$57,2,FALSE)</f>
        <v>SG</v>
      </c>
      <c r="D5337" s="3" t="s">
        <v>4</v>
      </c>
      <c r="E5337" s="3">
        <v>1999.0</v>
      </c>
      <c r="F5337" s="3">
        <v>91.0</v>
      </c>
    </row>
    <row r="5338" ht="15.75" customHeight="1">
      <c r="A5338" s="2" t="s">
        <v>298</v>
      </c>
      <c r="B5338" s="2" t="s">
        <v>296</v>
      </c>
      <c r="C5338" s="2" t="str">
        <f>VLOOKUP(D5338,Info!$A$24:$B$57,2,FALSE)</f>
        <v>SG</v>
      </c>
      <c r="D5338" s="3" t="s">
        <v>4</v>
      </c>
      <c r="E5338" s="3">
        <v>2000.0</v>
      </c>
      <c r="F5338" s="3">
        <v>138.0</v>
      </c>
    </row>
    <row r="5339" ht="15.75" customHeight="1">
      <c r="A5339" s="2" t="s">
        <v>298</v>
      </c>
      <c r="B5339" s="2" t="s">
        <v>296</v>
      </c>
      <c r="C5339" s="2" t="str">
        <f>VLOOKUP(D5339,Info!$A$24:$B$57,2,FALSE)</f>
        <v>SG</v>
      </c>
      <c r="D5339" s="3" t="s">
        <v>4</v>
      </c>
      <c r="E5339" s="3">
        <v>2001.0</v>
      </c>
      <c r="F5339" s="3">
        <v>116.0</v>
      </c>
    </row>
    <row r="5340" ht="15.75" customHeight="1">
      <c r="A5340" s="2" t="s">
        <v>298</v>
      </c>
      <c r="B5340" s="2" t="s">
        <v>296</v>
      </c>
      <c r="C5340" s="2" t="str">
        <f>VLOOKUP(D5340,Info!$A$24:$B$57,2,FALSE)</f>
        <v>SG</v>
      </c>
      <c r="D5340" s="3" t="s">
        <v>4</v>
      </c>
      <c r="E5340" s="3">
        <v>2002.0</v>
      </c>
      <c r="F5340" s="3">
        <v>95.0</v>
      </c>
    </row>
    <row r="5341" ht="15.75" customHeight="1">
      <c r="A5341" s="2" t="s">
        <v>298</v>
      </c>
      <c r="B5341" s="2" t="s">
        <v>296</v>
      </c>
      <c r="C5341" s="2" t="str">
        <f>VLOOKUP(D5341,Info!$A$24:$B$57,2,FALSE)</f>
        <v>SG</v>
      </c>
      <c r="D5341" s="3" t="s">
        <v>4</v>
      </c>
      <c r="E5341" s="3">
        <v>2003.0</v>
      </c>
      <c r="F5341" s="3">
        <v>85.0</v>
      </c>
    </row>
    <row r="5342" ht="15.75" customHeight="1">
      <c r="A5342" s="2" t="s">
        <v>298</v>
      </c>
      <c r="B5342" s="2" t="s">
        <v>296</v>
      </c>
      <c r="C5342" s="2" t="str">
        <f>VLOOKUP(D5342,Info!$A$24:$B$57,2,FALSE)</f>
        <v>SG</v>
      </c>
      <c r="D5342" s="3" t="s">
        <v>4</v>
      </c>
      <c r="E5342" s="3">
        <v>2004.0</v>
      </c>
      <c r="F5342" s="3">
        <v>13.0</v>
      </c>
    </row>
    <row r="5343" ht="15.75" customHeight="1">
      <c r="A5343" s="2" t="s">
        <v>298</v>
      </c>
      <c r="B5343" s="2" t="s">
        <v>296</v>
      </c>
      <c r="C5343" s="2" t="str">
        <f>VLOOKUP(D5343,Info!$A$24:$B$57,2,FALSE)</f>
        <v>SG</v>
      </c>
      <c r="D5343" s="3" t="s">
        <v>4</v>
      </c>
      <c r="E5343" s="3">
        <v>2005.0</v>
      </c>
      <c r="F5343" s="3">
        <v>22.0</v>
      </c>
    </row>
    <row r="5344" ht="15.75" customHeight="1">
      <c r="A5344" s="2" t="s">
        <v>298</v>
      </c>
      <c r="B5344" s="2" t="s">
        <v>296</v>
      </c>
      <c r="C5344" s="2" t="str">
        <f>VLOOKUP(D5344,Info!$A$24:$B$57,2,FALSE)</f>
        <v>SG</v>
      </c>
      <c r="D5344" s="3" t="s">
        <v>4</v>
      </c>
      <c r="E5344" s="3">
        <v>2006.0</v>
      </c>
      <c r="F5344" s="3">
        <v>85.0</v>
      </c>
    </row>
    <row r="5345" ht="15.75" customHeight="1">
      <c r="A5345" s="2" t="s">
        <v>298</v>
      </c>
      <c r="B5345" s="2" t="s">
        <v>296</v>
      </c>
      <c r="C5345" s="2" t="str">
        <f>VLOOKUP(D5345,Info!$A$24:$B$57,2,FALSE)</f>
        <v>SG</v>
      </c>
      <c r="D5345" s="3" t="s">
        <v>4</v>
      </c>
      <c r="E5345" s="3">
        <v>2007.0</v>
      </c>
      <c r="F5345" s="3">
        <v>67.0</v>
      </c>
    </row>
    <row r="5346" ht="15.75" customHeight="1">
      <c r="A5346" s="2" t="s">
        <v>298</v>
      </c>
      <c r="B5346" s="2" t="s">
        <v>296</v>
      </c>
      <c r="C5346" s="2" t="str">
        <f>VLOOKUP(D5346,Info!$A$24:$B$57,2,FALSE)</f>
        <v>SG</v>
      </c>
      <c r="D5346" s="3" t="s">
        <v>4</v>
      </c>
      <c r="E5346" s="3">
        <v>2008.0</v>
      </c>
      <c r="F5346" s="3">
        <v>83.0</v>
      </c>
    </row>
    <row r="5347" ht="15.75" customHeight="1">
      <c r="A5347" s="2" t="s">
        <v>298</v>
      </c>
      <c r="B5347" s="2" t="s">
        <v>296</v>
      </c>
      <c r="C5347" s="2" t="str">
        <f>VLOOKUP(D5347,Info!$A$24:$B$57,2,FALSE)</f>
        <v>SG</v>
      </c>
      <c r="D5347" s="3" t="s">
        <v>4</v>
      </c>
      <c r="E5347" s="3">
        <v>2009.0</v>
      </c>
      <c r="F5347" s="3">
        <v>118.0</v>
      </c>
    </row>
    <row r="5348" ht="15.75" customHeight="1">
      <c r="A5348" s="2" t="s">
        <v>298</v>
      </c>
      <c r="B5348" s="2" t="s">
        <v>296</v>
      </c>
      <c r="C5348" s="2" t="str">
        <f>VLOOKUP(D5348,Info!$A$24:$B$57,2,FALSE)</f>
        <v>SG</v>
      </c>
      <c r="D5348" s="3" t="s">
        <v>4</v>
      </c>
      <c r="E5348" s="3">
        <v>2010.0</v>
      </c>
      <c r="F5348" s="3">
        <v>67.0</v>
      </c>
    </row>
    <row r="5349" ht="15.75" customHeight="1">
      <c r="A5349" s="2" t="s">
        <v>298</v>
      </c>
      <c r="B5349" s="2" t="s">
        <v>296</v>
      </c>
      <c r="C5349" s="2" t="str">
        <f>VLOOKUP(D5349,Info!$A$24:$B$57,2,FALSE)</f>
        <v>SG</v>
      </c>
      <c r="D5349" s="3" t="s">
        <v>4</v>
      </c>
      <c r="E5349" s="3">
        <v>2011.0</v>
      </c>
      <c r="F5349" s="3">
        <v>53.0</v>
      </c>
    </row>
    <row r="5350" ht="15.75" customHeight="1">
      <c r="A5350" s="2" t="s">
        <v>298</v>
      </c>
      <c r="B5350" s="2" t="s">
        <v>296</v>
      </c>
      <c r="C5350" s="2" t="str">
        <f>VLOOKUP(D5350,Info!$A$24:$B$57,2,FALSE)</f>
        <v>SG</v>
      </c>
      <c r="D5350" s="3" t="s">
        <v>4</v>
      </c>
      <c r="E5350" s="3">
        <v>2012.0</v>
      </c>
      <c r="F5350" s="3">
        <v>72.0</v>
      </c>
    </row>
    <row r="5351" ht="15.75" customHeight="1">
      <c r="A5351" s="2" t="s">
        <v>298</v>
      </c>
      <c r="B5351" s="2" t="s">
        <v>296</v>
      </c>
      <c r="C5351" s="2" t="str">
        <f>VLOOKUP(D5351,Info!$A$24:$B$57,2,FALSE)</f>
        <v>SG</v>
      </c>
      <c r="D5351" s="3" t="s">
        <v>4</v>
      </c>
      <c r="E5351" s="3">
        <v>2013.0</v>
      </c>
      <c r="F5351" s="3">
        <v>33.0</v>
      </c>
    </row>
    <row r="5352" ht="15.75" customHeight="1">
      <c r="A5352" s="2" t="s">
        <v>298</v>
      </c>
      <c r="B5352" s="2" t="s">
        <v>296</v>
      </c>
      <c r="C5352" s="2" t="str">
        <f>VLOOKUP(D5352,Info!$A$24:$B$57,2,FALSE)</f>
        <v>SG</v>
      </c>
      <c r="D5352" s="3" t="s">
        <v>4</v>
      </c>
      <c r="E5352" s="3">
        <v>2014.0</v>
      </c>
      <c r="F5352" s="3">
        <v>67.0</v>
      </c>
    </row>
    <row r="5353" ht="15.75" customHeight="1">
      <c r="A5353" s="2" t="s">
        <v>298</v>
      </c>
      <c r="B5353" s="2" t="s">
        <v>296</v>
      </c>
      <c r="C5353" s="2" t="str">
        <f>VLOOKUP(D5353,Info!$A$24:$B$57,2,FALSE)</f>
        <v>SG</v>
      </c>
      <c r="D5353" s="3" t="s">
        <v>4</v>
      </c>
      <c r="E5353" s="3">
        <v>2015.0</v>
      </c>
      <c r="F5353" s="3">
        <v>22.0</v>
      </c>
    </row>
    <row r="5354" ht="15.75" customHeight="1">
      <c r="A5354" s="2" t="s">
        <v>298</v>
      </c>
      <c r="B5354" s="2" t="s">
        <v>296</v>
      </c>
      <c r="C5354" s="2" t="str">
        <f>VLOOKUP(D5354,Info!$A$24:$B$57,2,FALSE)</f>
        <v>SG</v>
      </c>
      <c r="D5354" s="3" t="s">
        <v>4</v>
      </c>
      <c r="E5354" s="3">
        <v>2016.0</v>
      </c>
      <c r="F5354" s="3">
        <v>19.0</v>
      </c>
    </row>
    <row r="5355" ht="15.75" customHeight="1">
      <c r="A5355" s="2" t="s">
        <v>298</v>
      </c>
      <c r="B5355" s="2" t="s">
        <v>296</v>
      </c>
      <c r="C5355" s="2" t="str">
        <f>VLOOKUP(D5355,Info!$A$24:$B$57,2,FALSE)</f>
        <v>SG</v>
      </c>
      <c r="D5355" s="3" t="s">
        <v>4</v>
      </c>
      <c r="E5355" s="3">
        <v>2017.0</v>
      </c>
      <c r="F5355" s="3">
        <v>44.0</v>
      </c>
    </row>
    <row r="5356" ht="15.75" customHeight="1">
      <c r="A5356" s="2" t="s">
        <v>298</v>
      </c>
      <c r="B5356" s="2" t="s">
        <v>296</v>
      </c>
      <c r="C5356" s="2" t="str">
        <f>VLOOKUP(D5356,Info!$A$24:$B$57,2,FALSE)</f>
        <v>SG</v>
      </c>
      <c r="D5356" s="3" t="s">
        <v>4</v>
      </c>
      <c r="E5356" s="3">
        <v>2018.0</v>
      </c>
      <c r="F5356" s="3">
        <v>63.0</v>
      </c>
    </row>
    <row r="5357" ht="15.75" customHeight="1">
      <c r="A5357" s="2" t="s">
        <v>298</v>
      </c>
      <c r="B5357" s="2" t="s">
        <v>296</v>
      </c>
      <c r="C5357" s="2" t="str">
        <f>VLOOKUP(D5357,Info!$A$24:$B$57,2,FALSE)</f>
        <v>SG</v>
      </c>
      <c r="D5357" s="3" t="s">
        <v>4</v>
      </c>
      <c r="E5357" s="3">
        <v>2019.0</v>
      </c>
      <c r="F5357" s="3">
        <v>48.0</v>
      </c>
    </row>
    <row r="5358" ht="15.75" customHeight="1">
      <c r="A5358" s="2" t="s">
        <v>298</v>
      </c>
      <c r="B5358" s="2" t="s">
        <v>296</v>
      </c>
      <c r="C5358" s="2" t="str">
        <f>VLOOKUP(D5358,Info!$A$24:$B$57,2,FALSE)</f>
        <v>Jacks</v>
      </c>
      <c r="D5358" s="3" t="s">
        <v>6</v>
      </c>
      <c r="E5358" s="3">
        <v>1987.0</v>
      </c>
      <c r="F5358" s="3">
        <v>1.0</v>
      </c>
    </row>
    <row r="5359" ht="15.75" customHeight="1">
      <c r="A5359" s="2" t="s">
        <v>298</v>
      </c>
      <c r="B5359" s="2" t="s">
        <v>296</v>
      </c>
      <c r="C5359" s="2" t="str">
        <f>VLOOKUP(D5359,Info!$A$24:$B$57,2,FALSE)</f>
        <v>Jacks</v>
      </c>
      <c r="D5359" s="3" t="s">
        <v>6</v>
      </c>
      <c r="E5359" s="3">
        <v>1988.0</v>
      </c>
      <c r="F5359" s="3">
        <v>25.0</v>
      </c>
    </row>
    <row r="5360" ht="15.75" customHeight="1">
      <c r="A5360" s="2" t="s">
        <v>298</v>
      </c>
      <c r="B5360" s="2" t="s">
        <v>296</v>
      </c>
      <c r="C5360" s="2" t="str">
        <f>VLOOKUP(D5360,Info!$A$24:$B$57,2,FALSE)</f>
        <v>Jacks</v>
      </c>
      <c r="D5360" s="3" t="s">
        <v>6</v>
      </c>
      <c r="E5360" s="3">
        <v>1993.0</v>
      </c>
      <c r="F5360" s="3">
        <v>3.0</v>
      </c>
    </row>
    <row r="5361" ht="15.75" customHeight="1">
      <c r="A5361" s="2" t="s">
        <v>298</v>
      </c>
      <c r="B5361" s="2" t="s">
        <v>296</v>
      </c>
      <c r="C5361" s="2" t="str">
        <f>VLOOKUP(D5361,Info!$A$24:$B$57,2,FALSE)</f>
        <v>Jacks</v>
      </c>
      <c r="D5361" s="3" t="s">
        <v>6</v>
      </c>
      <c r="E5361" s="3">
        <v>1995.0</v>
      </c>
      <c r="F5361" s="3">
        <v>2.0</v>
      </c>
    </row>
    <row r="5362" ht="15.75" customHeight="1">
      <c r="A5362" s="2" t="s">
        <v>298</v>
      </c>
      <c r="B5362" s="2" t="s">
        <v>296</v>
      </c>
      <c r="C5362" s="2" t="str">
        <f>VLOOKUP(D5362,Info!$A$24:$B$57,2,FALSE)</f>
        <v>Jacks</v>
      </c>
      <c r="D5362" s="3" t="s">
        <v>6</v>
      </c>
      <c r="E5362" s="3">
        <v>1996.0</v>
      </c>
      <c r="F5362" s="3">
        <v>1.0</v>
      </c>
    </row>
    <row r="5363" ht="15.75" customHeight="1">
      <c r="A5363" s="2" t="s">
        <v>298</v>
      </c>
      <c r="B5363" s="2" t="s">
        <v>296</v>
      </c>
      <c r="C5363" s="2" t="str">
        <f>VLOOKUP(D5363,Info!$A$24:$B$57,2,FALSE)</f>
        <v>Jacks</v>
      </c>
      <c r="D5363" s="3" t="s">
        <v>6</v>
      </c>
      <c r="E5363" s="3">
        <v>1997.0</v>
      </c>
      <c r="F5363" s="3">
        <v>5.0</v>
      </c>
    </row>
    <row r="5364" ht="15.75" customHeight="1">
      <c r="A5364" s="2" t="s">
        <v>298</v>
      </c>
      <c r="B5364" s="2" t="s">
        <v>296</v>
      </c>
      <c r="C5364" s="2" t="str">
        <f>VLOOKUP(D5364,Info!$A$24:$B$57,2,FALSE)</f>
        <v>Jacks</v>
      </c>
      <c r="D5364" s="3" t="s">
        <v>6</v>
      </c>
      <c r="E5364" s="3">
        <v>1998.0</v>
      </c>
      <c r="F5364" s="3">
        <v>2.0</v>
      </c>
    </row>
    <row r="5365" ht="15.75" customHeight="1">
      <c r="A5365" s="2" t="s">
        <v>298</v>
      </c>
      <c r="B5365" s="2" t="s">
        <v>296</v>
      </c>
      <c r="C5365" s="2" t="str">
        <f>VLOOKUP(D5365,Info!$A$24:$B$57,2,FALSE)</f>
        <v>Jacks</v>
      </c>
      <c r="D5365" s="3" t="s">
        <v>6</v>
      </c>
      <c r="E5365" s="3">
        <v>1999.0</v>
      </c>
      <c r="F5365" s="3">
        <v>52.0</v>
      </c>
    </row>
    <row r="5366" ht="15.75" customHeight="1">
      <c r="A5366" s="2" t="s">
        <v>298</v>
      </c>
      <c r="B5366" s="2" t="s">
        <v>296</v>
      </c>
      <c r="C5366" s="2" t="str">
        <f>VLOOKUP(D5366,Info!$A$24:$B$57,2,FALSE)</f>
        <v>Jacks</v>
      </c>
      <c r="D5366" s="3" t="s">
        <v>6</v>
      </c>
      <c r="E5366" s="3">
        <v>2000.0</v>
      </c>
      <c r="F5366" s="3">
        <v>16.0</v>
      </c>
    </row>
    <row r="5367" ht="15.75" customHeight="1">
      <c r="A5367" s="2" t="s">
        <v>298</v>
      </c>
      <c r="B5367" s="2" t="s">
        <v>296</v>
      </c>
      <c r="C5367" s="2" t="str">
        <f>VLOOKUP(D5367,Info!$A$24:$B$57,2,FALSE)</f>
        <v>Jacks</v>
      </c>
      <c r="D5367" s="3" t="s">
        <v>6</v>
      </c>
      <c r="E5367" s="3">
        <v>2001.0</v>
      </c>
      <c r="F5367" s="3">
        <v>64.0</v>
      </c>
    </row>
    <row r="5368" ht="15.75" customHeight="1">
      <c r="A5368" s="2" t="s">
        <v>298</v>
      </c>
      <c r="B5368" s="2" t="s">
        <v>296</v>
      </c>
      <c r="C5368" s="2" t="str">
        <f>VLOOKUP(D5368,Info!$A$24:$B$57,2,FALSE)</f>
        <v>Jacks</v>
      </c>
      <c r="D5368" s="3" t="s">
        <v>6</v>
      </c>
      <c r="E5368" s="3">
        <v>2002.0</v>
      </c>
      <c r="F5368" s="3">
        <v>32.0</v>
      </c>
    </row>
    <row r="5369" ht="15.75" customHeight="1">
      <c r="A5369" s="2" t="s">
        <v>298</v>
      </c>
      <c r="B5369" s="2" t="s">
        <v>296</v>
      </c>
      <c r="C5369" s="2" t="str">
        <f>VLOOKUP(D5369,Info!$A$24:$B$57,2,FALSE)</f>
        <v>Jacks</v>
      </c>
      <c r="D5369" s="3" t="s">
        <v>6</v>
      </c>
      <c r="E5369" s="3">
        <v>2003.0</v>
      </c>
      <c r="F5369" s="3">
        <v>22.0</v>
      </c>
    </row>
    <row r="5370" ht="15.75" customHeight="1">
      <c r="A5370" s="2" t="s">
        <v>298</v>
      </c>
      <c r="B5370" s="2" t="s">
        <v>296</v>
      </c>
      <c r="C5370" s="2" t="str">
        <f>VLOOKUP(D5370,Info!$A$24:$B$57,2,FALSE)</f>
        <v>Jacks</v>
      </c>
      <c r="D5370" s="3" t="s">
        <v>6</v>
      </c>
      <c r="E5370" s="3">
        <v>2004.0</v>
      </c>
      <c r="F5370" s="3">
        <v>93.0</v>
      </c>
    </row>
    <row r="5371" ht="15.75" customHeight="1">
      <c r="A5371" s="2" t="s">
        <v>298</v>
      </c>
      <c r="B5371" s="2" t="s">
        <v>296</v>
      </c>
      <c r="C5371" s="2" t="str">
        <f>VLOOKUP(D5371,Info!$A$24:$B$57,2,FALSE)</f>
        <v>Jacks</v>
      </c>
      <c r="D5371" s="3" t="s">
        <v>6</v>
      </c>
      <c r="E5371" s="3">
        <v>2005.0</v>
      </c>
      <c r="F5371" s="3">
        <v>3.0</v>
      </c>
    </row>
    <row r="5372" ht="15.75" customHeight="1">
      <c r="A5372" s="2" t="s">
        <v>298</v>
      </c>
      <c r="B5372" s="2" t="s">
        <v>296</v>
      </c>
      <c r="C5372" s="2" t="str">
        <f>VLOOKUP(D5372,Info!$A$24:$B$57,2,FALSE)</f>
        <v>Jacks</v>
      </c>
      <c r="D5372" s="3" t="s">
        <v>6</v>
      </c>
      <c r="E5372" s="3">
        <v>2006.0</v>
      </c>
      <c r="F5372" s="3">
        <v>34.0</v>
      </c>
    </row>
    <row r="5373" ht="15.75" customHeight="1">
      <c r="A5373" s="2" t="s">
        <v>298</v>
      </c>
      <c r="B5373" s="2" t="s">
        <v>296</v>
      </c>
      <c r="C5373" s="2" t="str">
        <f>VLOOKUP(D5373,Info!$A$24:$B$57,2,FALSE)</f>
        <v>Jacks</v>
      </c>
      <c r="D5373" s="3" t="s">
        <v>6</v>
      </c>
      <c r="E5373" s="3">
        <v>2007.0</v>
      </c>
      <c r="F5373" s="3">
        <v>23.0</v>
      </c>
    </row>
    <row r="5374" ht="15.75" customHeight="1">
      <c r="A5374" s="2" t="s">
        <v>298</v>
      </c>
      <c r="B5374" s="2" t="s">
        <v>296</v>
      </c>
      <c r="C5374" s="2" t="str">
        <f>VLOOKUP(D5374,Info!$A$24:$B$57,2,FALSE)</f>
        <v>Jacks</v>
      </c>
      <c r="D5374" s="3" t="s">
        <v>6</v>
      </c>
      <c r="E5374" s="3">
        <v>2008.0</v>
      </c>
      <c r="F5374" s="3">
        <v>19.0</v>
      </c>
    </row>
    <row r="5375" ht="15.75" customHeight="1">
      <c r="A5375" s="2" t="s">
        <v>298</v>
      </c>
      <c r="B5375" s="2" t="s">
        <v>296</v>
      </c>
      <c r="C5375" s="2" t="str">
        <f>VLOOKUP(D5375,Info!$A$24:$B$57,2,FALSE)</f>
        <v>Jacks</v>
      </c>
      <c r="D5375" s="3" t="s">
        <v>6</v>
      </c>
      <c r="E5375" s="3">
        <v>2009.0</v>
      </c>
      <c r="F5375" s="3">
        <v>10.0</v>
      </c>
    </row>
    <row r="5376" ht="15.75" customHeight="1">
      <c r="A5376" s="2" t="s">
        <v>298</v>
      </c>
      <c r="B5376" s="2" t="s">
        <v>296</v>
      </c>
      <c r="C5376" s="2" t="str">
        <f>VLOOKUP(D5376,Info!$A$24:$B$57,2,FALSE)</f>
        <v>Jacks</v>
      </c>
      <c r="D5376" s="3" t="s">
        <v>6</v>
      </c>
      <c r="E5376" s="3">
        <v>2010.0</v>
      </c>
      <c r="F5376" s="3">
        <v>41.0</v>
      </c>
    </row>
    <row r="5377" ht="15.75" customHeight="1">
      <c r="A5377" s="2" t="s">
        <v>298</v>
      </c>
      <c r="B5377" s="2" t="s">
        <v>296</v>
      </c>
      <c r="C5377" s="2" t="str">
        <f>VLOOKUP(D5377,Info!$A$24:$B$57,2,FALSE)</f>
        <v>Jacks</v>
      </c>
      <c r="D5377" s="3" t="s">
        <v>6</v>
      </c>
      <c r="E5377" s="3">
        <v>2011.0</v>
      </c>
      <c r="F5377" s="3">
        <v>38.0</v>
      </c>
    </row>
    <row r="5378" ht="15.75" customHeight="1">
      <c r="A5378" s="2" t="s">
        <v>298</v>
      </c>
      <c r="B5378" s="2" t="s">
        <v>296</v>
      </c>
      <c r="C5378" s="2" t="str">
        <f>VLOOKUP(D5378,Info!$A$24:$B$57,2,FALSE)</f>
        <v>Jacks</v>
      </c>
      <c r="D5378" s="3" t="s">
        <v>6</v>
      </c>
      <c r="E5378" s="3">
        <v>2012.0</v>
      </c>
      <c r="F5378" s="3">
        <v>39.0</v>
      </c>
    </row>
    <row r="5379" ht="15.75" customHeight="1">
      <c r="A5379" s="2" t="s">
        <v>298</v>
      </c>
      <c r="B5379" s="2" t="s">
        <v>296</v>
      </c>
      <c r="C5379" s="2" t="str">
        <f>VLOOKUP(D5379,Info!$A$24:$B$57,2,FALSE)</f>
        <v>Jacks</v>
      </c>
      <c r="D5379" s="3" t="s">
        <v>6</v>
      </c>
      <c r="E5379" s="3">
        <v>2013.0</v>
      </c>
      <c r="F5379" s="3">
        <v>13.0</v>
      </c>
    </row>
    <row r="5380" ht="15.75" customHeight="1">
      <c r="A5380" s="2" t="s">
        <v>298</v>
      </c>
      <c r="B5380" s="2" t="s">
        <v>296</v>
      </c>
      <c r="C5380" s="2" t="str">
        <f>VLOOKUP(D5380,Info!$A$24:$B$57,2,FALSE)</f>
        <v>Jacks</v>
      </c>
      <c r="D5380" s="3" t="s">
        <v>6</v>
      </c>
      <c r="E5380" s="3">
        <v>2014.0</v>
      </c>
      <c r="F5380" s="3">
        <v>37.0</v>
      </c>
    </row>
    <row r="5381" ht="15.75" customHeight="1">
      <c r="A5381" s="2" t="s">
        <v>298</v>
      </c>
      <c r="B5381" s="2" t="s">
        <v>296</v>
      </c>
      <c r="C5381" s="2" t="str">
        <f>VLOOKUP(D5381,Info!$A$24:$B$57,2,FALSE)</f>
        <v>Jacks</v>
      </c>
      <c r="D5381" s="3" t="s">
        <v>6</v>
      </c>
      <c r="E5381" s="3">
        <v>2015.0</v>
      </c>
      <c r="F5381" s="3">
        <v>26.0</v>
      </c>
    </row>
    <row r="5382" ht="15.75" customHeight="1">
      <c r="A5382" s="2" t="s">
        <v>298</v>
      </c>
      <c r="B5382" s="2" t="s">
        <v>296</v>
      </c>
      <c r="C5382" s="2" t="str">
        <f>VLOOKUP(D5382,Info!$A$24:$B$57,2,FALSE)</f>
        <v>Jacks</v>
      </c>
      <c r="D5382" s="3" t="s">
        <v>6</v>
      </c>
      <c r="E5382" s="3">
        <v>2016.0</v>
      </c>
      <c r="F5382" s="3">
        <v>66.0</v>
      </c>
    </row>
    <row r="5383" ht="15.75" customHeight="1">
      <c r="A5383" s="2" t="s">
        <v>298</v>
      </c>
      <c r="B5383" s="2" t="s">
        <v>296</v>
      </c>
      <c r="C5383" s="2" t="str">
        <f>VLOOKUP(D5383,Info!$A$24:$B$57,2,FALSE)</f>
        <v>Jacks</v>
      </c>
      <c r="D5383" s="3" t="s">
        <v>6</v>
      </c>
      <c r="E5383" s="3">
        <v>2017.0</v>
      </c>
      <c r="F5383" s="3">
        <v>9.0</v>
      </c>
    </row>
    <row r="5384" ht="15.75" customHeight="1">
      <c r="A5384" s="2" t="s">
        <v>298</v>
      </c>
      <c r="B5384" s="2" t="s">
        <v>296</v>
      </c>
      <c r="C5384" s="2" t="str">
        <f>VLOOKUP(D5384,Info!$A$24:$B$57,2,FALSE)</f>
        <v>Jacks</v>
      </c>
      <c r="D5384" s="3" t="s">
        <v>6</v>
      </c>
      <c r="E5384" s="3">
        <v>2018.0</v>
      </c>
      <c r="F5384" s="3">
        <v>32.0</v>
      </c>
    </row>
    <row r="5385" ht="15.75" customHeight="1">
      <c r="A5385" s="2" t="s">
        <v>298</v>
      </c>
      <c r="B5385" s="2" t="s">
        <v>296</v>
      </c>
      <c r="C5385" s="2" t="str">
        <f>VLOOKUP(D5385,Info!$A$24:$B$57,2,FALSE)</f>
        <v>Jacks</v>
      </c>
      <c r="D5385" s="3" t="s">
        <v>6</v>
      </c>
      <c r="E5385" s="3">
        <v>2019.0</v>
      </c>
      <c r="F5385" s="3">
        <v>47.0</v>
      </c>
    </row>
    <row r="5386" ht="15.75" customHeight="1">
      <c r="A5386" s="2" t="s">
        <v>298</v>
      </c>
      <c r="B5386" s="2" t="s">
        <v>296</v>
      </c>
      <c r="C5386" s="2" t="str">
        <f>VLOOKUP(D5386,Info!$A$24:$B$57,2,FALSE)</f>
        <v>SG</v>
      </c>
      <c r="D5386" s="3" t="s">
        <v>7</v>
      </c>
      <c r="E5386" s="3">
        <v>1982.0</v>
      </c>
      <c r="F5386" s="3">
        <v>17.0</v>
      </c>
    </row>
    <row r="5387" ht="15.75" customHeight="1">
      <c r="A5387" s="2" t="s">
        <v>298</v>
      </c>
      <c r="B5387" s="2" t="s">
        <v>296</v>
      </c>
      <c r="C5387" s="2" t="str">
        <f>VLOOKUP(D5387,Info!$A$24:$B$57,2,FALSE)</f>
        <v>SG</v>
      </c>
      <c r="D5387" s="3" t="s">
        <v>7</v>
      </c>
      <c r="E5387" s="3">
        <v>1983.0</v>
      </c>
      <c r="F5387" s="3">
        <v>3.0</v>
      </c>
    </row>
    <row r="5388" ht="15.75" customHeight="1">
      <c r="A5388" s="2" t="s">
        <v>298</v>
      </c>
      <c r="B5388" s="2" t="s">
        <v>296</v>
      </c>
      <c r="C5388" s="2" t="str">
        <f>VLOOKUP(D5388,Info!$A$24:$B$57,2,FALSE)</f>
        <v>SG</v>
      </c>
      <c r="D5388" s="3" t="s">
        <v>7</v>
      </c>
      <c r="E5388" s="3">
        <v>1984.0</v>
      </c>
      <c r="F5388" s="3">
        <v>1.0</v>
      </c>
    </row>
    <row r="5389" ht="15.75" customHeight="1">
      <c r="A5389" s="2" t="s">
        <v>298</v>
      </c>
      <c r="B5389" s="2" t="s">
        <v>296</v>
      </c>
      <c r="C5389" s="2" t="str">
        <f>VLOOKUP(D5389,Info!$A$24:$B$57,2,FALSE)</f>
        <v>SG</v>
      </c>
      <c r="D5389" s="3" t="s">
        <v>7</v>
      </c>
      <c r="E5389" s="3">
        <v>1985.0</v>
      </c>
      <c r="F5389" s="3">
        <v>3.0</v>
      </c>
    </row>
    <row r="5390" ht="15.75" customHeight="1">
      <c r="A5390" s="2" t="s">
        <v>298</v>
      </c>
      <c r="B5390" s="2" t="s">
        <v>296</v>
      </c>
      <c r="C5390" s="2" t="str">
        <f>VLOOKUP(D5390,Info!$A$24:$B$57,2,FALSE)</f>
        <v>SG</v>
      </c>
      <c r="D5390" s="3" t="s">
        <v>7</v>
      </c>
      <c r="E5390" s="3">
        <v>1986.0</v>
      </c>
      <c r="F5390" s="3">
        <v>2.0</v>
      </c>
    </row>
    <row r="5391" ht="15.75" customHeight="1">
      <c r="A5391" s="2" t="s">
        <v>298</v>
      </c>
      <c r="B5391" s="2" t="s">
        <v>296</v>
      </c>
      <c r="C5391" s="2" t="str">
        <f>VLOOKUP(D5391,Info!$A$24:$B$57,2,FALSE)</f>
        <v>SG</v>
      </c>
      <c r="D5391" s="3" t="s">
        <v>7</v>
      </c>
      <c r="E5391" s="3">
        <v>1987.0</v>
      </c>
      <c r="F5391" s="3">
        <v>6.0</v>
      </c>
    </row>
    <row r="5392" ht="15.75" customHeight="1">
      <c r="A5392" s="2" t="s">
        <v>298</v>
      </c>
      <c r="B5392" s="2" t="s">
        <v>296</v>
      </c>
      <c r="C5392" s="2" t="str">
        <f>VLOOKUP(D5392,Info!$A$24:$B$57,2,FALSE)</f>
        <v>SG</v>
      </c>
      <c r="D5392" s="3" t="s">
        <v>7</v>
      </c>
      <c r="E5392" s="3">
        <v>1988.0</v>
      </c>
      <c r="F5392" s="3">
        <v>1.0</v>
      </c>
    </row>
    <row r="5393" ht="15.75" customHeight="1">
      <c r="A5393" s="2" t="s">
        <v>298</v>
      </c>
      <c r="B5393" s="2" t="s">
        <v>296</v>
      </c>
      <c r="C5393" s="2" t="str">
        <f>VLOOKUP(D5393,Info!$A$24:$B$57,2,FALSE)</f>
        <v>SG</v>
      </c>
      <c r="D5393" s="3" t="s">
        <v>7</v>
      </c>
      <c r="E5393" s="3">
        <v>1989.0</v>
      </c>
      <c r="F5393" s="3">
        <v>6.0</v>
      </c>
    </row>
    <row r="5394" ht="15.75" customHeight="1">
      <c r="A5394" s="2" t="s">
        <v>298</v>
      </c>
      <c r="B5394" s="2" t="s">
        <v>296</v>
      </c>
      <c r="C5394" s="2" t="str">
        <f>VLOOKUP(D5394,Info!$A$24:$B$57,2,FALSE)</f>
        <v>SG</v>
      </c>
      <c r="D5394" s="3" t="s">
        <v>7</v>
      </c>
      <c r="E5394" s="3">
        <v>1990.0</v>
      </c>
      <c r="F5394" s="3">
        <v>4.0</v>
      </c>
    </row>
    <row r="5395" ht="15.75" customHeight="1">
      <c r="A5395" s="2" t="s">
        <v>298</v>
      </c>
      <c r="B5395" s="2" t="s">
        <v>296</v>
      </c>
      <c r="C5395" s="2" t="str">
        <f>VLOOKUP(D5395,Info!$A$24:$B$57,2,FALSE)</f>
        <v>SG</v>
      </c>
      <c r="D5395" s="3" t="s">
        <v>7</v>
      </c>
      <c r="E5395" s="3">
        <v>1991.0</v>
      </c>
      <c r="F5395" s="3">
        <v>2.0</v>
      </c>
    </row>
    <row r="5396" ht="15.75" customHeight="1">
      <c r="A5396" s="2" t="s">
        <v>298</v>
      </c>
      <c r="B5396" s="2" t="s">
        <v>296</v>
      </c>
      <c r="C5396" s="2" t="str">
        <f>VLOOKUP(D5396,Info!$A$24:$B$57,2,FALSE)</f>
        <v>SG</v>
      </c>
      <c r="D5396" s="3" t="s">
        <v>7</v>
      </c>
      <c r="E5396" s="3">
        <v>1992.0</v>
      </c>
      <c r="F5396" s="3">
        <v>6.0</v>
      </c>
    </row>
    <row r="5397" ht="15.75" customHeight="1">
      <c r="A5397" s="2" t="s">
        <v>298</v>
      </c>
      <c r="B5397" s="2" t="s">
        <v>296</v>
      </c>
      <c r="C5397" s="2" t="str">
        <f>VLOOKUP(D5397,Info!$A$24:$B$57,2,FALSE)</f>
        <v>SG</v>
      </c>
      <c r="D5397" s="3" t="s">
        <v>7</v>
      </c>
      <c r="E5397" s="3">
        <v>1993.0</v>
      </c>
      <c r="F5397" s="3">
        <v>16.0</v>
      </c>
    </row>
    <row r="5398" ht="15.75" customHeight="1">
      <c r="A5398" s="2" t="s">
        <v>298</v>
      </c>
      <c r="B5398" s="2" t="s">
        <v>296</v>
      </c>
      <c r="C5398" s="2" t="str">
        <f>VLOOKUP(D5398,Info!$A$24:$B$57,2,FALSE)</f>
        <v>SG</v>
      </c>
      <c r="D5398" s="3" t="s">
        <v>7</v>
      </c>
      <c r="E5398" s="3">
        <v>1994.0</v>
      </c>
      <c r="F5398" s="3">
        <v>6.0</v>
      </c>
    </row>
    <row r="5399" ht="15.75" customHeight="1">
      <c r="A5399" s="2" t="s">
        <v>298</v>
      </c>
      <c r="B5399" s="2" t="s">
        <v>296</v>
      </c>
      <c r="C5399" s="2" t="str">
        <f>VLOOKUP(D5399,Info!$A$24:$B$57,2,FALSE)</f>
        <v>SG</v>
      </c>
      <c r="D5399" s="3" t="s">
        <v>7</v>
      </c>
      <c r="E5399" s="3">
        <v>1996.0</v>
      </c>
      <c r="F5399" s="3">
        <v>2.0</v>
      </c>
    </row>
    <row r="5400" ht="15.75" customHeight="1">
      <c r="A5400" s="2" t="s">
        <v>298</v>
      </c>
      <c r="B5400" s="2" t="s">
        <v>296</v>
      </c>
      <c r="C5400" s="2" t="str">
        <f>VLOOKUP(D5400,Info!$A$24:$B$57,2,FALSE)</f>
        <v>SG</v>
      </c>
      <c r="D5400" s="3" t="s">
        <v>7</v>
      </c>
      <c r="E5400" s="3">
        <v>1997.0</v>
      </c>
      <c r="F5400" s="3">
        <v>10.0</v>
      </c>
    </row>
    <row r="5401" ht="15.75" customHeight="1">
      <c r="A5401" s="2" t="s">
        <v>298</v>
      </c>
      <c r="B5401" s="2" t="s">
        <v>296</v>
      </c>
      <c r="C5401" s="2" t="str">
        <f>VLOOKUP(D5401,Info!$A$24:$B$57,2,FALSE)</f>
        <v>SG</v>
      </c>
      <c r="D5401" s="3" t="s">
        <v>7</v>
      </c>
      <c r="E5401" s="3">
        <v>1998.0</v>
      </c>
      <c r="F5401" s="3">
        <v>4.0</v>
      </c>
    </row>
    <row r="5402" ht="15.75" customHeight="1">
      <c r="A5402" s="2" t="s">
        <v>298</v>
      </c>
      <c r="B5402" s="2" t="s">
        <v>296</v>
      </c>
      <c r="C5402" s="2" t="str">
        <f>VLOOKUP(D5402,Info!$A$24:$B$57,2,FALSE)</f>
        <v>SG</v>
      </c>
      <c r="D5402" s="3" t="s">
        <v>7</v>
      </c>
      <c r="E5402" s="3">
        <v>1999.0</v>
      </c>
      <c r="F5402" s="3">
        <v>5.0</v>
      </c>
    </row>
    <row r="5403" ht="15.75" customHeight="1">
      <c r="A5403" s="2" t="s">
        <v>298</v>
      </c>
      <c r="B5403" s="2" t="s">
        <v>296</v>
      </c>
      <c r="C5403" s="2" t="str">
        <f>VLOOKUP(D5403,Info!$A$24:$B$57,2,FALSE)</f>
        <v>SG</v>
      </c>
      <c r="D5403" s="3" t="s">
        <v>7</v>
      </c>
      <c r="E5403" s="3">
        <v>2001.0</v>
      </c>
      <c r="F5403" s="3">
        <v>5.0</v>
      </c>
    </row>
    <row r="5404" ht="15.75" customHeight="1">
      <c r="A5404" s="2" t="s">
        <v>298</v>
      </c>
      <c r="B5404" s="2" t="s">
        <v>296</v>
      </c>
      <c r="C5404" s="2" t="str">
        <f>VLOOKUP(D5404,Info!$A$24:$B$57,2,FALSE)</f>
        <v>SG</v>
      </c>
      <c r="D5404" s="3" t="s">
        <v>7</v>
      </c>
      <c r="E5404" s="3">
        <v>2002.0</v>
      </c>
      <c r="F5404" s="3">
        <v>1.0</v>
      </c>
    </row>
    <row r="5405" ht="15.75" customHeight="1">
      <c r="A5405" s="2" t="s">
        <v>298</v>
      </c>
      <c r="B5405" s="2" t="s">
        <v>296</v>
      </c>
      <c r="C5405" s="2" t="str">
        <f>VLOOKUP(D5405,Info!$A$24:$B$57,2,FALSE)</f>
        <v>SG</v>
      </c>
      <c r="D5405" s="3" t="s">
        <v>7</v>
      </c>
      <c r="E5405" s="3">
        <v>2003.0</v>
      </c>
      <c r="F5405" s="3">
        <v>3.0</v>
      </c>
    </row>
    <row r="5406" ht="15.75" customHeight="1">
      <c r="A5406" s="2" t="s">
        <v>298</v>
      </c>
      <c r="B5406" s="2" t="s">
        <v>296</v>
      </c>
      <c r="C5406" s="2" t="str">
        <f>VLOOKUP(D5406,Info!$A$24:$B$57,2,FALSE)</f>
        <v>SG</v>
      </c>
      <c r="D5406" s="3" t="s">
        <v>7</v>
      </c>
      <c r="E5406" s="3">
        <v>2004.0</v>
      </c>
      <c r="F5406" s="3">
        <v>1.0</v>
      </c>
    </row>
    <row r="5407" ht="15.75" customHeight="1">
      <c r="A5407" s="2" t="s">
        <v>298</v>
      </c>
      <c r="B5407" s="2" t="s">
        <v>296</v>
      </c>
      <c r="C5407" s="2" t="str">
        <f>VLOOKUP(D5407,Info!$A$24:$B$57,2,FALSE)</f>
        <v>SG</v>
      </c>
      <c r="D5407" s="3" t="s">
        <v>7</v>
      </c>
      <c r="E5407" s="3">
        <v>2005.0</v>
      </c>
      <c r="F5407" s="3">
        <v>1.0</v>
      </c>
    </row>
    <row r="5408" ht="15.75" customHeight="1">
      <c r="A5408" s="2" t="s">
        <v>298</v>
      </c>
      <c r="B5408" s="2" t="s">
        <v>296</v>
      </c>
      <c r="C5408" s="2" t="str">
        <f>VLOOKUP(D5408,Info!$A$24:$B$57,2,FALSE)</f>
        <v>SG</v>
      </c>
      <c r="D5408" s="3" t="s">
        <v>7</v>
      </c>
      <c r="E5408" s="3">
        <v>2006.0</v>
      </c>
      <c r="F5408" s="3">
        <v>1.0</v>
      </c>
    </row>
    <row r="5409" ht="15.75" customHeight="1">
      <c r="A5409" s="2" t="s">
        <v>298</v>
      </c>
      <c r="B5409" s="2" t="s">
        <v>296</v>
      </c>
      <c r="C5409" s="2" t="str">
        <f>VLOOKUP(D5409,Info!$A$24:$B$57,2,FALSE)</f>
        <v>SG</v>
      </c>
      <c r="D5409" s="3" t="s">
        <v>7</v>
      </c>
      <c r="E5409" s="3">
        <v>2008.0</v>
      </c>
      <c r="F5409" s="3">
        <v>2.0</v>
      </c>
    </row>
    <row r="5410" ht="15.75" customHeight="1">
      <c r="A5410" s="2" t="s">
        <v>298</v>
      </c>
      <c r="B5410" s="2" t="s">
        <v>296</v>
      </c>
      <c r="C5410" s="2" t="str">
        <f>VLOOKUP(D5410,Info!$A$24:$B$57,2,FALSE)</f>
        <v>SG</v>
      </c>
      <c r="D5410" s="3" t="s">
        <v>7</v>
      </c>
      <c r="E5410" s="3">
        <v>2009.0</v>
      </c>
      <c r="F5410" s="3">
        <v>1.0</v>
      </c>
    </row>
    <row r="5411" ht="15.75" customHeight="1">
      <c r="A5411" s="2" t="s">
        <v>298</v>
      </c>
      <c r="B5411" s="2" t="s">
        <v>296</v>
      </c>
      <c r="C5411" s="2" t="str">
        <f>VLOOKUP(D5411,Info!$A$24:$B$57,2,FALSE)</f>
        <v>SG</v>
      </c>
      <c r="D5411" s="3" t="s">
        <v>7</v>
      </c>
      <c r="E5411" s="3">
        <v>2011.0</v>
      </c>
      <c r="F5411" s="3">
        <v>2.0</v>
      </c>
    </row>
    <row r="5412" ht="15.75" customHeight="1">
      <c r="A5412" s="2" t="s">
        <v>298</v>
      </c>
      <c r="B5412" s="2" t="s">
        <v>296</v>
      </c>
      <c r="C5412" s="2" t="str">
        <f>VLOOKUP(D5412,Info!$A$24:$B$57,2,FALSE)</f>
        <v>SG</v>
      </c>
      <c r="D5412" s="3" t="s">
        <v>7</v>
      </c>
      <c r="E5412" s="3">
        <v>2012.0</v>
      </c>
      <c r="F5412" s="3">
        <v>1.0</v>
      </c>
    </row>
    <row r="5413" ht="15.75" customHeight="1">
      <c r="A5413" s="2" t="s">
        <v>298</v>
      </c>
      <c r="B5413" s="2" t="s">
        <v>296</v>
      </c>
      <c r="C5413" s="2" t="str">
        <f>VLOOKUP(D5413,Info!$A$24:$B$57,2,FALSE)</f>
        <v>SG</v>
      </c>
      <c r="D5413" s="3" t="s">
        <v>7</v>
      </c>
      <c r="E5413" s="3">
        <v>2013.0</v>
      </c>
      <c r="F5413" s="3">
        <v>1.0</v>
      </c>
    </row>
    <row r="5414" ht="15.75" customHeight="1">
      <c r="A5414" s="2" t="s">
        <v>298</v>
      </c>
      <c r="B5414" s="2" t="s">
        <v>296</v>
      </c>
      <c r="C5414" s="2" t="str">
        <f>VLOOKUP(D5414,Info!$A$24:$B$57,2,FALSE)</f>
        <v>SG</v>
      </c>
      <c r="D5414" s="3" t="s">
        <v>7</v>
      </c>
      <c r="E5414" s="3">
        <v>2014.0</v>
      </c>
      <c r="F5414" s="3">
        <v>3.0</v>
      </c>
    </row>
    <row r="5415" ht="15.75" customHeight="1">
      <c r="A5415" s="2" t="s">
        <v>298</v>
      </c>
      <c r="B5415" s="2" t="s">
        <v>296</v>
      </c>
      <c r="C5415" s="2" t="str">
        <f>VLOOKUP(D5415,Info!$A$24:$B$57,2,FALSE)</f>
        <v>SG</v>
      </c>
      <c r="D5415" s="3" t="s">
        <v>7</v>
      </c>
      <c r="E5415" s="3">
        <v>2015.0</v>
      </c>
      <c r="F5415" s="3">
        <v>1.0</v>
      </c>
    </row>
    <row r="5416" ht="15.75" customHeight="1">
      <c r="A5416" s="2" t="s">
        <v>298</v>
      </c>
      <c r="B5416" s="2" t="s">
        <v>296</v>
      </c>
      <c r="C5416" s="2" t="str">
        <f>VLOOKUP(D5416,Info!$A$24:$B$57,2,FALSE)</f>
        <v>SG</v>
      </c>
      <c r="D5416" s="3" t="s">
        <v>7</v>
      </c>
      <c r="E5416" s="3">
        <v>2016.0</v>
      </c>
      <c r="F5416" s="3">
        <v>2.0</v>
      </c>
    </row>
    <row r="5417" ht="15.75" customHeight="1">
      <c r="A5417" s="2" t="s">
        <v>298</v>
      </c>
      <c r="B5417" s="2" t="s">
        <v>296</v>
      </c>
      <c r="C5417" s="2" t="str">
        <f>VLOOKUP(D5417,Info!$A$24:$B$57,2,FALSE)</f>
        <v>SG</v>
      </c>
      <c r="D5417" s="3" t="s">
        <v>7</v>
      </c>
      <c r="E5417" s="3">
        <v>2017.0</v>
      </c>
      <c r="F5417" s="3">
        <v>2.0</v>
      </c>
    </row>
    <row r="5418" ht="15.75" customHeight="1">
      <c r="A5418" s="2" t="s">
        <v>298</v>
      </c>
      <c r="B5418" s="2" t="s">
        <v>296</v>
      </c>
      <c r="C5418" s="2" t="str">
        <f>VLOOKUP(D5418,Info!$A$24:$B$57,2,FALSE)</f>
        <v>SG</v>
      </c>
      <c r="D5418" s="3" t="s">
        <v>7</v>
      </c>
      <c r="E5418" s="3">
        <v>2019.0</v>
      </c>
      <c r="F5418" s="3">
        <v>1.0</v>
      </c>
    </row>
    <row r="5419" ht="15.75" customHeight="1">
      <c r="A5419" s="2" t="s">
        <v>298</v>
      </c>
      <c r="B5419" s="2" t="s">
        <v>296</v>
      </c>
      <c r="C5419" s="2" t="str">
        <f>VLOOKUP(D5419,Info!$A$24:$B$57,2,FALSE)</f>
        <v>SG</v>
      </c>
      <c r="D5419" s="3" t="s">
        <v>8</v>
      </c>
      <c r="E5419" s="3">
        <v>1981.0</v>
      </c>
      <c r="F5419" s="3">
        <v>10.0</v>
      </c>
    </row>
    <row r="5420" ht="15.75" customHeight="1">
      <c r="A5420" s="2" t="s">
        <v>298</v>
      </c>
      <c r="B5420" s="2" t="s">
        <v>296</v>
      </c>
      <c r="C5420" s="2" t="str">
        <f>VLOOKUP(D5420,Info!$A$24:$B$57,2,FALSE)</f>
        <v>SG</v>
      </c>
      <c r="D5420" s="3" t="s">
        <v>8</v>
      </c>
      <c r="E5420" s="3">
        <v>1982.0</v>
      </c>
      <c r="F5420" s="3">
        <v>3.0</v>
      </c>
    </row>
    <row r="5421" ht="15.75" customHeight="1">
      <c r="A5421" s="2" t="s">
        <v>298</v>
      </c>
      <c r="B5421" s="2" t="s">
        <v>296</v>
      </c>
      <c r="C5421" s="2" t="str">
        <f>VLOOKUP(D5421,Info!$A$24:$B$57,2,FALSE)</f>
        <v>SG</v>
      </c>
      <c r="D5421" s="3" t="s">
        <v>8</v>
      </c>
      <c r="E5421" s="3">
        <v>1983.0</v>
      </c>
      <c r="F5421" s="3">
        <v>15.0</v>
      </c>
    </row>
    <row r="5422" ht="15.75" customHeight="1">
      <c r="A5422" s="2" t="s">
        <v>298</v>
      </c>
      <c r="B5422" s="2" t="s">
        <v>296</v>
      </c>
      <c r="C5422" s="2" t="str">
        <f>VLOOKUP(D5422,Info!$A$24:$B$57,2,FALSE)</f>
        <v>SG</v>
      </c>
      <c r="D5422" s="3" t="s">
        <v>8</v>
      </c>
      <c r="E5422" s="3">
        <v>1984.0</v>
      </c>
      <c r="F5422" s="3">
        <v>18.0</v>
      </c>
    </row>
    <row r="5423" ht="15.75" customHeight="1">
      <c r="A5423" s="2" t="s">
        <v>298</v>
      </c>
      <c r="B5423" s="2" t="s">
        <v>296</v>
      </c>
      <c r="C5423" s="2" t="str">
        <f>VLOOKUP(D5423,Info!$A$24:$B$57,2,FALSE)</f>
        <v>SG</v>
      </c>
      <c r="D5423" s="3" t="s">
        <v>8</v>
      </c>
      <c r="E5423" s="3">
        <v>1985.0</v>
      </c>
      <c r="F5423" s="3">
        <v>3.0</v>
      </c>
    </row>
    <row r="5424" ht="15.75" customHeight="1">
      <c r="A5424" s="2" t="s">
        <v>298</v>
      </c>
      <c r="B5424" s="2" t="s">
        <v>296</v>
      </c>
      <c r="C5424" s="2" t="str">
        <f>VLOOKUP(D5424,Info!$A$24:$B$57,2,FALSE)</f>
        <v>SG</v>
      </c>
      <c r="D5424" s="3" t="s">
        <v>8</v>
      </c>
      <c r="E5424" s="3">
        <v>1986.0</v>
      </c>
      <c r="F5424" s="3">
        <v>8.0</v>
      </c>
    </row>
    <row r="5425" ht="15.75" customHeight="1">
      <c r="A5425" s="2" t="s">
        <v>298</v>
      </c>
      <c r="B5425" s="2" t="s">
        <v>296</v>
      </c>
      <c r="C5425" s="2" t="str">
        <f>VLOOKUP(D5425,Info!$A$24:$B$57,2,FALSE)</f>
        <v>SG</v>
      </c>
      <c r="D5425" s="3" t="s">
        <v>8</v>
      </c>
      <c r="E5425" s="3">
        <v>1987.0</v>
      </c>
      <c r="F5425" s="3">
        <v>6.0</v>
      </c>
    </row>
    <row r="5426" ht="15.75" customHeight="1">
      <c r="A5426" s="2" t="s">
        <v>298</v>
      </c>
      <c r="B5426" s="2" t="s">
        <v>296</v>
      </c>
      <c r="C5426" s="2" t="str">
        <f>VLOOKUP(D5426,Info!$A$24:$B$57,2,FALSE)</f>
        <v>SG</v>
      </c>
      <c r="D5426" s="3" t="s">
        <v>8</v>
      </c>
      <c r="E5426" s="3">
        <v>1989.0</v>
      </c>
      <c r="F5426" s="3">
        <v>3.0</v>
      </c>
    </row>
    <row r="5427" ht="15.75" customHeight="1">
      <c r="A5427" s="2" t="s">
        <v>298</v>
      </c>
      <c r="B5427" s="2" t="s">
        <v>296</v>
      </c>
      <c r="C5427" s="2" t="str">
        <f>VLOOKUP(D5427,Info!$A$24:$B$57,2,FALSE)</f>
        <v>SG</v>
      </c>
      <c r="D5427" s="3" t="s">
        <v>8</v>
      </c>
      <c r="E5427" s="3">
        <v>1992.0</v>
      </c>
      <c r="F5427" s="3">
        <v>1.0</v>
      </c>
    </row>
    <row r="5428" ht="15.75" customHeight="1">
      <c r="A5428" s="2" t="s">
        <v>298</v>
      </c>
      <c r="B5428" s="2" t="s">
        <v>296</v>
      </c>
      <c r="C5428" s="2" t="str">
        <f>VLOOKUP(D5428,Info!$A$24:$B$57,2,FALSE)</f>
        <v>SG</v>
      </c>
      <c r="D5428" s="3" t="s">
        <v>8</v>
      </c>
      <c r="E5428" s="3">
        <v>1994.0</v>
      </c>
      <c r="F5428" s="3">
        <v>1.0</v>
      </c>
    </row>
    <row r="5429" ht="15.75" customHeight="1">
      <c r="A5429" s="2" t="s">
        <v>298</v>
      </c>
      <c r="B5429" s="2" t="s">
        <v>296</v>
      </c>
      <c r="C5429" s="2" t="str">
        <f>VLOOKUP(D5429,Info!$A$24:$B$57,2,FALSE)</f>
        <v>SG</v>
      </c>
      <c r="D5429" s="3" t="s">
        <v>8</v>
      </c>
      <c r="E5429" s="3">
        <v>1995.0</v>
      </c>
      <c r="F5429" s="3">
        <v>8.0</v>
      </c>
    </row>
    <row r="5430" ht="15.75" customHeight="1">
      <c r="A5430" s="2" t="s">
        <v>298</v>
      </c>
      <c r="B5430" s="2" t="s">
        <v>296</v>
      </c>
      <c r="C5430" s="2" t="str">
        <f>VLOOKUP(D5430,Info!$A$24:$B$57,2,FALSE)</f>
        <v>SG</v>
      </c>
      <c r="D5430" s="3" t="s">
        <v>8</v>
      </c>
      <c r="E5430" s="3">
        <v>1996.0</v>
      </c>
      <c r="F5430" s="3">
        <v>19.0</v>
      </c>
    </row>
    <row r="5431" ht="15.75" customHeight="1">
      <c r="A5431" s="2" t="s">
        <v>298</v>
      </c>
      <c r="B5431" s="2" t="s">
        <v>296</v>
      </c>
      <c r="C5431" s="2" t="str">
        <f>VLOOKUP(D5431,Info!$A$24:$B$57,2,FALSE)</f>
        <v>SG</v>
      </c>
      <c r="D5431" s="3" t="s">
        <v>8</v>
      </c>
      <c r="E5431" s="3">
        <v>1997.0</v>
      </c>
      <c r="F5431" s="3">
        <v>8.0</v>
      </c>
    </row>
    <row r="5432" ht="15.75" customHeight="1">
      <c r="A5432" s="2" t="s">
        <v>298</v>
      </c>
      <c r="B5432" s="2" t="s">
        <v>296</v>
      </c>
      <c r="C5432" s="2" t="str">
        <f>VLOOKUP(D5432,Info!$A$24:$B$57,2,FALSE)</f>
        <v>SG</v>
      </c>
      <c r="D5432" s="3" t="s">
        <v>8</v>
      </c>
      <c r="E5432" s="3">
        <v>1998.0</v>
      </c>
      <c r="F5432" s="3">
        <v>13.0</v>
      </c>
    </row>
    <row r="5433" ht="15.75" customHeight="1">
      <c r="A5433" s="2" t="s">
        <v>298</v>
      </c>
      <c r="B5433" s="2" t="s">
        <v>296</v>
      </c>
      <c r="C5433" s="2" t="str">
        <f>VLOOKUP(D5433,Info!$A$24:$B$57,2,FALSE)</f>
        <v>SG</v>
      </c>
      <c r="D5433" s="3" t="s">
        <v>8</v>
      </c>
      <c r="E5433" s="3">
        <v>1999.0</v>
      </c>
      <c r="F5433" s="3">
        <v>16.0</v>
      </c>
    </row>
    <row r="5434" ht="15.75" customHeight="1">
      <c r="A5434" s="2" t="s">
        <v>298</v>
      </c>
      <c r="B5434" s="2" t="s">
        <v>296</v>
      </c>
      <c r="C5434" s="2" t="str">
        <f>VLOOKUP(D5434,Info!$A$24:$B$57,2,FALSE)</f>
        <v>SG</v>
      </c>
      <c r="D5434" s="3" t="s">
        <v>8</v>
      </c>
      <c r="E5434" s="3">
        <v>2000.0</v>
      </c>
      <c r="F5434" s="3">
        <v>11.0</v>
      </c>
    </row>
    <row r="5435" ht="15.75" customHeight="1">
      <c r="A5435" s="2" t="s">
        <v>298</v>
      </c>
      <c r="B5435" s="2" t="s">
        <v>296</v>
      </c>
      <c r="C5435" s="2" t="str">
        <f>VLOOKUP(D5435,Info!$A$24:$B$57,2,FALSE)</f>
        <v>SG</v>
      </c>
      <c r="D5435" s="3" t="s">
        <v>8</v>
      </c>
      <c r="E5435" s="3">
        <v>2001.0</v>
      </c>
      <c r="F5435" s="3">
        <v>18.0</v>
      </c>
    </row>
    <row r="5436" ht="15.75" customHeight="1">
      <c r="A5436" s="2" t="s">
        <v>298</v>
      </c>
      <c r="B5436" s="2" t="s">
        <v>296</v>
      </c>
      <c r="C5436" s="2" t="str">
        <f>VLOOKUP(D5436,Info!$A$24:$B$57,2,FALSE)</f>
        <v>SG</v>
      </c>
      <c r="D5436" s="3" t="s">
        <v>8</v>
      </c>
      <c r="E5436" s="3">
        <v>2002.0</v>
      </c>
      <c r="F5436" s="3">
        <v>10.0</v>
      </c>
    </row>
    <row r="5437" ht="15.75" customHeight="1">
      <c r="A5437" s="2" t="s">
        <v>298</v>
      </c>
      <c r="B5437" s="2" t="s">
        <v>296</v>
      </c>
      <c r="C5437" s="2" t="str">
        <f>VLOOKUP(D5437,Info!$A$24:$B$57,2,FALSE)</f>
        <v>SG</v>
      </c>
      <c r="D5437" s="3" t="s">
        <v>8</v>
      </c>
      <c r="E5437" s="3">
        <v>2003.0</v>
      </c>
      <c r="F5437" s="3">
        <v>10.0</v>
      </c>
    </row>
    <row r="5438" ht="15.75" customHeight="1">
      <c r="A5438" s="2" t="s">
        <v>298</v>
      </c>
      <c r="B5438" s="2" t="s">
        <v>296</v>
      </c>
      <c r="C5438" s="2" t="str">
        <f>VLOOKUP(D5438,Info!$A$24:$B$57,2,FALSE)</f>
        <v>SG</v>
      </c>
      <c r="D5438" s="3" t="s">
        <v>8</v>
      </c>
      <c r="E5438" s="3">
        <v>2004.0</v>
      </c>
      <c r="F5438" s="3">
        <v>4.0</v>
      </c>
    </row>
    <row r="5439" ht="15.75" customHeight="1">
      <c r="A5439" s="2" t="s">
        <v>298</v>
      </c>
      <c r="B5439" s="2" t="s">
        <v>296</v>
      </c>
      <c r="C5439" s="2" t="str">
        <f>VLOOKUP(D5439,Info!$A$24:$B$57,2,FALSE)</f>
        <v>SG</v>
      </c>
      <c r="D5439" s="3" t="s">
        <v>8</v>
      </c>
      <c r="E5439" s="3">
        <v>2005.0</v>
      </c>
      <c r="F5439" s="3">
        <v>9.0</v>
      </c>
    </row>
    <row r="5440" ht="15.75" customHeight="1">
      <c r="A5440" s="2" t="s">
        <v>298</v>
      </c>
      <c r="B5440" s="2" t="s">
        <v>296</v>
      </c>
      <c r="C5440" s="2" t="str">
        <f>VLOOKUP(D5440,Info!$A$24:$B$57,2,FALSE)</f>
        <v>SG</v>
      </c>
      <c r="D5440" s="3" t="s">
        <v>8</v>
      </c>
      <c r="E5440" s="3">
        <v>2006.0</v>
      </c>
      <c r="F5440" s="3">
        <v>2.0</v>
      </c>
    </row>
    <row r="5441" ht="15.75" customHeight="1">
      <c r="A5441" s="2" t="s">
        <v>298</v>
      </c>
      <c r="B5441" s="2" t="s">
        <v>296</v>
      </c>
      <c r="C5441" s="2" t="str">
        <f>VLOOKUP(D5441,Info!$A$24:$B$57,2,FALSE)</f>
        <v>SG</v>
      </c>
      <c r="D5441" s="3" t="s">
        <v>8</v>
      </c>
      <c r="E5441" s="3">
        <v>2007.0</v>
      </c>
      <c r="F5441" s="3">
        <v>4.0</v>
      </c>
    </row>
    <row r="5442" ht="15.75" customHeight="1">
      <c r="A5442" s="2" t="s">
        <v>298</v>
      </c>
      <c r="B5442" s="2" t="s">
        <v>296</v>
      </c>
      <c r="C5442" s="2" t="str">
        <f>VLOOKUP(D5442,Info!$A$24:$B$57,2,FALSE)</f>
        <v>SG</v>
      </c>
      <c r="D5442" s="3" t="s">
        <v>8</v>
      </c>
      <c r="E5442" s="3">
        <v>2008.0</v>
      </c>
      <c r="F5442" s="3">
        <v>3.0</v>
      </c>
    </row>
    <row r="5443" ht="15.75" customHeight="1">
      <c r="A5443" s="2" t="s">
        <v>298</v>
      </c>
      <c r="B5443" s="2" t="s">
        <v>296</v>
      </c>
      <c r="C5443" s="2" t="str">
        <f>VLOOKUP(D5443,Info!$A$24:$B$57,2,FALSE)</f>
        <v>SG</v>
      </c>
      <c r="D5443" s="3" t="s">
        <v>8</v>
      </c>
      <c r="E5443" s="3">
        <v>2009.0</v>
      </c>
      <c r="F5443" s="3">
        <v>8.0</v>
      </c>
    </row>
    <row r="5444" ht="15.75" customHeight="1">
      <c r="A5444" s="2" t="s">
        <v>298</v>
      </c>
      <c r="B5444" s="2" t="s">
        <v>296</v>
      </c>
      <c r="C5444" s="2" t="str">
        <f>VLOOKUP(D5444,Info!$A$24:$B$57,2,FALSE)</f>
        <v>SG</v>
      </c>
      <c r="D5444" s="3" t="s">
        <v>8</v>
      </c>
      <c r="E5444" s="3">
        <v>2010.0</v>
      </c>
      <c r="F5444" s="3">
        <v>2.0</v>
      </c>
    </row>
    <row r="5445" ht="15.75" customHeight="1">
      <c r="A5445" s="2" t="s">
        <v>298</v>
      </c>
      <c r="B5445" s="2" t="s">
        <v>296</v>
      </c>
      <c r="C5445" s="2" t="str">
        <f>VLOOKUP(D5445,Info!$A$24:$B$57,2,FALSE)</f>
        <v>SG</v>
      </c>
      <c r="D5445" s="3" t="s">
        <v>8</v>
      </c>
      <c r="E5445" s="3">
        <v>2012.0</v>
      </c>
      <c r="F5445" s="3">
        <v>12.0</v>
      </c>
    </row>
    <row r="5446" ht="15.75" customHeight="1">
      <c r="A5446" s="2" t="s">
        <v>298</v>
      </c>
      <c r="B5446" s="2" t="s">
        <v>296</v>
      </c>
      <c r="C5446" s="2" t="str">
        <f>VLOOKUP(D5446,Info!$A$24:$B$57,2,FALSE)</f>
        <v>SG</v>
      </c>
      <c r="D5446" s="3" t="s">
        <v>8</v>
      </c>
      <c r="E5446" s="3">
        <v>2013.0</v>
      </c>
      <c r="F5446" s="3">
        <v>4.0</v>
      </c>
    </row>
    <row r="5447" ht="15.75" customHeight="1">
      <c r="A5447" s="2" t="s">
        <v>298</v>
      </c>
      <c r="B5447" s="2" t="s">
        <v>296</v>
      </c>
      <c r="C5447" s="2" t="str">
        <f>VLOOKUP(D5447,Info!$A$24:$B$57,2,FALSE)</f>
        <v>SG</v>
      </c>
      <c r="D5447" s="3" t="s">
        <v>8</v>
      </c>
      <c r="E5447" s="3">
        <v>2014.0</v>
      </c>
      <c r="F5447" s="3">
        <v>7.0</v>
      </c>
    </row>
    <row r="5448" ht="15.75" customHeight="1">
      <c r="A5448" s="2" t="s">
        <v>298</v>
      </c>
      <c r="B5448" s="2" t="s">
        <v>296</v>
      </c>
      <c r="C5448" s="2" t="str">
        <f>VLOOKUP(D5448,Info!$A$24:$B$57,2,FALSE)</f>
        <v>SG</v>
      </c>
      <c r="D5448" s="3" t="s">
        <v>8</v>
      </c>
      <c r="E5448" s="3">
        <v>2015.0</v>
      </c>
      <c r="F5448" s="3">
        <v>7.0</v>
      </c>
    </row>
    <row r="5449" ht="15.75" customHeight="1">
      <c r="A5449" s="2" t="s">
        <v>298</v>
      </c>
      <c r="B5449" s="2" t="s">
        <v>296</v>
      </c>
      <c r="C5449" s="2" t="str">
        <f>VLOOKUP(D5449,Info!$A$24:$B$57,2,FALSE)</f>
        <v>SG</v>
      </c>
      <c r="D5449" s="3" t="s">
        <v>8</v>
      </c>
      <c r="E5449" s="3">
        <v>2016.0</v>
      </c>
      <c r="F5449" s="3">
        <v>12.0</v>
      </c>
    </row>
    <row r="5450" ht="15.75" customHeight="1">
      <c r="A5450" s="2" t="s">
        <v>298</v>
      </c>
      <c r="B5450" s="2" t="s">
        <v>296</v>
      </c>
      <c r="C5450" s="2" t="str">
        <f>VLOOKUP(D5450,Info!$A$24:$B$57,2,FALSE)</f>
        <v>SG</v>
      </c>
      <c r="D5450" s="3" t="s">
        <v>8</v>
      </c>
      <c r="E5450" s="3">
        <v>2017.0</v>
      </c>
      <c r="F5450" s="3">
        <v>7.0</v>
      </c>
    </row>
    <row r="5451" ht="15.75" customHeight="1">
      <c r="A5451" s="2" t="s">
        <v>298</v>
      </c>
      <c r="B5451" s="2" t="s">
        <v>296</v>
      </c>
      <c r="C5451" s="2" t="str">
        <f>VLOOKUP(D5451,Info!$A$24:$B$57,2,FALSE)</f>
        <v>SG</v>
      </c>
      <c r="D5451" s="3" t="s">
        <v>8</v>
      </c>
      <c r="E5451" s="3">
        <v>2018.0</v>
      </c>
      <c r="F5451" s="3">
        <v>6.0</v>
      </c>
    </row>
    <row r="5452" ht="15.75" customHeight="1">
      <c r="A5452" s="2" t="s">
        <v>298</v>
      </c>
      <c r="B5452" s="2" t="s">
        <v>296</v>
      </c>
      <c r="C5452" s="2" t="str">
        <f>VLOOKUP(D5452,Info!$A$24:$B$57,2,FALSE)</f>
        <v>SG</v>
      </c>
      <c r="D5452" s="3" t="s">
        <v>8</v>
      </c>
      <c r="E5452" s="3">
        <v>2019.0</v>
      </c>
      <c r="F5452" s="3">
        <v>2.0</v>
      </c>
    </row>
    <row r="5453" ht="15.75" customHeight="1">
      <c r="A5453" s="2" t="s">
        <v>298</v>
      </c>
      <c r="B5453" s="2" t="s">
        <v>296</v>
      </c>
      <c r="C5453" s="2" t="str">
        <f>VLOOKUP(D5453,Info!$A$24:$B$57,2,FALSE)</f>
        <v>Deepwater</v>
      </c>
      <c r="D5453" s="3" t="s">
        <v>9</v>
      </c>
      <c r="E5453" s="3">
        <v>1984.0</v>
      </c>
      <c r="F5453" s="3">
        <v>4.0</v>
      </c>
    </row>
    <row r="5454" ht="15.75" customHeight="1">
      <c r="A5454" s="2" t="s">
        <v>298</v>
      </c>
      <c r="B5454" s="2" t="s">
        <v>296</v>
      </c>
      <c r="C5454" s="2" t="str">
        <f>VLOOKUP(D5454,Info!$A$24:$B$57,2,FALSE)</f>
        <v>Deepwater</v>
      </c>
      <c r="D5454" s="3" t="s">
        <v>9</v>
      </c>
      <c r="E5454" s="3">
        <v>1999.0</v>
      </c>
      <c r="F5454" s="3">
        <v>1.0</v>
      </c>
    </row>
    <row r="5455" ht="15.75" customHeight="1">
      <c r="A5455" s="2" t="s">
        <v>298</v>
      </c>
      <c r="B5455" s="2" t="s">
        <v>296</v>
      </c>
      <c r="C5455" s="2" t="str">
        <f>VLOOKUP(D5455,Info!$A$24:$B$57,2,FALSE)</f>
        <v>Deepwater</v>
      </c>
      <c r="D5455" s="3" t="s">
        <v>9</v>
      </c>
      <c r="E5455" s="3">
        <v>2000.0</v>
      </c>
      <c r="F5455" s="3">
        <v>3.0</v>
      </c>
    </row>
    <row r="5456" ht="15.75" customHeight="1">
      <c r="A5456" s="2" t="s">
        <v>298</v>
      </c>
      <c r="B5456" s="2" t="s">
        <v>296</v>
      </c>
      <c r="C5456" s="2" t="str">
        <f>VLOOKUP(D5456,Info!$A$24:$B$57,2,FALSE)</f>
        <v>Deepwater</v>
      </c>
      <c r="D5456" s="3" t="s">
        <v>9</v>
      </c>
      <c r="E5456" s="3">
        <v>2004.0</v>
      </c>
      <c r="F5456" s="3">
        <v>2.0</v>
      </c>
    </row>
    <row r="5457" ht="15.75" customHeight="1">
      <c r="A5457" s="2" t="s">
        <v>298</v>
      </c>
      <c r="B5457" s="2" t="s">
        <v>296</v>
      </c>
      <c r="C5457" s="2" t="str">
        <f>VLOOKUP(D5457,Info!$A$24:$B$57,2,FALSE)</f>
        <v>Deepwater</v>
      </c>
      <c r="D5457" s="3" t="s">
        <v>9</v>
      </c>
      <c r="E5457" s="3">
        <v>2007.0</v>
      </c>
      <c r="F5457" s="3">
        <v>2.0</v>
      </c>
    </row>
    <row r="5458" ht="15.75" customHeight="1">
      <c r="A5458" s="2" t="s">
        <v>298</v>
      </c>
      <c r="B5458" s="2" t="s">
        <v>296</v>
      </c>
      <c r="C5458" s="2" t="str">
        <f>VLOOKUP(D5458,Info!$A$24:$B$57,2,FALSE)</f>
        <v>Deepwater</v>
      </c>
      <c r="D5458" s="3" t="s">
        <v>9</v>
      </c>
      <c r="E5458" s="3">
        <v>2008.0</v>
      </c>
      <c r="F5458" s="3">
        <v>2.0</v>
      </c>
    </row>
    <row r="5459" ht="15.75" customHeight="1">
      <c r="A5459" s="2" t="s">
        <v>298</v>
      </c>
      <c r="B5459" s="2" t="s">
        <v>296</v>
      </c>
      <c r="C5459" s="2" t="str">
        <f>VLOOKUP(D5459,Info!$A$24:$B$57,2,FALSE)</f>
        <v>Deepwater</v>
      </c>
      <c r="D5459" s="3" t="s">
        <v>9</v>
      </c>
      <c r="E5459" s="3">
        <v>2010.0</v>
      </c>
      <c r="F5459" s="3">
        <v>2.0</v>
      </c>
    </row>
    <row r="5460" ht="15.75" customHeight="1">
      <c r="A5460" s="2" t="s">
        <v>298</v>
      </c>
      <c r="B5460" s="2" t="s">
        <v>296</v>
      </c>
      <c r="C5460" s="2" t="str">
        <f>VLOOKUP(D5460,Info!$A$24:$B$57,2,FALSE)</f>
        <v>Deepwater</v>
      </c>
      <c r="D5460" s="3" t="s">
        <v>9</v>
      </c>
      <c r="E5460" s="3">
        <v>2011.0</v>
      </c>
      <c r="F5460" s="3">
        <v>1.0</v>
      </c>
    </row>
    <row r="5461" ht="15.75" customHeight="1">
      <c r="A5461" s="2" t="s">
        <v>298</v>
      </c>
      <c r="B5461" s="2" t="s">
        <v>296</v>
      </c>
      <c r="C5461" s="2" t="str">
        <f>VLOOKUP(D5461,Info!$A$24:$B$57,2,FALSE)</f>
        <v>Deepwater</v>
      </c>
      <c r="D5461" s="3" t="s">
        <v>9</v>
      </c>
      <c r="E5461" s="3">
        <v>2012.0</v>
      </c>
      <c r="F5461" s="3">
        <v>2.0</v>
      </c>
    </row>
    <row r="5462" ht="15.75" customHeight="1">
      <c r="A5462" s="2" t="s">
        <v>298</v>
      </c>
      <c r="B5462" s="2" t="s">
        <v>296</v>
      </c>
      <c r="C5462" s="2" t="str">
        <f>VLOOKUP(D5462,Info!$A$24:$B$57,2,FALSE)</f>
        <v>Deepwater</v>
      </c>
      <c r="D5462" s="3" t="s">
        <v>9</v>
      </c>
      <c r="E5462" s="3">
        <v>2013.0</v>
      </c>
      <c r="F5462" s="3">
        <v>1.0</v>
      </c>
    </row>
    <row r="5463" ht="15.75" customHeight="1">
      <c r="A5463" s="2" t="s">
        <v>298</v>
      </c>
      <c r="B5463" s="2" t="s">
        <v>296</v>
      </c>
      <c r="C5463" s="2" t="str">
        <f>VLOOKUP(D5463,Info!$A$24:$B$57,2,FALSE)</f>
        <v>Deepwater</v>
      </c>
      <c r="D5463" s="3" t="s">
        <v>9</v>
      </c>
      <c r="E5463" s="3">
        <v>2014.0</v>
      </c>
      <c r="F5463" s="3">
        <v>3.0</v>
      </c>
    </row>
    <row r="5464" ht="15.75" customHeight="1">
      <c r="A5464" s="2" t="s">
        <v>298</v>
      </c>
      <c r="B5464" s="2" t="s">
        <v>296</v>
      </c>
      <c r="C5464" s="2" t="str">
        <f>VLOOKUP(D5464,Info!$A$24:$B$57,2,FALSE)</f>
        <v>Deepwater</v>
      </c>
      <c r="D5464" s="3" t="s">
        <v>9</v>
      </c>
      <c r="E5464" s="3">
        <v>2016.0</v>
      </c>
      <c r="F5464" s="3">
        <v>2.0</v>
      </c>
    </row>
    <row r="5465" ht="15.75" customHeight="1">
      <c r="A5465" s="2" t="s">
        <v>298</v>
      </c>
      <c r="B5465" s="2" t="s">
        <v>296</v>
      </c>
      <c r="C5465" s="2" t="str">
        <f>VLOOKUP(D5465,Info!$A$24:$B$57,2,FALSE)</f>
        <v>Shallow-water</v>
      </c>
      <c r="D5465" s="3" t="s">
        <v>11</v>
      </c>
      <c r="E5465" s="3">
        <v>1982.0</v>
      </c>
      <c r="F5465" s="3">
        <v>1.0</v>
      </c>
    </row>
    <row r="5466" ht="15.75" customHeight="1">
      <c r="A5466" s="2" t="s">
        <v>298</v>
      </c>
      <c r="B5466" s="2" t="s">
        <v>296</v>
      </c>
      <c r="C5466" s="2" t="str">
        <f>VLOOKUP(D5466,Info!$A$24:$B$57,2,FALSE)</f>
        <v>Shallow-water</v>
      </c>
      <c r="D5466" s="3" t="s">
        <v>11</v>
      </c>
      <c r="E5466" s="3">
        <v>1990.0</v>
      </c>
      <c r="F5466" s="3">
        <v>1.0</v>
      </c>
    </row>
    <row r="5467" ht="15.75" customHeight="1">
      <c r="A5467" s="2" t="s">
        <v>298</v>
      </c>
      <c r="B5467" s="2" t="s">
        <v>296</v>
      </c>
      <c r="C5467" s="2" t="str">
        <f>VLOOKUP(D5467,Info!$A$24:$B$57,2,FALSE)</f>
        <v>Shallow-water</v>
      </c>
      <c r="D5467" s="3" t="s">
        <v>11</v>
      </c>
      <c r="E5467" s="3">
        <v>1993.0</v>
      </c>
      <c r="F5467" s="3">
        <v>6.0</v>
      </c>
    </row>
    <row r="5468" ht="15.75" customHeight="1">
      <c r="A5468" s="2" t="s">
        <v>298</v>
      </c>
      <c r="B5468" s="2" t="s">
        <v>296</v>
      </c>
      <c r="C5468" s="2" t="str">
        <f>VLOOKUP(D5468,Info!$A$24:$B$57,2,FALSE)</f>
        <v>Shallow-water</v>
      </c>
      <c r="D5468" s="3" t="s">
        <v>11</v>
      </c>
      <c r="E5468" s="3">
        <v>1994.0</v>
      </c>
      <c r="F5468" s="3">
        <v>1.0</v>
      </c>
    </row>
    <row r="5469" ht="15.75" customHeight="1">
      <c r="A5469" s="2" t="s">
        <v>298</v>
      </c>
      <c r="B5469" s="2" t="s">
        <v>296</v>
      </c>
      <c r="C5469" s="2" t="str">
        <f>VLOOKUP(D5469,Info!$A$24:$B$57,2,FALSE)</f>
        <v>Shallow-water</v>
      </c>
      <c r="D5469" s="3" t="s">
        <v>11</v>
      </c>
      <c r="E5469" s="3">
        <v>1996.0</v>
      </c>
      <c r="F5469" s="3">
        <v>2.0</v>
      </c>
    </row>
    <row r="5470" ht="15.75" customHeight="1">
      <c r="A5470" s="2" t="s">
        <v>298</v>
      </c>
      <c r="B5470" s="2" t="s">
        <v>296</v>
      </c>
      <c r="C5470" s="2" t="str">
        <f>VLOOKUP(D5470,Info!$A$24:$B$57,2,FALSE)</f>
        <v>Shallow-water</v>
      </c>
      <c r="D5470" s="3" t="s">
        <v>11</v>
      </c>
      <c r="E5470" s="3">
        <v>1998.0</v>
      </c>
      <c r="F5470" s="3">
        <v>3.0</v>
      </c>
    </row>
    <row r="5471" ht="15.75" customHeight="1">
      <c r="A5471" s="2" t="s">
        <v>298</v>
      </c>
      <c r="B5471" s="2" t="s">
        <v>296</v>
      </c>
      <c r="C5471" s="2" t="str">
        <f>VLOOKUP(D5471,Info!$A$24:$B$57,2,FALSE)</f>
        <v>Shallow-water</v>
      </c>
      <c r="D5471" s="3" t="s">
        <v>11</v>
      </c>
      <c r="E5471" s="3">
        <v>1999.0</v>
      </c>
      <c r="F5471" s="3">
        <v>2.0</v>
      </c>
    </row>
    <row r="5472" ht="15.75" customHeight="1">
      <c r="A5472" s="2" t="s">
        <v>298</v>
      </c>
      <c r="B5472" s="2" t="s">
        <v>296</v>
      </c>
      <c r="C5472" s="2" t="str">
        <f>VLOOKUP(D5472,Info!$A$24:$B$57,2,FALSE)</f>
        <v>Shallow-water</v>
      </c>
      <c r="D5472" s="3" t="s">
        <v>11</v>
      </c>
      <c r="E5472" s="3">
        <v>2000.0</v>
      </c>
      <c r="F5472" s="3">
        <v>2.0</v>
      </c>
    </row>
    <row r="5473" ht="15.75" customHeight="1">
      <c r="A5473" s="2" t="s">
        <v>298</v>
      </c>
      <c r="B5473" s="2" t="s">
        <v>296</v>
      </c>
      <c r="C5473" s="2" t="str">
        <f>VLOOKUP(D5473,Info!$A$24:$B$57,2,FALSE)</f>
        <v>Shallow-water</v>
      </c>
      <c r="D5473" s="3" t="s">
        <v>11</v>
      </c>
      <c r="E5473" s="3">
        <v>2001.0</v>
      </c>
      <c r="F5473" s="3">
        <v>2.0</v>
      </c>
    </row>
    <row r="5474" ht="15.75" customHeight="1">
      <c r="A5474" s="2" t="s">
        <v>298</v>
      </c>
      <c r="B5474" s="2" t="s">
        <v>296</v>
      </c>
      <c r="C5474" s="2" t="str">
        <f>VLOOKUP(D5474,Info!$A$24:$B$57,2,FALSE)</f>
        <v>Shallow-water</v>
      </c>
      <c r="D5474" s="3" t="s">
        <v>11</v>
      </c>
      <c r="E5474" s="3">
        <v>2003.0</v>
      </c>
      <c r="F5474" s="3">
        <v>3.0</v>
      </c>
    </row>
    <row r="5475" ht="15.75" customHeight="1">
      <c r="A5475" s="2" t="s">
        <v>298</v>
      </c>
      <c r="B5475" s="2" t="s">
        <v>296</v>
      </c>
      <c r="C5475" s="2" t="str">
        <f>VLOOKUP(D5475,Info!$A$24:$B$57,2,FALSE)</f>
        <v>Shallow-water</v>
      </c>
      <c r="D5475" s="3" t="s">
        <v>11</v>
      </c>
      <c r="E5475" s="3">
        <v>2004.0</v>
      </c>
      <c r="F5475" s="3">
        <v>1.0</v>
      </c>
    </row>
    <row r="5476" ht="15.75" customHeight="1">
      <c r="A5476" s="2" t="s">
        <v>298</v>
      </c>
      <c r="B5476" s="2" t="s">
        <v>296</v>
      </c>
      <c r="C5476" s="2" t="str">
        <f>VLOOKUP(D5476,Info!$A$24:$B$57,2,FALSE)</f>
        <v>Shallow-water</v>
      </c>
      <c r="D5476" s="3" t="s">
        <v>11</v>
      </c>
      <c r="E5476" s="3">
        <v>2005.0</v>
      </c>
      <c r="F5476" s="3">
        <v>5.0</v>
      </c>
    </row>
    <row r="5477" ht="15.75" customHeight="1">
      <c r="A5477" s="2" t="s">
        <v>298</v>
      </c>
      <c r="B5477" s="2" t="s">
        <v>296</v>
      </c>
      <c r="C5477" s="2" t="str">
        <f>VLOOKUP(D5477,Info!$A$24:$B$57,2,FALSE)</f>
        <v>Shallow-water</v>
      </c>
      <c r="D5477" s="3" t="s">
        <v>11</v>
      </c>
      <c r="E5477" s="3">
        <v>2006.0</v>
      </c>
      <c r="F5477" s="3">
        <v>3.0</v>
      </c>
    </row>
    <row r="5478" ht="15.75" customHeight="1">
      <c r="A5478" s="2" t="s">
        <v>298</v>
      </c>
      <c r="B5478" s="2" t="s">
        <v>296</v>
      </c>
      <c r="C5478" s="2" t="str">
        <f>VLOOKUP(D5478,Info!$A$24:$B$57,2,FALSE)</f>
        <v>Shallow-water</v>
      </c>
      <c r="D5478" s="3" t="s">
        <v>11</v>
      </c>
      <c r="E5478" s="3">
        <v>2007.0</v>
      </c>
      <c r="F5478" s="3">
        <v>4.0</v>
      </c>
    </row>
    <row r="5479" ht="15.75" customHeight="1">
      <c r="A5479" s="2" t="s">
        <v>298</v>
      </c>
      <c r="B5479" s="2" t="s">
        <v>296</v>
      </c>
      <c r="C5479" s="2" t="str">
        <f>VLOOKUP(D5479,Info!$A$24:$B$57,2,FALSE)</f>
        <v>Shallow-water</v>
      </c>
      <c r="D5479" s="3" t="s">
        <v>11</v>
      </c>
      <c r="E5479" s="3">
        <v>2008.0</v>
      </c>
      <c r="F5479" s="3">
        <v>5.0</v>
      </c>
    </row>
    <row r="5480" ht="15.75" customHeight="1">
      <c r="A5480" s="2" t="s">
        <v>298</v>
      </c>
      <c r="B5480" s="2" t="s">
        <v>296</v>
      </c>
      <c r="C5480" s="2" t="str">
        <f>VLOOKUP(D5480,Info!$A$24:$B$57,2,FALSE)</f>
        <v>Shallow-water</v>
      </c>
      <c r="D5480" s="3" t="s">
        <v>11</v>
      </c>
      <c r="E5480" s="3">
        <v>2009.0</v>
      </c>
      <c r="F5480" s="3">
        <v>2.0</v>
      </c>
    </row>
    <row r="5481" ht="15.75" customHeight="1">
      <c r="A5481" s="2" t="s">
        <v>298</v>
      </c>
      <c r="B5481" s="2" t="s">
        <v>296</v>
      </c>
      <c r="C5481" s="2" t="str">
        <f>VLOOKUP(D5481,Info!$A$24:$B$57,2,FALSE)</f>
        <v>Shallow-water</v>
      </c>
      <c r="D5481" s="3" t="s">
        <v>11</v>
      </c>
      <c r="E5481" s="3">
        <v>2010.0</v>
      </c>
      <c r="F5481" s="3">
        <v>2.0</v>
      </c>
    </row>
    <row r="5482" ht="15.75" customHeight="1">
      <c r="A5482" s="2" t="s">
        <v>298</v>
      </c>
      <c r="B5482" s="2" t="s">
        <v>296</v>
      </c>
      <c r="C5482" s="2" t="str">
        <f>VLOOKUP(D5482,Info!$A$24:$B$57,2,FALSE)</f>
        <v>Shallow-water</v>
      </c>
      <c r="D5482" s="3" t="s">
        <v>11</v>
      </c>
      <c r="E5482" s="3">
        <v>2014.0</v>
      </c>
      <c r="F5482" s="3">
        <v>3.0</v>
      </c>
    </row>
    <row r="5483" ht="15.75" customHeight="1">
      <c r="A5483" s="2" t="s">
        <v>298</v>
      </c>
      <c r="B5483" s="2" t="s">
        <v>296</v>
      </c>
      <c r="C5483" s="2" t="str">
        <f>VLOOKUP(D5483,Info!$A$24:$B$57,2,FALSE)</f>
        <v>Shallow-water</v>
      </c>
      <c r="D5483" s="3" t="s">
        <v>11</v>
      </c>
      <c r="E5483" s="3">
        <v>2016.0</v>
      </c>
      <c r="F5483" s="3">
        <v>3.0</v>
      </c>
    </row>
    <row r="5484" ht="15.75" customHeight="1">
      <c r="A5484" s="2" t="s">
        <v>298</v>
      </c>
      <c r="B5484" s="2" t="s">
        <v>296</v>
      </c>
      <c r="C5484" s="2" t="str">
        <f>VLOOKUP(D5484,Info!$A$24:$B$57,2,FALSE)</f>
        <v>Shallow-water</v>
      </c>
      <c r="D5484" s="3" t="s">
        <v>11</v>
      </c>
      <c r="E5484" s="3">
        <v>2017.0</v>
      </c>
      <c r="F5484" s="3">
        <v>2.0</v>
      </c>
    </row>
    <row r="5485" ht="15.75" customHeight="1">
      <c r="A5485" s="2" t="s">
        <v>298</v>
      </c>
      <c r="B5485" s="2" t="s">
        <v>296</v>
      </c>
      <c r="C5485" s="2" t="str">
        <f>VLOOKUP(D5485,Info!$A$24:$B$57,2,FALSE)</f>
        <v>Snappers</v>
      </c>
      <c r="D5485" s="3" t="s">
        <v>13</v>
      </c>
      <c r="E5485" s="3">
        <v>1982.0</v>
      </c>
      <c r="F5485" s="3">
        <v>1.0</v>
      </c>
    </row>
    <row r="5486" ht="15.75" customHeight="1">
      <c r="A5486" s="2" t="s">
        <v>298</v>
      </c>
      <c r="B5486" s="2" t="s">
        <v>296</v>
      </c>
      <c r="C5486" s="2" t="str">
        <f>VLOOKUP(D5486,Info!$A$24:$B$57,2,FALSE)</f>
        <v>Snappers</v>
      </c>
      <c r="D5486" s="3" t="s">
        <v>13</v>
      </c>
      <c r="E5486" s="3">
        <v>1983.0</v>
      </c>
      <c r="F5486" s="3">
        <v>6.0</v>
      </c>
    </row>
    <row r="5487" ht="15.75" customHeight="1">
      <c r="A5487" s="2" t="s">
        <v>298</v>
      </c>
      <c r="B5487" s="2" t="s">
        <v>296</v>
      </c>
      <c r="C5487" s="2" t="str">
        <f>VLOOKUP(D5487,Info!$A$24:$B$57,2,FALSE)</f>
        <v>Snappers</v>
      </c>
      <c r="D5487" s="3" t="s">
        <v>13</v>
      </c>
      <c r="E5487" s="3">
        <v>1985.0</v>
      </c>
      <c r="F5487" s="3">
        <v>10.0</v>
      </c>
    </row>
    <row r="5488" ht="15.75" customHeight="1">
      <c r="A5488" s="2" t="s">
        <v>298</v>
      </c>
      <c r="B5488" s="2" t="s">
        <v>296</v>
      </c>
      <c r="C5488" s="2" t="str">
        <f>VLOOKUP(D5488,Info!$A$24:$B$57,2,FALSE)</f>
        <v>Snappers</v>
      </c>
      <c r="D5488" s="3" t="s">
        <v>13</v>
      </c>
      <c r="E5488" s="3">
        <v>1986.0</v>
      </c>
      <c r="F5488" s="3">
        <v>5.0</v>
      </c>
    </row>
    <row r="5489" ht="15.75" customHeight="1">
      <c r="A5489" s="2" t="s">
        <v>298</v>
      </c>
      <c r="B5489" s="2" t="s">
        <v>296</v>
      </c>
      <c r="C5489" s="2" t="str">
        <f>VLOOKUP(D5489,Info!$A$24:$B$57,2,FALSE)</f>
        <v>Snappers</v>
      </c>
      <c r="D5489" s="3" t="s">
        <v>13</v>
      </c>
      <c r="E5489" s="3">
        <v>1991.0</v>
      </c>
      <c r="F5489" s="3">
        <v>1.0</v>
      </c>
    </row>
    <row r="5490" ht="15.75" customHeight="1">
      <c r="A5490" s="2" t="s">
        <v>298</v>
      </c>
      <c r="B5490" s="2" t="s">
        <v>296</v>
      </c>
      <c r="C5490" s="2" t="str">
        <f>VLOOKUP(D5490,Info!$A$24:$B$57,2,FALSE)</f>
        <v>Snappers</v>
      </c>
      <c r="D5490" s="3" t="s">
        <v>13</v>
      </c>
      <c r="E5490" s="3">
        <v>1993.0</v>
      </c>
      <c r="F5490" s="3">
        <v>11.0</v>
      </c>
    </row>
    <row r="5491" ht="15.75" customHeight="1">
      <c r="A5491" s="2" t="s">
        <v>298</v>
      </c>
      <c r="B5491" s="2" t="s">
        <v>296</v>
      </c>
      <c r="C5491" s="2" t="str">
        <f>VLOOKUP(D5491,Info!$A$24:$B$57,2,FALSE)</f>
        <v>Snappers</v>
      </c>
      <c r="D5491" s="3" t="s">
        <v>13</v>
      </c>
      <c r="E5491" s="3">
        <v>1995.0</v>
      </c>
      <c r="F5491" s="3">
        <v>5.0</v>
      </c>
    </row>
    <row r="5492" ht="15.75" customHeight="1">
      <c r="A5492" s="2" t="s">
        <v>298</v>
      </c>
      <c r="B5492" s="2" t="s">
        <v>296</v>
      </c>
      <c r="C5492" s="2" t="str">
        <f>VLOOKUP(D5492,Info!$A$24:$B$57,2,FALSE)</f>
        <v>Snappers</v>
      </c>
      <c r="D5492" s="3" t="s">
        <v>13</v>
      </c>
      <c r="E5492" s="3">
        <v>1996.0</v>
      </c>
      <c r="F5492" s="3">
        <v>4.0</v>
      </c>
    </row>
    <row r="5493" ht="15.75" customHeight="1">
      <c r="A5493" s="2" t="s">
        <v>298</v>
      </c>
      <c r="B5493" s="2" t="s">
        <v>296</v>
      </c>
      <c r="C5493" s="2" t="str">
        <f>VLOOKUP(D5493,Info!$A$24:$B$57,2,FALSE)</f>
        <v>Snappers</v>
      </c>
      <c r="D5493" s="3" t="s">
        <v>13</v>
      </c>
      <c r="E5493" s="3">
        <v>1998.0</v>
      </c>
      <c r="F5493" s="3">
        <v>2.0</v>
      </c>
    </row>
    <row r="5494" ht="15.75" customHeight="1">
      <c r="A5494" s="2" t="s">
        <v>298</v>
      </c>
      <c r="B5494" s="2" t="s">
        <v>296</v>
      </c>
      <c r="C5494" s="2" t="str">
        <f>VLOOKUP(D5494,Info!$A$24:$B$57,2,FALSE)</f>
        <v>Snappers</v>
      </c>
      <c r="D5494" s="3" t="s">
        <v>13</v>
      </c>
      <c r="E5494" s="3">
        <v>1999.0</v>
      </c>
      <c r="F5494" s="3">
        <v>1.0</v>
      </c>
    </row>
    <row r="5495" ht="15.75" customHeight="1">
      <c r="A5495" s="2" t="s">
        <v>298</v>
      </c>
      <c r="B5495" s="2" t="s">
        <v>296</v>
      </c>
      <c r="C5495" s="2" t="str">
        <f>VLOOKUP(D5495,Info!$A$24:$B$57,2,FALSE)</f>
        <v>Snappers</v>
      </c>
      <c r="D5495" s="3" t="s">
        <v>13</v>
      </c>
      <c r="E5495" s="3">
        <v>2000.0</v>
      </c>
      <c r="F5495" s="3">
        <v>2.0</v>
      </c>
    </row>
    <row r="5496" ht="15.75" customHeight="1">
      <c r="A5496" s="2" t="s">
        <v>298</v>
      </c>
      <c r="B5496" s="2" t="s">
        <v>296</v>
      </c>
      <c r="C5496" s="2" t="str">
        <f>VLOOKUP(D5496,Info!$A$24:$B$57,2,FALSE)</f>
        <v>Snappers</v>
      </c>
      <c r="D5496" s="3" t="s">
        <v>13</v>
      </c>
      <c r="E5496" s="3">
        <v>2001.0</v>
      </c>
      <c r="F5496" s="3">
        <v>3.0</v>
      </c>
    </row>
    <row r="5497" ht="15.75" customHeight="1">
      <c r="A5497" s="2" t="s">
        <v>298</v>
      </c>
      <c r="B5497" s="2" t="s">
        <v>296</v>
      </c>
      <c r="C5497" s="2" t="str">
        <f>VLOOKUP(D5497,Info!$A$24:$B$57,2,FALSE)</f>
        <v>Snappers</v>
      </c>
      <c r="D5497" s="3" t="s">
        <v>13</v>
      </c>
      <c r="E5497" s="3">
        <v>2002.0</v>
      </c>
      <c r="F5497" s="3">
        <v>5.0</v>
      </c>
    </row>
    <row r="5498" ht="15.75" customHeight="1">
      <c r="A5498" s="2" t="s">
        <v>298</v>
      </c>
      <c r="B5498" s="2" t="s">
        <v>296</v>
      </c>
      <c r="C5498" s="2" t="str">
        <f>VLOOKUP(D5498,Info!$A$24:$B$57,2,FALSE)</f>
        <v>Snappers</v>
      </c>
      <c r="D5498" s="3" t="s">
        <v>13</v>
      </c>
      <c r="E5498" s="3">
        <v>2006.0</v>
      </c>
      <c r="F5498" s="3">
        <v>2.0</v>
      </c>
    </row>
    <row r="5499" ht="15.75" customHeight="1">
      <c r="A5499" s="2" t="s">
        <v>298</v>
      </c>
      <c r="B5499" s="2" t="s">
        <v>296</v>
      </c>
      <c r="C5499" s="2" t="str">
        <f>VLOOKUP(D5499,Info!$A$24:$B$57,2,FALSE)</f>
        <v>Snappers</v>
      </c>
      <c r="D5499" s="3" t="s">
        <v>13</v>
      </c>
      <c r="E5499" s="3">
        <v>2008.0</v>
      </c>
      <c r="F5499" s="3">
        <v>1.0</v>
      </c>
    </row>
    <row r="5500" ht="15.75" customHeight="1">
      <c r="A5500" s="2" t="s">
        <v>298</v>
      </c>
      <c r="B5500" s="2" t="s">
        <v>296</v>
      </c>
      <c r="C5500" s="2" t="str">
        <f>VLOOKUP(D5500,Info!$A$24:$B$57,2,FALSE)</f>
        <v>Snappers</v>
      </c>
      <c r="D5500" s="3" t="s">
        <v>13</v>
      </c>
      <c r="E5500" s="3">
        <v>2009.0</v>
      </c>
      <c r="F5500" s="3">
        <v>2.0</v>
      </c>
    </row>
    <row r="5501" ht="15.75" customHeight="1">
      <c r="A5501" s="2" t="s">
        <v>298</v>
      </c>
      <c r="B5501" s="2" t="s">
        <v>296</v>
      </c>
      <c r="C5501" s="2" t="str">
        <f>VLOOKUP(D5501,Info!$A$24:$B$57,2,FALSE)</f>
        <v>Snappers</v>
      </c>
      <c r="D5501" s="3" t="s">
        <v>13</v>
      </c>
      <c r="E5501" s="3">
        <v>2011.0</v>
      </c>
      <c r="F5501" s="3">
        <v>1.0</v>
      </c>
    </row>
    <row r="5502" ht="15.75" customHeight="1">
      <c r="A5502" s="2" t="s">
        <v>298</v>
      </c>
      <c r="B5502" s="2" t="s">
        <v>296</v>
      </c>
      <c r="C5502" s="2" t="str">
        <f>VLOOKUP(D5502,Info!$A$24:$B$57,2,FALSE)</f>
        <v>Snappers</v>
      </c>
      <c r="D5502" s="3" t="s">
        <v>13</v>
      </c>
      <c r="E5502" s="3">
        <v>2012.0</v>
      </c>
      <c r="F5502" s="3">
        <v>1.0</v>
      </c>
    </row>
    <row r="5503" ht="15.75" customHeight="1">
      <c r="A5503" s="2" t="s">
        <v>298</v>
      </c>
      <c r="B5503" s="2" t="s">
        <v>296</v>
      </c>
      <c r="C5503" s="2" t="str">
        <f>VLOOKUP(D5503,Info!$A$24:$B$57,2,FALSE)</f>
        <v>Snappers</v>
      </c>
      <c r="D5503" s="3" t="s">
        <v>13</v>
      </c>
      <c r="E5503" s="3">
        <v>2013.0</v>
      </c>
      <c r="F5503" s="3">
        <v>1.0</v>
      </c>
    </row>
    <row r="5504" ht="15.75" customHeight="1">
      <c r="A5504" s="2" t="s">
        <v>298</v>
      </c>
      <c r="B5504" s="2" t="s">
        <v>296</v>
      </c>
      <c r="C5504" s="2" t="str">
        <f>VLOOKUP(D5504,Info!$A$24:$B$57,2,FALSE)</f>
        <v>Snappers</v>
      </c>
      <c r="D5504" s="3" t="s">
        <v>13</v>
      </c>
      <c r="E5504" s="3">
        <v>2014.0</v>
      </c>
      <c r="F5504" s="3">
        <v>1.0</v>
      </c>
    </row>
    <row r="5505" ht="15.75" customHeight="1">
      <c r="A5505" s="2" t="s">
        <v>298</v>
      </c>
      <c r="B5505" s="2" t="s">
        <v>296</v>
      </c>
      <c r="C5505" s="2" t="str">
        <f>VLOOKUP(D5505,Info!$A$24:$B$57,2,FALSE)</f>
        <v>Snappers</v>
      </c>
      <c r="D5505" s="3" t="s">
        <v>13</v>
      </c>
      <c r="E5505" s="3">
        <v>2015.0</v>
      </c>
      <c r="F5505" s="3">
        <v>1.0</v>
      </c>
    </row>
    <row r="5506" ht="15.75" customHeight="1">
      <c r="A5506" s="2" t="s">
        <v>298</v>
      </c>
      <c r="B5506" s="2" t="s">
        <v>296</v>
      </c>
      <c r="C5506" s="2" t="str">
        <f>VLOOKUP(D5506,Info!$A$24:$B$57,2,FALSE)</f>
        <v>Snappers</v>
      </c>
      <c r="D5506" s="3" t="s">
        <v>13</v>
      </c>
      <c r="E5506" s="3">
        <v>2017.0</v>
      </c>
      <c r="F5506" s="3">
        <v>3.0</v>
      </c>
    </row>
    <row r="5507" ht="15.75" customHeight="1">
      <c r="A5507" s="2" t="s">
        <v>298</v>
      </c>
      <c r="B5507" s="2" t="s">
        <v>296</v>
      </c>
      <c r="C5507" s="2" t="str">
        <f>VLOOKUP(D5507,Info!$A$24:$B$57,2,FALSE)</f>
        <v>Snappers</v>
      </c>
      <c r="D5507" s="3" t="s">
        <v>13</v>
      </c>
      <c r="E5507" s="3">
        <v>2018.0</v>
      </c>
      <c r="F5507" s="3">
        <v>4.0</v>
      </c>
    </row>
    <row r="5508" ht="15.75" customHeight="1">
      <c r="A5508" s="2" t="s">
        <v>298</v>
      </c>
      <c r="B5508" s="2" t="s">
        <v>296</v>
      </c>
      <c r="C5508" s="2" t="str">
        <f>VLOOKUP(D5508,Info!$A$24:$B$57,2,FALSE)</f>
        <v>DW</v>
      </c>
      <c r="D5508" s="3" t="s">
        <v>15</v>
      </c>
      <c r="E5508" s="3">
        <v>1981.0</v>
      </c>
      <c r="F5508" s="3">
        <v>81.0</v>
      </c>
    </row>
    <row r="5509" ht="15.75" customHeight="1">
      <c r="A5509" s="2" t="s">
        <v>298</v>
      </c>
      <c r="B5509" s="2" t="s">
        <v>296</v>
      </c>
      <c r="C5509" s="2" t="str">
        <f>VLOOKUP(D5509,Info!$A$24:$B$57,2,FALSE)</f>
        <v>DW</v>
      </c>
      <c r="D5509" s="3" t="s">
        <v>15</v>
      </c>
      <c r="E5509" s="3">
        <v>1982.0</v>
      </c>
      <c r="F5509" s="3">
        <v>551.0</v>
      </c>
    </row>
    <row r="5510" ht="15.75" customHeight="1">
      <c r="A5510" s="2" t="s">
        <v>298</v>
      </c>
      <c r="B5510" s="2" t="s">
        <v>296</v>
      </c>
      <c r="C5510" s="2" t="str">
        <f>VLOOKUP(D5510,Info!$A$24:$B$57,2,FALSE)</f>
        <v>DW</v>
      </c>
      <c r="D5510" s="3" t="s">
        <v>15</v>
      </c>
      <c r="E5510" s="3">
        <v>1983.0</v>
      </c>
      <c r="F5510" s="3">
        <v>392.0</v>
      </c>
    </row>
    <row r="5511" ht="15.75" customHeight="1">
      <c r="A5511" s="2" t="s">
        <v>298</v>
      </c>
      <c r="B5511" s="2" t="s">
        <v>296</v>
      </c>
      <c r="C5511" s="2" t="str">
        <f>VLOOKUP(D5511,Info!$A$24:$B$57,2,FALSE)</f>
        <v>DW</v>
      </c>
      <c r="D5511" s="3" t="s">
        <v>15</v>
      </c>
      <c r="E5511" s="3">
        <v>1984.0</v>
      </c>
      <c r="F5511" s="3">
        <v>324.0</v>
      </c>
    </row>
    <row r="5512" ht="15.75" customHeight="1">
      <c r="A5512" s="2" t="s">
        <v>298</v>
      </c>
      <c r="B5512" s="2" t="s">
        <v>296</v>
      </c>
      <c r="C5512" s="2" t="str">
        <f>VLOOKUP(D5512,Info!$A$24:$B$57,2,FALSE)</f>
        <v>DW</v>
      </c>
      <c r="D5512" s="3" t="s">
        <v>15</v>
      </c>
      <c r="E5512" s="3">
        <v>1985.0</v>
      </c>
      <c r="F5512" s="3">
        <v>206.0</v>
      </c>
    </row>
    <row r="5513" ht="15.75" customHeight="1">
      <c r="A5513" s="2" t="s">
        <v>298</v>
      </c>
      <c r="B5513" s="2" t="s">
        <v>296</v>
      </c>
      <c r="C5513" s="2" t="str">
        <f>VLOOKUP(D5513,Info!$A$24:$B$57,2,FALSE)</f>
        <v>DW</v>
      </c>
      <c r="D5513" s="3" t="s">
        <v>15</v>
      </c>
      <c r="E5513" s="3">
        <v>1986.0</v>
      </c>
      <c r="F5513" s="3">
        <v>688.0</v>
      </c>
    </row>
    <row r="5514" ht="15.75" customHeight="1">
      <c r="A5514" s="2" t="s">
        <v>298</v>
      </c>
      <c r="B5514" s="2" t="s">
        <v>296</v>
      </c>
      <c r="C5514" s="2" t="str">
        <f>VLOOKUP(D5514,Info!$A$24:$B$57,2,FALSE)</f>
        <v>DW</v>
      </c>
      <c r="D5514" s="3" t="s">
        <v>15</v>
      </c>
      <c r="E5514" s="3">
        <v>1987.0</v>
      </c>
      <c r="F5514" s="3">
        <v>1671.0</v>
      </c>
    </row>
    <row r="5515" ht="15.75" customHeight="1">
      <c r="A5515" s="2" t="s">
        <v>298</v>
      </c>
      <c r="B5515" s="2" t="s">
        <v>296</v>
      </c>
      <c r="C5515" s="2" t="str">
        <f>VLOOKUP(D5515,Info!$A$24:$B$57,2,FALSE)</f>
        <v>DW</v>
      </c>
      <c r="D5515" s="3" t="s">
        <v>15</v>
      </c>
      <c r="E5515" s="3">
        <v>1988.0</v>
      </c>
      <c r="F5515" s="3">
        <v>1175.0</v>
      </c>
    </row>
    <row r="5516" ht="15.75" customHeight="1">
      <c r="A5516" s="2" t="s">
        <v>298</v>
      </c>
      <c r="B5516" s="2" t="s">
        <v>296</v>
      </c>
      <c r="C5516" s="2" t="str">
        <f>VLOOKUP(D5516,Info!$A$24:$B$57,2,FALSE)</f>
        <v>DW</v>
      </c>
      <c r="D5516" s="3" t="s">
        <v>15</v>
      </c>
      <c r="E5516" s="3">
        <v>1989.0</v>
      </c>
      <c r="F5516" s="3">
        <v>2774.0</v>
      </c>
    </row>
    <row r="5517" ht="15.75" customHeight="1">
      <c r="A5517" s="2" t="s">
        <v>298</v>
      </c>
      <c r="B5517" s="2" t="s">
        <v>296</v>
      </c>
      <c r="C5517" s="2" t="str">
        <f>VLOOKUP(D5517,Info!$A$24:$B$57,2,FALSE)</f>
        <v>DW</v>
      </c>
      <c r="D5517" s="3" t="s">
        <v>15</v>
      </c>
      <c r="E5517" s="3">
        <v>1990.0</v>
      </c>
      <c r="F5517" s="3">
        <v>2284.0</v>
      </c>
    </row>
    <row r="5518" ht="15.75" customHeight="1">
      <c r="A5518" s="2" t="s">
        <v>298</v>
      </c>
      <c r="B5518" s="2" t="s">
        <v>296</v>
      </c>
      <c r="C5518" s="2" t="str">
        <f>VLOOKUP(D5518,Info!$A$24:$B$57,2,FALSE)</f>
        <v>DW</v>
      </c>
      <c r="D5518" s="3" t="s">
        <v>15</v>
      </c>
      <c r="E5518" s="3">
        <v>1991.0</v>
      </c>
      <c r="F5518" s="3">
        <v>3021.0</v>
      </c>
    </row>
    <row r="5519" ht="15.75" customHeight="1">
      <c r="A5519" s="2" t="s">
        <v>298</v>
      </c>
      <c r="B5519" s="2" t="s">
        <v>296</v>
      </c>
      <c r="C5519" s="2" t="str">
        <f>VLOOKUP(D5519,Info!$A$24:$B$57,2,FALSE)</f>
        <v>DW</v>
      </c>
      <c r="D5519" s="3" t="s">
        <v>15</v>
      </c>
      <c r="E5519" s="3">
        <v>1992.0</v>
      </c>
      <c r="F5519" s="3">
        <v>2437.0</v>
      </c>
    </row>
    <row r="5520" ht="15.75" customHeight="1">
      <c r="A5520" s="2" t="s">
        <v>298</v>
      </c>
      <c r="B5520" s="2" t="s">
        <v>296</v>
      </c>
      <c r="C5520" s="2" t="str">
        <f>VLOOKUP(D5520,Info!$A$24:$B$57,2,FALSE)</f>
        <v>DW</v>
      </c>
      <c r="D5520" s="3" t="s">
        <v>15</v>
      </c>
      <c r="E5520" s="3">
        <v>1993.0</v>
      </c>
      <c r="F5520" s="3">
        <v>3362.0</v>
      </c>
    </row>
    <row r="5521" ht="15.75" customHeight="1">
      <c r="A5521" s="2" t="s">
        <v>298</v>
      </c>
      <c r="B5521" s="2" t="s">
        <v>296</v>
      </c>
      <c r="C5521" s="2" t="str">
        <f>VLOOKUP(D5521,Info!$A$24:$B$57,2,FALSE)</f>
        <v>DW</v>
      </c>
      <c r="D5521" s="3" t="s">
        <v>15</v>
      </c>
      <c r="E5521" s="3">
        <v>1994.0</v>
      </c>
      <c r="F5521" s="3">
        <v>5231.0</v>
      </c>
    </row>
    <row r="5522" ht="15.75" customHeight="1">
      <c r="A5522" s="2" t="s">
        <v>298</v>
      </c>
      <c r="B5522" s="2" t="s">
        <v>296</v>
      </c>
      <c r="C5522" s="2" t="str">
        <f>VLOOKUP(D5522,Info!$A$24:$B$57,2,FALSE)</f>
        <v>DW</v>
      </c>
      <c r="D5522" s="3" t="s">
        <v>15</v>
      </c>
      <c r="E5522" s="3">
        <v>1995.0</v>
      </c>
      <c r="F5522" s="3">
        <v>4753.0</v>
      </c>
    </row>
    <row r="5523" ht="15.75" customHeight="1">
      <c r="A5523" s="2" t="s">
        <v>298</v>
      </c>
      <c r="B5523" s="2" t="s">
        <v>296</v>
      </c>
      <c r="C5523" s="2" t="str">
        <f>VLOOKUP(D5523,Info!$A$24:$B$57,2,FALSE)</f>
        <v>DW</v>
      </c>
      <c r="D5523" s="3" t="s">
        <v>15</v>
      </c>
      <c r="E5523" s="3">
        <v>1996.0</v>
      </c>
      <c r="F5523" s="3">
        <v>3523.0</v>
      </c>
    </row>
    <row r="5524" ht="15.75" customHeight="1">
      <c r="A5524" s="2" t="s">
        <v>298</v>
      </c>
      <c r="B5524" s="2" t="s">
        <v>296</v>
      </c>
      <c r="C5524" s="2" t="str">
        <f>VLOOKUP(D5524,Info!$A$24:$B$57,2,FALSE)</f>
        <v>DW</v>
      </c>
      <c r="D5524" s="3" t="s">
        <v>15</v>
      </c>
      <c r="E5524" s="3">
        <v>1997.0</v>
      </c>
      <c r="F5524" s="3">
        <v>4110.0</v>
      </c>
    </row>
    <row r="5525" ht="15.75" customHeight="1">
      <c r="A5525" s="2" t="s">
        <v>298</v>
      </c>
      <c r="B5525" s="2" t="s">
        <v>296</v>
      </c>
      <c r="C5525" s="2" t="str">
        <f>VLOOKUP(D5525,Info!$A$24:$B$57,2,FALSE)</f>
        <v>DW</v>
      </c>
      <c r="D5525" s="3" t="s">
        <v>15</v>
      </c>
      <c r="E5525" s="3">
        <v>1998.0</v>
      </c>
      <c r="F5525" s="3">
        <v>5718.0</v>
      </c>
    </row>
    <row r="5526" ht="15.75" customHeight="1">
      <c r="A5526" s="2" t="s">
        <v>298</v>
      </c>
      <c r="B5526" s="2" t="s">
        <v>296</v>
      </c>
      <c r="C5526" s="2" t="str">
        <f>VLOOKUP(D5526,Info!$A$24:$B$57,2,FALSE)</f>
        <v>DW</v>
      </c>
      <c r="D5526" s="3" t="s">
        <v>15</v>
      </c>
      <c r="E5526" s="3">
        <v>1999.0</v>
      </c>
      <c r="F5526" s="3">
        <v>6549.0</v>
      </c>
    </row>
    <row r="5527" ht="15.75" customHeight="1">
      <c r="A5527" s="2" t="s">
        <v>298</v>
      </c>
      <c r="B5527" s="2" t="s">
        <v>296</v>
      </c>
      <c r="C5527" s="2" t="str">
        <f>VLOOKUP(D5527,Info!$A$24:$B$57,2,FALSE)</f>
        <v>DW</v>
      </c>
      <c r="D5527" s="3" t="s">
        <v>15</v>
      </c>
      <c r="E5527" s="3">
        <v>2000.0</v>
      </c>
      <c r="F5527" s="3">
        <v>8309.0</v>
      </c>
    </row>
    <row r="5528" ht="15.75" customHeight="1">
      <c r="A5528" s="2" t="s">
        <v>298</v>
      </c>
      <c r="B5528" s="2" t="s">
        <v>296</v>
      </c>
      <c r="C5528" s="2" t="str">
        <f>VLOOKUP(D5528,Info!$A$24:$B$57,2,FALSE)</f>
        <v>DW</v>
      </c>
      <c r="D5528" s="3" t="s">
        <v>15</v>
      </c>
      <c r="E5528" s="3">
        <v>2001.0</v>
      </c>
      <c r="F5528" s="3">
        <v>5111.0</v>
      </c>
    </row>
    <row r="5529" ht="15.75" customHeight="1">
      <c r="A5529" s="2" t="s">
        <v>298</v>
      </c>
      <c r="B5529" s="2" t="s">
        <v>296</v>
      </c>
      <c r="C5529" s="2" t="str">
        <f>VLOOKUP(D5529,Info!$A$24:$B$57,2,FALSE)</f>
        <v>DW</v>
      </c>
      <c r="D5529" s="3" t="s">
        <v>15</v>
      </c>
      <c r="E5529" s="3">
        <v>2002.0</v>
      </c>
      <c r="F5529" s="3">
        <v>5852.0</v>
      </c>
    </row>
    <row r="5530" ht="15.75" customHeight="1">
      <c r="A5530" s="2" t="s">
        <v>298</v>
      </c>
      <c r="B5530" s="2" t="s">
        <v>296</v>
      </c>
      <c r="C5530" s="2" t="str">
        <f>VLOOKUP(D5530,Info!$A$24:$B$57,2,FALSE)</f>
        <v>DW</v>
      </c>
      <c r="D5530" s="3" t="s">
        <v>15</v>
      </c>
      <c r="E5530" s="3">
        <v>2003.0</v>
      </c>
      <c r="F5530" s="3">
        <v>2993.0</v>
      </c>
    </row>
    <row r="5531" ht="15.75" customHeight="1">
      <c r="A5531" s="2" t="s">
        <v>298</v>
      </c>
      <c r="B5531" s="2" t="s">
        <v>296</v>
      </c>
      <c r="C5531" s="2" t="str">
        <f>VLOOKUP(D5531,Info!$A$24:$B$57,2,FALSE)</f>
        <v>DW</v>
      </c>
      <c r="D5531" s="3" t="s">
        <v>15</v>
      </c>
      <c r="E5531" s="3">
        <v>2004.0</v>
      </c>
      <c r="F5531" s="3">
        <v>2589.0</v>
      </c>
    </row>
    <row r="5532" ht="15.75" customHeight="1">
      <c r="A5532" s="2" t="s">
        <v>298</v>
      </c>
      <c r="B5532" s="2" t="s">
        <v>296</v>
      </c>
      <c r="C5532" s="2" t="str">
        <f>VLOOKUP(D5532,Info!$A$24:$B$57,2,FALSE)</f>
        <v>DW</v>
      </c>
      <c r="D5532" s="3" t="s">
        <v>15</v>
      </c>
      <c r="E5532" s="3">
        <v>2005.0</v>
      </c>
      <c r="F5532" s="3">
        <v>2687.0</v>
      </c>
    </row>
    <row r="5533" ht="15.75" customHeight="1">
      <c r="A5533" s="2" t="s">
        <v>298</v>
      </c>
      <c r="B5533" s="2" t="s">
        <v>296</v>
      </c>
      <c r="C5533" s="2" t="str">
        <f>VLOOKUP(D5533,Info!$A$24:$B$57,2,FALSE)</f>
        <v>DW</v>
      </c>
      <c r="D5533" s="3" t="s">
        <v>15</v>
      </c>
      <c r="E5533" s="3">
        <v>2006.0</v>
      </c>
      <c r="F5533" s="3">
        <v>2660.0</v>
      </c>
    </row>
    <row r="5534" ht="15.75" customHeight="1">
      <c r="A5534" s="2" t="s">
        <v>298</v>
      </c>
      <c r="B5534" s="2" t="s">
        <v>296</v>
      </c>
      <c r="C5534" s="2" t="str">
        <f>VLOOKUP(D5534,Info!$A$24:$B$57,2,FALSE)</f>
        <v>DW</v>
      </c>
      <c r="D5534" s="3" t="s">
        <v>15</v>
      </c>
      <c r="E5534" s="3">
        <v>2007.0</v>
      </c>
      <c r="F5534" s="3">
        <v>2611.0</v>
      </c>
    </row>
    <row r="5535" ht="15.75" customHeight="1">
      <c r="A5535" s="2" t="s">
        <v>298</v>
      </c>
      <c r="B5535" s="2" t="s">
        <v>296</v>
      </c>
      <c r="C5535" s="2" t="str">
        <f>VLOOKUP(D5535,Info!$A$24:$B$57,2,FALSE)</f>
        <v>DW</v>
      </c>
      <c r="D5535" s="3" t="s">
        <v>15</v>
      </c>
      <c r="E5535" s="3">
        <v>2008.0</v>
      </c>
      <c r="F5535" s="3">
        <v>3067.0</v>
      </c>
    </row>
    <row r="5536" ht="15.75" customHeight="1">
      <c r="A5536" s="2" t="s">
        <v>298</v>
      </c>
      <c r="B5536" s="2" t="s">
        <v>296</v>
      </c>
      <c r="C5536" s="2" t="str">
        <f>VLOOKUP(D5536,Info!$A$24:$B$57,2,FALSE)</f>
        <v>DW</v>
      </c>
      <c r="D5536" s="3" t="s">
        <v>15</v>
      </c>
      <c r="E5536" s="3">
        <v>2009.0</v>
      </c>
      <c r="F5536" s="3">
        <v>2890.0</v>
      </c>
    </row>
    <row r="5537" ht="15.75" customHeight="1">
      <c r="A5537" s="2" t="s">
        <v>298</v>
      </c>
      <c r="B5537" s="2" t="s">
        <v>296</v>
      </c>
      <c r="C5537" s="2" t="str">
        <f>VLOOKUP(D5537,Info!$A$24:$B$57,2,FALSE)</f>
        <v>DW</v>
      </c>
      <c r="D5537" s="3" t="s">
        <v>15</v>
      </c>
      <c r="E5537" s="3">
        <v>2010.0</v>
      </c>
      <c r="F5537" s="3">
        <v>2308.0</v>
      </c>
    </row>
    <row r="5538" ht="15.75" customHeight="1">
      <c r="A5538" s="2" t="s">
        <v>298</v>
      </c>
      <c r="B5538" s="2" t="s">
        <v>296</v>
      </c>
      <c r="C5538" s="2" t="str">
        <f>VLOOKUP(D5538,Info!$A$24:$B$57,2,FALSE)</f>
        <v>DW</v>
      </c>
      <c r="D5538" s="3" t="s">
        <v>15</v>
      </c>
      <c r="E5538" s="3">
        <v>2011.0</v>
      </c>
      <c r="F5538" s="3">
        <v>2919.0</v>
      </c>
    </row>
    <row r="5539" ht="15.75" customHeight="1">
      <c r="A5539" s="2" t="s">
        <v>298</v>
      </c>
      <c r="B5539" s="2" t="s">
        <v>296</v>
      </c>
      <c r="C5539" s="2" t="str">
        <f>VLOOKUP(D5539,Info!$A$24:$B$57,2,FALSE)</f>
        <v>DW</v>
      </c>
      <c r="D5539" s="3" t="s">
        <v>15</v>
      </c>
      <c r="E5539" s="3">
        <v>2012.0</v>
      </c>
      <c r="F5539" s="3">
        <v>3079.0</v>
      </c>
    </row>
    <row r="5540" ht="15.75" customHeight="1">
      <c r="A5540" s="2" t="s">
        <v>298</v>
      </c>
      <c r="B5540" s="2" t="s">
        <v>296</v>
      </c>
      <c r="C5540" s="2" t="str">
        <f>VLOOKUP(D5540,Info!$A$24:$B$57,2,FALSE)</f>
        <v>DW</v>
      </c>
      <c r="D5540" s="3" t="s">
        <v>15</v>
      </c>
      <c r="E5540" s="3">
        <v>2013.0</v>
      </c>
      <c r="F5540" s="3">
        <v>1320.0</v>
      </c>
    </row>
    <row r="5541" ht="15.75" customHeight="1">
      <c r="A5541" s="2" t="s">
        <v>298</v>
      </c>
      <c r="B5541" s="2" t="s">
        <v>296</v>
      </c>
      <c r="C5541" s="2" t="str">
        <f>VLOOKUP(D5541,Info!$A$24:$B$57,2,FALSE)</f>
        <v>DW</v>
      </c>
      <c r="D5541" s="3" t="s">
        <v>15</v>
      </c>
      <c r="E5541" s="3">
        <v>2014.0</v>
      </c>
      <c r="F5541" s="3">
        <v>2301.0</v>
      </c>
    </row>
    <row r="5542" ht="15.75" customHeight="1">
      <c r="A5542" s="2" t="s">
        <v>298</v>
      </c>
      <c r="B5542" s="2" t="s">
        <v>296</v>
      </c>
      <c r="C5542" s="2" t="str">
        <f>VLOOKUP(D5542,Info!$A$24:$B$57,2,FALSE)</f>
        <v>DW</v>
      </c>
      <c r="D5542" s="3" t="s">
        <v>15</v>
      </c>
      <c r="E5542" s="3">
        <v>2015.0</v>
      </c>
      <c r="F5542" s="3">
        <v>2638.0</v>
      </c>
    </row>
    <row r="5543" ht="15.75" customHeight="1">
      <c r="A5543" s="2" t="s">
        <v>298</v>
      </c>
      <c r="B5543" s="2" t="s">
        <v>296</v>
      </c>
      <c r="C5543" s="2" t="str">
        <f>VLOOKUP(D5543,Info!$A$24:$B$57,2,FALSE)</f>
        <v>DW</v>
      </c>
      <c r="D5543" s="3" t="s">
        <v>15</v>
      </c>
      <c r="E5543" s="3">
        <v>2016.0</v>
      </c>
      <c r="F5543" s="3">
        <v>1933.0</v>
      </c>
    </row>
    <row r="5544" ht="15.75" customHeight="1">
      <c r="A5544" s="2" t="s">
        <v>298</v>
      </c>
      <c r="B5544" s="2" t="s">
        <v>296</v>
      </c>
      <c r="C5544" s="2" t="str">
        <f>VLOOKUP(D5544,Info!$A$24:$B$57,2,FALSE)</f>
        <v>DW</v>
      </c>
      <c r="D5544" s="3" t="s">
        <v>15</v>
      </c>
      <c r="E5544" s="3">
        <v>2017.0</v>
      </c>
      <c r="F5544" s="3">
        <v>1655.0</v>
      </c>
    </row>
    <row r="5545" ht="15.75" customHeight="1">
      <c r="A5545" s="2" t="s">
        <v>298</v>
      </c>
      <c r="B5545" s="2" t="s">
        <v>296</v>
      </c>
      <c r="C5545" s="2" t="str">
        <f>VLOOKUP(D5545,Info!$A$24:$B$57,2,FALSE)</f>
        <v>DW</v>
      </c>
      <c r="D5545" s="3" t="s">
        <v>15</v>
      </c>
      <c r="E5545" s="3">
        <v>2018.0</v>
      </c>
      <c r="F5545" s="3">
        <v>2510.0</v>
      </c>
    </row>
    <row r="5546" ht="15.75" customHeight="1">
      <c r="A5546" s="2" t="s">
        <v>298</v>
      </c>
      <c r="B5546" s="2" t="s">
        <v>296</v>
      </c>
      <c r="C5546" s="2" t="str">
        <f>VLOOKUP(D5546,Info!$A$24:$B$57,2,FALSE)</f>
        <v>DW</v>
      </c>
      <c r="D5546" s="3" t="s">
        <v>15</v>
      </c>
      <c r="E5546" s="3">
        <v>2019.0</v>
      </c>
      <c r="F5546" s="3">
        <v>1537.0</v>
      </c>
    </row>
    <row r="5547" ht="15.75" customHeight="1">
      <c r="A5547" s="2" t="s">
        <v>298</v>
      </c>
      <c r="B5547" s="2" t="s">
        <v>296</v>
      </c>
      <c r="C5547" s="2" t="str">
        <f>VLOOKUP(D5547,Info!$A$24:$B$57,2,FALSE)</f>
        <v>Snappers</v>
      </c>
      <c r="D5547" s="3" t="s">
        <v>17</v>
      </c>
      <c r="E5547" s="3">
        <v>1981.0</v>
      </c>
      <c r="F5547" s="3">
        <v>50.0</v>
      </c>
    </row>
    <row r="5548" ht="15.75" customHeight="1">
      <c r="A5548" s="2" t="s">
        <v>298</v>
      </c>
      <c r="B5548" s="2" t="s">
        <v>296</v>
      </c>
      <c r="C5548" s="2" t="str">
        <f>VLOOKUP(D5548,Info!$A$24:$B$57,2,FALSE)</f>
        <v>Snappers</v>
      </c>
      <c r="D5548" s="3" t="s">
        <v>17</v>
      </c>
      <c r="E5548" s="3">
        <v>1982.0</v>
      </c>
      <c r="F5548" s="3">
        <v>126.0</v>
      </c>
    </row>
    <row r="5549" ht="15.75" customHeight="1">
      <c r="A5549" s="2" t="s">
        <v>298</v>
      </c>
      <c r="B5549" s="2" t="s">
        <v>296</v>
      </c>
      <c r="C5549" s="2" t="str">
        <f>VLOOKUP(D5549,Info!$A$24:$B$57,2,FALSE)</f>
        <v>Snappers</v>
      </c>
      <c r="D5549" s="3" t="s">
        <v>17</v>
      </c>
      <c r="E5549" s="3">
        <v>1983.0</v>
      </c>
      <c r="F5549" s="3">
        <v>124.0</v>
      </c>
    </row>
    <row r="5550" ht="15.75" customHeight="1">
      <c r="A5550" s="2" t="s">
        <v>298</v>
      </c>
      <c r="B5550" s="2" t="s">
        <v>296</v>
      </c>
      <c r="C5550" s="2" t="str">
        <f>VLOOKUP(D5550,Info!$A$24:$B$57,2,FALSE)</f>
        <v>Snappers</v>
      </c>
      <c r="D5550" s="3" t="s">
        <v>17</v>
      </c>
      <c r="E5550" s="3">
        <v>1984.0</v>
      </c>
      <c r="F5550" s="3">
        <v>115.0</v>
      </c>
    </row>
    <row r="5551" ht="15.75" customHeight="1">
      <c r="A5551" s="2" t="s">
        <v>298</v>
      </c>
      <c r="B5551" s="2" t="s">
        <v>296</v>
      </c>
      <c r="C5551" s="2" t="str">
        <f>VLOOKUP(D5551,Info!$A$24:$B$57,2,FALSE)</f>
        <v>Snappers</v>
      </c>
      <c r="D5551" s="3" t="s">
        <v>17</v>
      </c>
      <c r="E5551" s="3">
        <v>1985.0</v>
      </c>
      <c r="F5551" s="3">
        <v>113.0</v>
      </c>
    </row>
    <row r="5552" ht="15.75" customHeight="1">
      <c r="A5552" s="2" t="s">
        <v>298</v>
      </c>
      <c r="B5552" s="2" t="s">
        <v>296</v>
      </c>
      <c r="C5552" s="2" t="str">
        <f>VLOOKUP(D5552,Info!$A$24:$B$57,2,FALSE)</f>
        <v>Snappers</v>
      </c>
      <c r="D5552" s="3" t="s">
        <v>17</v>
      </c>
      <c r="E5552" s="3">
        <v>1986.0</v>
      </c>
      <c r="F5552" s="3">
        <v>65.0</v>
      </c>
    </row>
    <row r="5553" ht="15.75" customHeight="1">
      <c r="A5553" s="2" t="s">
        <v>298</v>
      </c>
      <c r="B5553" s="2" t="s">
        <v>296</v>
      </c>
      <c r="C5553" s="2" t="str">
        <f>VLOOKUP(D5553,Info!$A$24:$B$57,2,FALSE)</f>
        <v>Snappers</v>
      </c>
      <c r="D5553" s="3" t="s">
        <v>17</v>
      </c>
      <c r="E5553" s="3">
        <v>1987.0</v>
      </c>
      <c r="F5553" s="3">
        <v>85.0</v>
      </c>
    </row>
    <row r="5554" ht="15.75" customHeight="1">
      <c r="A5554" s="2" t="s">
        <v>298</v>
      </c>
      <c r="B5554" s="2" t="s">
        <v>296</v>
      </c>
      <c r="C5554" s="2" t="str">
        <f>VLOOKUP(D5554,Info!$A$24:$B$57,2,FALSE)</f>
        <v>Snappers</v>
      </c>
      <c r="D5554" s="3" t="s">
        <v>17</v>
      </c>
      <c r="E5554" s="3">
        <v>1988.0</v>
      </c>
      <c r="F5554" s="3">
        <v>119.0</v>
      </c>
    </row>
    <row r="5555" ht="15.75" customHeight="1">
      <c r="A5555" s="2" t="s">
        <v>298</v>
      </c>
      <c r="B5555" s="2" t="s">
        <v>296</v>
      </c>
      <c r="C5555" s="2" t="str">
        <f>VLOOKUP(D5555,Info!$A$24:$B$57,2,FALSE)</f>
        <v>Snappers</v>
      </c>
      <c r="D5555" s="3" t="s">
        <v>17</v>
      </c>
      <c r="E5555" s="3">
        <v>1989.0</v>
      </c>
      <c r="F5555" s="3">
        <v>90.0</v>
      </c>
    </row>
    <row r="5556" ht="15.75" customHeight="1">
      <c r="A5556" s="2" t="s">
        <v>298</v>
      </c>
      <c r="B5556" s="2" t="s">
        <v>296</v>
      </c>
      <c r="C5556" s="2" t="str">
        <f>VLOOKUP(D5556,Info!$A$24:$B$57,2,FALSE)</f>
        <v>Snappers</v>
      </c>
      <c r="D5556" s="3" t="s">
        <v>17</v>
      </c>
      <c r="E5556" s="3">
        <v>1990.0</v>
      </c>
      <c r="F5556" s="3">
        <v>29.0</v>
      </c>
    </row>
    <row r="5557" ht="15.75" customHeight="1">
      <c r="A5557" s="2" t="s">
        <v>298</v>
      </c>
      <c r="B5557" s="2" t="s">
        <v>296</v>
      </c>
      <c r="C5557" s="2" t="str">
        <f>VLOOKUP(D5557,Info!$A$24:$B$57,2,FALSE)</f>
        <v>Snappers</v>
      </c>
      <c r="D5557" s="3" t="s">
        <v>17</v>
      </c>
      <c r="E5557" s="3">
        <v>1991.0</v>
      </c>
      <c r="F5557" s="3">
        <v>37.0</v>
      </c>
    </row>
    <row r="5558" ht="15.75" customHeight="1">
      <c r="A5558" s="2" t="s">
        <v>298</v>
      </c>
      <c r="B5558" s="2" t="s">
        <v>296</v>
      </c>
      <c r="C5558" s="2" t="str">
        <f>VLOOKUP(D5558,Info!$A$24:$B$57,2,FALSE)</f>
        <v>Snappers</v>
      </c>
      <c r="D5558" s="3" t="s">
        <v>17</v>
      </c>
      <c r="E5558" s="3">
        <v>1992.0</v>
      </c>
      <c r="F5558" s="3">
        <v>130.0</v>
      </c>
    </row>
    <row r="5559" ht="15.75" customHeight="1">
      <c r="A5559" s="2" t="s">
        <v>298</v>
      </c>
      <c r="B5559" s="2" t="s">
        <v>296</v>
      </c>
      <c r="C5559" s="2" t="str">
        <f>VLOOKUP(D5559,Info!$A$24:$B$57,2,FALSE)</f>
        <v>Snappers</v>
      </c>
      <c r="D5559" s="3" t="s">
        <v>17</v>
      </c>
      <c r="E5559" s="3">
        <v>1993.0</v>
      </c>
      <c r="F5559" s="3">
        <v>94.0</v>
      </c>
    </row>
    <row r="5560" ht="15.75" customHeight="1">
      <c r="A5560" s="2" t="s">
        <v>298</v>
      </c>
      <c r="B5560" s="2" t="s">
        <v>296</v>
      </c>
      <c r="C5560" s="2" t="str">
        <f>VLOOKUP(D5560,Info!$A$24:$B$57,2,FALSE)</f>
        <v>Snappers</v>
      </c>
      <c r="D5560" s="3" t="s">
        <v>17</v>
      </c>
      <c r="E5560" s="3">
        <v>1994.0</v>
      </c>
      <c r="F5560" s="3">
        <v>147.0</v>
      </c>
    </row>
    <row r="5561" ht="15.75" customHeight="1">
      <c r="A5561" s="2" t="s">
        <v>298</v>
      </c>
      <c r="B5561" s="2" t="s">
        <v>296</v>
      </c>
      <c r="C5561" s="2" t="str">
        <f>VLOOKUP(D5561,Info!$A$24:$B$57,2,FALSE)</f>
        <v>Snappers</v>
      </c>
      <c r="D5561" s="3" t="s">
        <v>17</v>
      </c>
      <c r="E5561" s="3">
        <v>1995.0</v>
      </c>
      <c r="F5561" s="3">
        <v>111.0</v>
      </c>
    </row>
    <row r="5562" ht="15.75" customHeight="1">
      <c r="A5562" s="2" t="s">
        <v>298</v>
      </c>
      <c r="B5562" s="2" t="s">
        <v>296</v>
      </c>
      <c r="C5562" s="2" t="str">
        <f>VLOOKUP(D5562,Info!$A$24:$B$57,2,FALSE)</f>
        <v>Snappers</v>
      </c>
      <c r="D5562" s="3" t="s">
        <v>17</v>
      </c>
      <c r="E5562" s="3">
        <v>1996.0</v>
      </c>
      <c r="F5562" s="3">
        <v>137.0</v>
      </c>
    </row>
    <row r="5563" ht="15.75" customHeight="1">
      <c r="A5563" s="2" t="s">
        <v>298</v>
      </c>
      <c r="B5563" s="2" t="s">
        <v>296</v>
      </c>
      <c r="C5563" s="2" t="str">
        <f>VLOOKUP(D5563,Info!$A$24:$B$57,2,FALSE)</f>
        <v>Snappers</v>
      </c>
      <c r="D5563" s="3" t="s">
        <v>17</v>
      </c>
      <c r="E5563" s="3">
        <v>1997.0</v>
      </c>
      <c r="F5563" s="3">
        <v>77.0</v>
      </c>
    </row>
    <row r="5564" ht="15.75" customHeight="1">
      <c r="A5564" s="2" t="s">
        <v>298</v>
      </c>
      <c r="B5564" s="2" t="s">
        <v>296</v>
      </c>
      <c r="C5564" s="2" t="str">
        <f>VLOOKUP(D5564,Info!$A$24:$B$57,2,FALSE)</f>
        <v>Snappers</v>
      </c>
      <c r="D5564" s="3" t="s">
        <v>17</v>
      </c>
      <c r="E5564" s="3">
        <v>1998.0</v>
      </c>
      <c r="F5564" s="3">
        <v>205.0</v>
      </c>
    </row>
    <row r="5565" ht="15.75" customHeight="1">
      <c r="A5565" s="2" t="s">
        <v>298</v>
      </c>
      <c r="B5565" s="2" t="s">
        <v>296</v>
      </c>
      <c r="C5565" s="2" t="str">
        <f>VLOOKUP(D5565,Info!$A$24:$B$57,2,FALSE)</f>
        <v>Snappers</v>
      </c>
      <c r="D5565" s="3" t="s">
        <v>17</v>
      </c>
      <c r="E5565" s="3">
        <v>1999.0</v>
      </c>
      <c r="F5565" s="3">
        <v>460.0</v>
      </c>
    </row>
    <row r="5566" ht="15.75" customHeight="1">
      <c r="A5566" s="2" t="s">
        <v>298</v>
      </c>
      <c r="B5566" s="2" t="s">
        <v>296</v>
      </c>
      <c r="C5566" s="2" t="str">
        <f>VLOOKUP(D5566,Info!$A$24:$B$57,2,FALSE)</f>
        <v>Snappers</v>
      </c>
      <c r="D5566" s="3" t="s">
        <v>17</v>
      </c>
      <c r="E5566" s="3">
        <v>2000.0</v>
      </c>
      <c r="F5566" s="3">
        <v>409.0</v>
      </c>
    </row>
    <row r="5567" ht="15.75" customHeight="1">
      <c r="A5567" s="2" t="s">
        <v>298</v>
      </c>
      <c r="B5567" s="2" t="s">
        <v>296</v>
      </c>
      <c r="C5567" s="2" t="str">
        <f>VLOOKUP(D5567,Info!$A$24:$B$57,2,FALSE)</f>
        <v>Snappers</v>
      </c>
      <c r="D5567" s="3" t="s">
        <v>17</v>
      </c>
      <c r="E5567" s="3">
        <v>2001.0</v>
      </c>
      <c r="F5567" s="3">
        <v>239.0</v>
      </c>
    </row>
    <row r="5568" ht="15.75" customHeight="1">
      <c r="A5568" s="2" t="s">
        <v>298</v>
      </c>
      <c r="B5568" s="2" t="s">
        <v>296</v>
      </c>
      <c r="C5568" s="2" t="str">
        <f>VLOOKUP(D5568,Info!$A$24:$B$57,2,FALSE)</f>
        <v>Snappers</v>
      </c>
      <c r="D5568" s="3" t="s">
        <v>17</v>
      </c>
      <c r="E5568" s="3">
        <v>2002.0</v>
      </c>
      <c r="F5568" s="3">
        <v>593.0</v>
      </c>
    </row>
    <row r="5569" ht="15.75" customHeight="1">
      <c r="A5569" s="2" t="s">
        <v>298</v>
      </c>
      <c r="B5569" s="2" t="s">
        <v>296</v>
      </c>
      <c r="C5569" s="2" t="str">
        <f>VLOOKUP(D5569,Info!$A$24:$B$57,2,FALSE)</f>
        <v>Snappers</v>
      </c>
      <c r="D5569" s="3" t="s">
        <v>17</v>
      </c>
      <c r="E5569" s="3">
        <v>2003.0</v>
      </c>
      <c r="F5569" s="3">
        <v>426.0</v>
      </c>
    </row>
    <row r="5570" ht="15.75" customHeight="1">
      <c r="A5570" s="2" t="s">
        <v>298</v>
      </c>
      <c r="B5570" s="2" t="s">
        <v>296</v>
      </c>
      <c r="C5570" s="2" t="str">
        <f>VLOOKUP(D5570,Info!$A$24:$B$57,2,FALSE)</f>
        <v>Snappers</v>
      </c>
      <c r="D5570" s="3" t="s">
        <v>17</v>
      </c>
      <c r="E5570" s="3">
        <v>2004.0</v>
      </c>
      <c r="F5570" s="3">
        <v>191.0</v>
      </c>
    </row>
    <row r="5571" ht="15.75" customHeight="1">
      <c r="A5571" s="2" t="s">
        <v>298</v>
      </c>
      <c r="B5571" s="2" t="s">
        <v>296</v>
      </c>
      <c r="C5571" s="2" t="str">
        <f>VLOOKUP(D5571,Info!$A$24:$B$57,2,FALSE)</f>
        <v>Snappers</v>
      </c>
      <c r="D5571" s="3" t="s">
        <v>17</v>
      </c>
      <c r="E5571" s="3">
        <v>2005.0</v>
      </c>
      <c r="F5571" s="3">
        <v>369.0</v>
      </c>
    </row>
    <row r="5572" ht="15.75" customHeight="1">
      <c r="A5572" s="2" t="s">
        <v>298</v>
      </c>
      <c r="B5572" s="2" t="s">
        <v>296</v>
      </c>
      <c r="C5572" s="2" t="str">
        <f>VLOOKUP(D5572,Info!$A$24:$B$57,2,FALSE)</f>
        <v>Snappers</v>
      </c>
      <c r="D5572" s="3" t="s">
        <v>17</v>
      </c>
      <c r="E5572" s="3">
        <v>2006.0</v>
      </c>
      <c r="F5572" s="3">
        <v>529.0</v>
      </c>
    </row>
    <row r="5573" ht="15.75" customHeight="1">
      <c r="A5573" s="2" t="s">
        <v>298</v>
      </c>
      <c r="B5573" s="2" t="s">
        <v>296</v>
      </c>
      <c r="C5573" s="2" t="str">
        <f>VLOOKUP(D5573,Info!$A$24:$B$57,2,FALSE)</f>
        <v>Snappers</v>
      </c>
      <c r="D5573" s="3" t="s">
        <v>17</v>
      </c>
      <c r="E5573" s="3">
        <v>2007.0</v>
      </c>
      <c r="F5573" s="3">
        <v>615.0</v>
      </c>
    </row>
    <row r="5574" ht="15.75" customHeight="1">
      <c r="A5574" s="2" t="s">
        <v>298</v>
      </c>
      <c r="B5574" s="2" t="s">
        <v>296</v>
      </c>
      <c r="C5574" s="2" t="str">
        <f>VLOOKUP(D5574,Info!$A$24:$B$57,2,FALSE)</f>
        <v>Snappers</v>
      </c>
      <c r="D5574" s="3" t="s">
        <v>17</v>
      </c>
      <c r="E5574" s="3">
        <v>2008.0</v>
      </c>
      <c r="F5574" s="3">
        <v>325.0</v>
      </c>
    </row>
    <row r="5575" ht="15.75" customHeight="1">
      <c r="A5575" s="2" t="s">
        <v>298</v>
      </c>
      <c r="B5575" s="2" t="s">
        <v>296</v>
      </c>
      <c r="C5575" s="2" t="str">
        <f>VLOOKUP(D5575,Info!$A$24:$B$57,2,FALSE)</f>
        <v>Snappers</v>
      </c>
      <c r="D5575" s="3" t="s">
        <v>17</v>
      </c>
      <c r="E5575" s="3">
        <v>2009.0</v>
      </c>
      <c r="F5575" s="3">
        <v>262.0</v>
      </c>
    </row>
    <row r="5576" ht="15.75" customHeight="1">
      <c r="A5576" s="2" t="s">
        <v>298</v>
      </c>
      <c r="B5576" s="2" t="s">
        <v>296</v>
      </c>
      <c r="C5576" s="2" t="str">
        <f>VLOOKUP(D5576,Info!$A$24:$B$57,2,FALSE)</f>
        <v>Snappers</v>
      </c>
      <c r="D5576" s="3" t="s">
        <v>17</v>
      </c>
      <c r="E5576" s="3">
        <v>2010.0</v>
      </c>
      <c r="F5576" s="3">
        <v>151.0</v>
      </c>
    </row>
    <row r="5577" ht="15.75" customHeight="1">
      <c r="A5577" s="2" t="s">
        <v>298</v>
      </c>
      <c r="B5577" s="2" t="s">
        <v>296</v>
      </c>
      <c r="C5577" s="2" t="str">
        <f>VLOOKUP(D5577,Info!$A$24:$B$57,2,FALSE)</f>
        <v>Snappers</v>
      </c>
      <c r="D5577" s="3" t="s">
        <v>17</v>
      </c>
      <c r="E5577" s="3">
        <v>2011.0</v>
      </c>
      <c r="F5577" s="3">
        <v>114.0</v>
      </c>
    </row>
    <row r="5578" ht="15.75" customHeight="1">
      <c r="A5578" s="2" t="s">
        <v>298</v>
      </c>
      <c r="B5578" s="2" t="s">
        <v>296</v>
      </c>
      <c r="C5578" s="2" t="str">
        <f>VLOOKUP(D5578,Info!$A$24:$B$57,2,FALSE)</f>
        <v>Snappers</v>
      </c>
      <c r="D5578" s="3" t="s">
        <v>17</v>
      </c>
      <c r="E5578" s="3">
        <v>2012.0</v>
      </c>
      <c r="F5578" s="3">
        <v>191.0</v>
      </c>
    </row>
    <row r="5579" ht="15.75" customHeight="1">
      <c r="A5579" s="2" t="s">
        <v>298</v>
      </c>
      <c r="B5579" s="2" t="s">
        <v>296</v>
      </c>
      <c r="C5579" s="2" t="str">
        <f>VLOOKUP(D5579,Info!$A$24:$B$57,2,FALSE)</f>
        <v>Snappers</v>
      </c>
      <c r="D5579" s="3" t="s">
        <v>17</v>
      </c>
      <c r="E5579" s="3">
        <v>2013.0</v>
      </c>
      <c r="F5579" s="3">
        <v>557.0</v>
      </c>
    </row>
    <row r="5580" ht="15.75" customHeight="1">
      <c r="A5580" s="2" t="s">
        <v>298</v>
      </c>
      <c r="B5580" s="2" t="s">
        <v>296</v>
      </c>
      <c r="C5580" s="2" t="str">
        <f>VLOOKUP(D5580,Info!$A$24:$B$57,2,FALSE)</f>
        <v>Snappers</v>
      </c>
      <c r="D5580" s="3" t="s">
        <v>17</v>
      </c>
      <c r="E5580" s="3">
        <v>2014.0</v>
      </c>
      <c r="F5580" s="3">
        <v>574.0</v>
      </c>
    </row>
    <row r="5581" ht="15.75" customHeight="1">
      <c r="A5581" s="2" t="s">
        <v>298</v>
      </c>
      <c r="B5581" s="2" t="s">
        <v>296</v>
      </c>
      <c r="C5581" s="2" t="str">
        <f>VLOOKUP(D5581,Info!$A$24:$B$57,2,FALSE)</f>
        <v>Snappers</v>
      </c>
      <c r="D5581" s="3" t="s">
        <v>17</v>
      </c>
      <c r="E5581" s="3">
        <v>2015.0</v>
      </c>
      <c r="F5581" s="3">
        <v>592.0</v>
      </c>
    </row>
    <row r="5582" ht="15.75" customHeight="1">
      <c r="A5582" s="2" t="s">
        <v>298</v>
      </c>
      <c r="B5582" s="2" t="s">
        <v>296</v>
      </c>
      <c r="C5582" s="2" t="str">
        <f>VLOOKUP(D5582,Info!$A$24:$B$57,2,FALSE)</f>
        <v>Snappers</v>
      </c>
      <c r="D5582" s="3" t="s">
        <v>17</v>
      </c>
      <c r="E5582" s="3">
        <v>2016.0</v>
      </c>
      <c r="F5582" s="3">
        <v>436.0</v>
      </c>
    </row>
    <row r="5583" ht="15.75" customHeight="1">
      <c r="A5583" s="2" t="s">
        <v>298</v>
      </c>
      <c r="B5583" s="2" t="s">
        <v>296</v>
      </c>
      <c r="C5583" s="2" t="str">
        <f>VLOOKUP(D5583,Info!$A$24:$B$57,2,FALSE)</f>
        <v>Snappers</v>
      </c>
      <c r="D5583" s="3" t="s">
        <v>17</v>
      </c>
      <c r="E5583" s="3">
        <v>2017.0</v>
      </c>
      <c r="F5583" s="3">
        <v>450.0</v>
      </c>
    </row>
    <row r="5584" ht="15.75" customHeight="1">
      <c r="A5584" s="2" t="s">
        <v>298</v>
      </c>
      <c r="B5584" s="2" t="s">
        <v>296</v>
      </c>
      <c r="C5584" s="2" t="str">
        <f>VLOOKUP(D5584,Info!$A$24:$B$57,2,FALSE)</f>
        <v>Snappers</v>
      </c>
      <c r="D5584" s="3" t="s">
        <v>17</v>
      </c>
      <c r="E5584" s="3">
        <v>2018.0</v>
      </c>
      <c r="F5584" s="3">
        <v>349.0</v>
      </c>
    </row>
    <row r="5585" ht="15.75" customHeight="1">
      <c r="A5585" s="2" t="s">
        <v>298</v>
      </c>
      <c r="B5585" s="2" t="s">
        <v>296</v>
      </c>
      <c r="C5585" s="2" t="str">
        <f>VLOOKUP(D5585,Info!$A$24:$B$57,2,FALSE)</f>
        <v>Snappers</v>
      </c>
      <c r="D5585" s="3" t="s">
        <v>17</v>
      </c>
      <c r="E5585" s="3">
        <v>2019.0</v>
      </c>
      <c r="F5585" s="3">
        <v>223.0</v>
      </c>
    </row>
    <row r="5586" ht="15.75" customHeight="1">
      <c r="A5586" s="2" t="s">
        <v>298</v>
      </c>
      <c r="B5586" s="2" t="s">
        <v>296</v>
      </c>
      <c r="C5586" s="2" t="str">
        <f>VLOOKUP(D5586,Info!$A$24:$B$57,2,FALSE)</f>
        <v>SG</v>
      </c>
      <c r="D5586" s="3" t="s">
        <v>18</v>
      </c>
      <c r="E5586" s="3">
        <v>1981.0</v>
      </c>
      <c r="F5586" s="3">
        <v>10.0</v>
      </c>
    </row>
    <row r="5587" ht="15.75" customHeight="1">
      <c r="A5587" s="2" t="s">
        <v>298</v>
      </c>
      <c r="B5587" s="2" t="s">
        <v>296</v>
      </c>
      <c r="C5587" s="2" t="str">
        <f>VLOOKUP(D5587,Info!$A$24:$B$57,2,FALSE)</f>
        <v>SG</v>
      </c>
      <c r="D5587" s="3" t="s">
        <v>18</v>
      </c>
      <c r="E5587" s="3">
        <v>1982.0</v>
      </c>
      <c r="F5587" s="3">
        <v>30.0</v>
      </c>
    </row>
    <row r="5588" ht="15.75" customHeight="1">
      <c r="A5588" s="2" t="s">
        <v>298</v>
      </c>
      <c r="B5588" s="2" t="s">
        <v>296</v>
      </c>
      <c r="C5588" s="2" t="str">
        <f>VLOOKUP(D5588,Info!$A$24:$B$57,2,FALSE)</f>
        <v>SG</v>
      </c>
      <c r="D5588" s="3" t="s">
        <v>18</v>
      </c>
      <c r="E5588" s="3">
        <v>1983.0</v>
      </c>
      <c r="F5588" s="3">
        <v>19.0</v>
      </c>
    </row>
    <row r="5589" ht="15.75" customHeight="1">
      <c r="A5589" s="2" t="s">
        <v>298</v>
      </c>
      <c r="B5589" s="2" t="s">
        <v>296</v>
      </c>
      <c r="C5589" s="2" t="str">
        <f>VLOOKUP(D5589,Info!$A$24:$B$57,2,FALSE)</f>
        <v>SG</v>
      </c>
      <c r="D5589" s="3" t="s">
        <v>18</v>
      </c>
      <c r="E5589" s="3">
        <v>1984.0</v>
      </c>
      <c r="F5589" s="3">
        <v>60.0</v>
      </c>
    </row>
    <row r="5590" ht="15.75" customHeight="1">
      <c r="A5590" s="2" t="s">
        <v>298</v>
      </c>
      <c r="B5590" s="2" t="s">
        <v>296</v>
      </c>
      <c r="C5590" s="2" t="str">
        <f>VLOOKUP(D5590,Info!$A$24:$B$57,2,FALSE)</f>
        <v>SG</v>
      </c>
      <c r="D5590" s="3" t="s">
        <v>18</v>
      </c>
      <c r="E5590" s="3">
        <v>1985.0</v>
      </c>
      <c r="F5590" s="3">
        <v>26.0</v>
      </c>
    </row>
    <row r="5591" ht="15.75" customHeight="1">
      <c r="A5591" s="2" t="s">
        <v>298</v>
      </c>
      <c r="B5591" s="2" t="s">
        <v>296</v>
      </c>
      <c r="C5591" s="2" t="str">
        <f>VLOOKUP(D5591,Info!$A$24:$B$57,2,FALSE)</f>
        <v>SG</v>
      </c>
      <c r="D5591" s="3" t="s">
        <v>18</v>
      </c>
      <c r="E5591" s="3">
        <v>1986.0</v>
      </c>
      <c r="F5591" s="3">
        <v>19.0</v>
      </c>
    </row>
    <row r="5592" ht="15.75" customHeight="1">
      <c r="A5592" s="2" t="s">
        <v>298</v>
      </c>
      <c r="B5592" s="2" t="s">
        <v>296</v>
      </c>
      <c r="C5592" s="2" t="str">
        <f>VLOOKUP(D5592,Info!$A$24:$B$57,2,FALSE)</f>
        <v>SG</v>
      </c>
      <c r="D5592" s="3" t="s">
        <v>18</v>
      </c>
      <c r="E5592" s="3">
        <v>1987.0</v>
      </c>
      <c r="F5592" s="3">
        <v>17.0</v>
      </c>
    </row>
    <row r="5593" ht="15.75" customHeight="1">
      <c r="A5593" s="2" t="s">
        <v>298</v>
      </c>
      <c r="B5593" s="2" t="s">
        <v>296</v>
      </c>
      <c r="C5593" s="2" t="str">
        <f>VLOOKUP(D5593,Info!$A$24:$B$57,2,FALSE)</f>
        <v>SG</v>
      </c>
      <c r="D5593" s="3" t="s">
        <v>18</v>
      </c>
      <c r="E5593" s="3">
        <v>1988.0</v>
      </c>
      <c r="F5593" s="3">
        <v>22.0</v>
      </c>
    </row>
    <row r="5594" ht="15.75" customHeight="1">
      <c r="A5594" s="2" t="s">
        <v>298</v>
      </c>
      <c r="B5594" s="2" t="s">
        <v>296</v>
      </c>
      <c r="C5594" s="2" t="str">
        <f>VLOOKUP(D5594,Info!$A$24:$B$57,2,FALSE)</f>
        <v>SG</v>
      </c>
      <c r="D5594" s="3" t="s">
        <v>18</v>
      </c>
      <c r="E5594" s="3">
        <v>1989.0</v>
      </c>
      <c r="F5594" s="3">
        <v>57.0</v>
      </c>
    </row>
    <row r="5595" ht="15.75" customHeight="1">
      <c r="A5595" s="2" t="s">
        <v>298</v>
      </c>
      <c r="B5595" s="2" t="s">
        <v>296</v>
      </c>
      <c r="C5595" s="2" t="str">
        <f>VLOOKUP(D5595,Info!$A$24:$B$57,2,FALSE)</f>
        <v>SG</v>
      </c>
      <c r="D5595" s="3" t="s">
        <v>18</v>
      </c>
      <c r="E5595" s="3">
        <v>1990.0</v>
      </c>
      <c r="F5595" s="3">
        <v>40.0</v>
      </c>
    </row>
    <row r="5596" ht="15.75" customHeight="1">
      <c r="A5596" s="2" t="s">
        <v>298</v>
      </c>
      <c r="B5596" s="2" t="s">
        <v>296</v>
      </c>
      <c r="C5596" s="2" t="str">
        <f>VLOOKUP(D5596,Info!$A$24:$B$57,2,FALSE)</f>
        <v>SG</v>
      </c>
      <c r="D5596" s="3" t="s">
        <v>18</v>
      </c>
      <c r="E5596" s="3">
        <v>1991.0</v>
      </c>
      <c r="F5596" s="3">
        <v>27.0</v>
      </c>
    </row>
    <row r="5597" ht="15.75" customHeight="1">
      <c r="A5597" s="2" t="s">
        <v>298</v>
      </c>
      <c r="B5597" s="2" t="s">
        <v>296</v>
      </c>
      <c r="C5597" s="2" t="str">
        <f>VLOOKUP(D5597,Info!$A$24:$B$57,2,FALSE)</f>
        <v>SG</v>
      </c>
      <c r="D5597" s="3" t="s">
        <v>18</v>
      </c>
      <c r="E5597" s="3">
        <v>1992.0</v>
      </c>
      <c r="F5597" s="3">
        <v>64.0</v>
      </c>
    </row>
    <row r="5598" ht="15.75" customHeight="1">
      <c r="A5598" s="2" t="s">
        <v>298</v>
      </c>
      <c r="B5598" s="2" t="s">
        <v>296</v>
      </c>
      <c r="C5598" s="2" t="str">
        <f>VLOOKUP(D5598,Info!$A$24:$B$57,2,FALSE)</f>
        <v>SG</v>
      </c>
      <c r="D5598" s="3" t="s">
        <v>18</v>
      </c>
      <c r="E5598" s="3">
        <v>1993.0</v>
      </c>
      <c r="F5598" s="3">
        <v>117.0</v>
      </c>
    </row>
    <row r="5599" ht="15.75" customHeight="1">
      <c r="A5599" s="2" t="s">
        <v>298</v>
      </c>
      <c r="B5599" s="2" t="s">
        <v>296</v>
      </c>
      <c r="C5599" s="2" t="str">
        <f>VLOOKUP(D5599,Info!$A$24:$B$57,2,FALSE)</f>
        <v>SG</v>
      </c>
      <c r="D5599" s="3" t="s">
        <v>18</v>
      </c>
      <c r="E5599" s="3">
        <v>1994.0</v>
      </c>
      <c r="F5599" s="3">
        <v>247.0</v>
      </c>
    </row>
    <row r="5600" ht="15.75" customHeight="1">
      <c r="A5600" s="2" t="s">
        <v>298</v>
      </c>
      <c r="B5600" s="2" t="s">
        <v>296</v>
      </c>
      <c r="C5600" s="2" t="str">
        <f>VLOOKUP(D5600,Info!$A$24:$B$57,2,FALSE)</f>
        <v>SG</v>
      </c>
      <c r="D5600" s="3" t="s">
        <v>18</v>
      </c>
      <c r="E5600" s="3">
        <v>1995.0</v>
      </c>
      <c r="F5600" s="3">
        <v>108.0</v>
      </c>
    </row>
    <row r="5601" ht="15.75" customHeight="1">
      <c r="A5601" s="2" t="s">
        <v>298</v>
      </c>
      <c r="B5601" s="2" t="s">
        <v>296</v>
      </c>
      <c r="C5601" s="2" t="str">
        <f>VLOOKUP(D5601,Info!$A$24:$B$57,2,FALSE)</f>
        <v>SG</v>
      </c>
      <c r="D5601" s="3" t="s">
        <v>18</v>
      </c>
      <c r="E5601" s="3">
        <v>1996.0</v>
      </c>
      <c r="F5601" s="3">
        <v>228.0</v>
      </c>
    </row>
    <row r="5602" ht="15.75" customHeight="1">
      <c r="A5602" s="2" t="s">
        <v>298</v>
      </c>
      <c r="B5602" s="2" t="s">
        <v>296</v>
      </c>
      <c r="C5602" s="2" t="str">
        <f>VLOOKUP(D5602,Info!$A$24:$B$57,2,FALSE)</f>
        <v>SG</v>
      </c>
      <c r="D5602" s="3" t="s">
        <v>18</v>
      </c>
      <c r="E5602" s="3">
        <v>1997.0</v>
      </c>
      <c r="F5602" s="3">
        <v>94.0</v>
      </c>
    </row>
    <row r="5603" ht="15.75" customHeight="1">
      <c r="A5603" s="2" t="s">
        <v>298</v>
      </c>
      <c r="B5603" s="2" t="s">
        <v>296</v>
      </c>
      <c r="C5603" s="2" t="str">
        <f>VLOOKUP(D5603,Info!$A$24:$B$57,2,FALSE)</f>
        <v>SG</v>
      </c>
      <c r="D5603" s="3" t="s">
        <v>18</v>
      </c>
      <c r="E5603" s="3">
        <v>1998.0</v>
      </c>
      <c r="F5603" s="3">
        <v>63.0</v>
      </c>
    </row>
    <row r="5604" ht="15.75" customHeight="1">
      <c r="A5604" s="2" t="s">
        <v>298</v>
      </c>
      <c r="B5604" s="2" t="s">
        <v>296</v>
      </c>
      <c r="C5604" s="2" t="str">
        <f>VLOOKUP(D5604,Info!$A$24:$B$57,2,FALSE)</f>
        <v>SG</v>
      </c>
      <c r="D5604" s="3" t="s">
        <v>18</v>
      </c>
      <c r="E5604" s="3">
        <v>1999.0</v>
      </c>
      <c r="F5604" s="3">
        <v>162.0</v>
      </c>
    </row>
    <row r="5605" ht="15.75" customHeight="1">
      <c r="A5605" s="2" t="s">
        <v>298</v>
      </c>
      <c r="B5605" s="2" t="s">
        <v>296</v>
      </c>
      <c r="C5605" s="2" t="str">
        <f>VLOOKUP(D5605,Info!$A$24:$B$57,2,FALSE)</f>
        <v>SG</v>
      </c>
      <c r="D5605" s="3" t="s">
        <v>18</v>
      </c>
      <c r="E5605" s="3">
        <v>2000.0</v>
      </c>
      <c r="F5605" s="3">
        <v>50.0</v>
      </c>
    </row>
    <row r="5606" ht="15.75" customHeight="1">
      <c r="A5606" s="2" t="s">
        <v>298</v>
      </c>
      <c r="B5606" s="2" t="s">
        <v>296</v>
      </c>
      <c r="C5606" s="2" t="str">
        <f>VLOOKUP(D5606,Info!$A$24:$B$57,2,FALSE)</f>
        <v>SG</v>
      </c>
      <c r="D5606" s="3" t="s">
        <v>18</v>
      </c>
      <c r="E5606" s="3">
        <v>2001.0</v>
      </c>
      <c r="F5606" s="3">
        <v>132.0</v>
      </c>
    </row>
    <row r="5607" ht="15.75" customHeight="1">
      <c r="A5607" s="2" t="s">
        <v>298</v>
      </c>
      <c r="B5607" s="2" t="s">
        <v>296</v>
      </c>
      <c r="C5607" s="2" t="str">
        <f>VLOOKUP(D5607,Info!$A$24:$B$57,2,FALSE)</f>
        <v>SG</v>
      </c>
      <c r="D5607" s="3" t="s">
        <v>18</v>
      </c>
      <c r="E5607" s="3">
        <v>2002.0</v>
      </c>
      <c r="F5607" s="3">
        <v>191.0</v>
      </c>
    </row>
    <row r="5608" ht="15.75" customHeight="1">
      <c r="A5608" s="2" t="s">
        <v>298</v>
      </c>
      <c r="B5608" s="2" t="s">
        <v>296</v>
      </c>
      <c r="C5608" s="2" t="str">
        <f>VLOOKUP(D5608,Info!$A$24:$B$57,2,FALSE)</f>
        <v>SG</v>
      </c>
      <c r="D5608" s="3" t="s">
        <v>18</v>
      </c>
      <c r="E5608" s="3">
        <v>2003.0</v>
      </c>
      <c r="F5608" s="3">
        <v>213.0</v>
      </c>
    </row>
    <row r="5609" ht="15.75" customHeight="1">
      <c r="A5609" s="2" t="s">
        <v>298</v>
      </c>
      <c r="B5609" s="2" t="s">
        <v>296</v>
      </c>
      <c r="C5609" s="2" t="str">
        <f>VLOOKUP(D5609,Info!$A$24:$B$57,2,FALSE)</f>
        <v>SG</v>
      </c>
      <c r="D5609" s="3" t="s">
        <v>18</v>
      </c>
      <c r="E5609" s="3">
        <v>2004.0</v>
      </c>
      <c r="F5609" s="3">
        <v>262.0</v>
      </c>
    </row>
    <row r="5610" ht="15.75" customHeight="1">
      <c r="A5610" s="2" t="s">
        <v>298</v>
      </c>
      <c r="B5610" s="2" t="s">
        <v>296</v>
      </c>
      <c r="C5610" s="2" t="str">
        <f>VLOOKUP(D5610,Info!$A$24:$B$57,2,FALSE)</f>
        <v>SG</v>
      </c>
      <c r="D5610" s="3" t="s">
        <v>18</v>
      </c>
      <c r="E5610" s="3">
        <v>2005.0</v>
      </c>
      <c r="F5610" s="3">
        <v>135.0</v>
      </c>
    </row>
    <row r="5611" ht="15.75" customHeight="1">
      <c r="A5611" s="2" t="s">
        <v>298</v>
      </c>
      <c r="B5611" s="2" t="s">
        <v>296</v>
      </c>
      <c r="C5611" s="2" t="str">
        <f>VLOOKUP(D5611,Info!$A$24:$B$57,2,FALSE)</f>
        <v>SG</v>
      </c>
      <c r="D5611" s="3" t="s">
        <v>18</v>
      </c>
      <c r="E5611" s="3">
        <v>2006.0</v>
      </c>
      <c r="F5611" s="3">
        <v>149.0</v>
      </c>
    </row>
    <row r="5612" ht="15.75" customHeight="1">
      <c r="A5612" s="2" t="s">
        <v>298</v>
      </c>
      <c r="B5612" s="2" t="s">
        <v>296</v>
      </c>
      <c r="C5612" s="2" t="str">
        <f>VLOOKUP(D5612,Info!$A$24:$B$57,2,FALSE)</f>
        <v>SG</v>
      </c>
      <c r="D5612" s="3" t="s">
        <v>18</v>
      </c>
      <c r="E5612" s="3">
        <v>2007.0</v>
      </c>
      <c r="F5612" s="3">
        <v>224.0</v>
      </c>
    </row>
    <row r="5613" ht="15.75" customHeight="1">
      <c r="A5613" s="2" t="s">
        <v>298</v>
      </c>
      <c r="B5613" s="2" t="s">
        <v>296</v>
      </c>
      <c r="C5613" s="2" t="str">
        <f>VLOOKUP(D5613,Info!$A$24:$B$57,2,FALSE)</f>
        <v>SG</v>
      </c>
      <c r="D5613" s="3" t="s">
        <v>18</v>
      </c>
      <c r="E5613" s="3">
        <v>2008.0</v>
      </c>
      <c r="F5613" s="3">
        <v>166.0</v>
      </c>
    </row>
    <row r="5614" ht="15.75" customHeight="1">
      <c r="A5614" s="2" t="s">
        <v>298</v>
      </c>
      <c r="B5614" s="2" t="s">
        <v>296</v>
      </c>
      <c r="C5614" s="2" t="str">
        <f>VLOOKUP(D5614,Info!$A$24:$B$57,2,FALSE)</f>
        <v>SG</v>
      </c>
      <c r="D5614" s="3" t="s">
        <v>18</v>
      </c>
      <c r="E5614" s="3">
        <v>2009.0</v>
      </c>
      <c r="F5614" s="3">
        <v>218.0</v>
      </c>
    </row>
    <row r="5615" ht="15.75" customHeight="1">
      <c r="A5615" s="2" t="s">
        <v>298</v>
      </c>
      <c r="B5615" s="2" t="s">
        <v>296</v>
      </c>
      <c r="C5615" s="2" t="str">
        <f>VLOOKUP(D5615,Info!$A$24:$B$57,2,FALSE)</f>
        <v>SG</v>
      </c>
      <c r="D5615" s="3" t="s">
        <v>18</v>
      </c>
      <c r="E5615" s="3">
        <v>2010.0</v>
      </c>
      <c r="F5615" s="3">
        <v>542.0</v>
      </c>
    </row>
    <row r="5616" ht="15.75" customHeight="1">
      <c r="A5616" s="2" t="s">
        <v>298</v>
      </c>
      <c r="B5616" s="2" t="s">
        <v>296</v>
      </c>
      <c r="C5616" s="2" t="str">
        <f>VLOOKUP(D5616,Info!$A$24:$B$57,2,FALSE)</f>
        <v>SG</v>
      </c>
      <c r="D5616" s="3" t="s">
        <v>18</v>
      </c>
      <c r="E5616" s="3">
        <v>2011.0</v>
      </c>
      <c r="F5616" s="3">
        <v>417.0</v>
      </c>
    </row>
    <row r="5617" ht="15.75" customHeight="1">
      <c r="A5617" s="2" t="s">
        <v>298</v>
      </c>
      <c r="B5617" s="2" t="s">
        <v>296</v>
      </c>
      <c r="C5617" s="2" t="str">
        <f>VLOOKUP(D5617,Info!$A$24:$B$57,2,FALSE)</f>
        <v>SG</v>
      </c>
      <c r="D5617" s="3" t="s">
        <v>18</v>
      </c>
      <c r="E5617" s="3">
        <v>2012.0</v>
      </c>
      <c r="F5617" s="3">
        <v>271.0</v>
      </c>
    </row>
    <row r="5618" ht="15.75" customHeight="1">
      <c r="A5618" s="2" t="s">
        <v>298</v>
      </c>
      <c r="B5618" s="2" t="s">
        <v>296</v>
      </c>
      <c r="C5618" s="2" t="str">
        <f>VLOOKUP(D5618,Info!$A$24:$B$57,2,FALSE)</f>
        <v>SG</v>
      </c>
      <c r="D5618" s="3" t="s">
        <v>18</v>
      </c>
      <c r="E5618" s="3">
        <v>2013.0</v>
      </c>
      <c r="F5618" s="3">
        <v>487.0</v>
      </c>
    </row>
    <row r="5619" ht="15.75" customHeight="1">
      <c r="A5619" s="2" t="s">
        <v>298</v>
      </c>
      <c r="B5619" s="2" t="s">
        <v>296</v>
      </c>
      <c r="C5619" s="2" t="str">
        <f>VLOOKUP(D5619,Info!$A$24:$B$57,2,FALSE)</f>
        <v>SG</v>
      </c>
      <c r="D5619" s="3" t="s">
        <v>18</v>
      </c>
      <c r="E5619" s="3">
        <v>2014.0</v>
      </c>
      <c r="F5619" s="3">
        <v>432.0</v>
      </c>
    </row>
    <row r="5620" ht="15.75" customHeight="1">
      <c r="A5620" s="2" t="s">
        <v>298</v>
      </c>
      <c r="B5620" s="2" t="s">
        <v>296</v>
      </c>
      <c r="C5620" s="2" t="str">
        <f>VLOOKUP(D5620,Info!$A$24:$B$57,2,FALSE)</f>
        <v>SG</v>
      </c>
      <c r="D5620" s="3" t="s">
        <v>18</v>
      </c>
      <c r="E5620" s="3">
        <v>2015.0</v>
      </c>
      <c r="F5620" s="3">
        <v>213.0</v>
      </c>
    </row>
    <row r="5621" ht="15.75" customHeight="1">
      <c r="A5621" s="2" t="s">
        <v>298</v>
      </c>
      <c r="B5621" s="2" t="s">
        <v>296</v>
      </c>
      <c r="C5621" s="2" t="str">
        <f>VLOOKUP(D5621,Info!$A$24:$B$57,2,FALSE)</f>
        <v>SG</v>
      </c>
      <c r="D5621" s="3" t="s">
        <v>18</v>
      </c>
      <c r="E5621" s="3">
        <v>2016.0</v>
      </c>
      <c r="F5621" s="3">
        <v>262.0</v>
      </c>
    </row>
    <row r="5622" ht="15.75" customHeight="1">
      <c r="A5622" s="2" t="s">
        <v>298</v>
      </c>
      <c r="B5622" s="2" t="s">
        <v>296</v>
      </c>
      <c r="C5622" s="2" t="str">
        <f>VLOOKUP(D5622,Info!$A$24:$B$57,2,FALSE)</f>
        <v>SG</v>
      </c>
      <c r="D5622" s="3" t="s">
        <v>18</v>
      </c>
      <c r="E5622" s="3">
        <v>2017.0</v>
      </c>
      <c r="F5622" s="3">
        <v>289.0</v>
      </c>
    </row>
    <row r="5623" ht="15.75" customHeight="1">
      <c r="A5623" s="2" t="s">
        <v>298</v>
      </c>
      <c r="B5623" s="2" t="s">
        <v>296</v>
      </c>
      <c r="C5623" s="2" t="str">
        <f>VLOOKUP(D5623,Info!$A$24:$B$57,2,FALSE)</f>
        <v>SG</v>
      </c>
      <c r="D5623" s="3" t="s">
        <v>18</v>
      </c>
      <c r="E5623" s="3">
        <v>2018.0</v>
      </c>
      <c r="F5623" s="3">
        <v>309.0</v>
      </c>
    </row>
    <row r="5624" ht="15.75" customHeight="1">
      <c r="A5624" s="2" t="s">
        <v>298</v>
      </c>
      <c r="B5624" s="2" t="s">
        <v>296</v>
      </c>
      <c r="C5624" s="2" t="str">
        <f>VLOOKUP(D5624,Info!$A$24:$B$57,2,FALSE)</f>
        <v>SG</v>
      </c>
      <c r="D5624" s="3" t="s">
        <v>18</v>
      </c>
      <c r="E5624" s="3">
        <v>2019.0</v>
      </c>
      <c r="F5624" s="3">
        <v>410.0</v>
      </c>
    </row>
    <row r="5625" ht="15.75" customHeight="1">
      <c r="A5625" s="2" t="s">
        <v>298</v>
      </c>
      <c r="B5625" s="2" t="s">
        <v>296</v>
      </c>
      <c r="C5625" s="2" t="str">
        <f>VLOOKUP(D5625,Info!$A$24:$B$57,2,FALSE)</f>
        <v>Shallow-water</v>
      </c>
      <c r="D5625" s="3" t="s">
        <v>19</v>
      </c>
      <c r="E5625" s="3">
        <v>1981.0</v>
      </c>
      <c r="F5625" s="3">
        <v>2.0</v>
      </c>
    </row>
    <row r="5626" ht="15.75" customHeight="1">
      <c r="A5626" s="2" t="s">
        <v>298</v>
      </c>
      <c r="B5626" s="2" t="s">
        <v>296</v>
      </c>
      <c r="C5626" s="2" t="str">
        <f>VLOOKUP(D5626,Info!$A$24:$B$57,2,FALSE)</f>
        <v>Shallow-water</v>
      </c>
      <c r="D5626" s="3" t="s">
        <v>19</v>
      </c>
      <c r="E5626" s="3">
        <v>1982.0</v>
      </c>
      <c r="F5626" s="3">
        <v>3.0</v>
      </c>
    </row>
    <row r="5627" ht="15.75" customHeight="1">
      <c r="A5627" s="2" t="s">
        <v>298</v>
      </c>
      <c r="B5627" s="2" t="s">
        <v>296</v>
      </c>
      <c r="C5627" s="2" t="str">
        <f>VLOOKUP(D5627,Info!$A$24:$B$57,2,FALSE)</f>
        <v>Shallow-water</v>
      </c>
      <c r="D5627" s="3" t="s">
        <v>19</v>
      </c>
      <c r="E5627" s="3">
        <v>1983.0</v>
      </c>
      <c r="F5627" s="3">
        <v>8.0</v>
      </c>
    </row>
    <row r="5628" ht="15.75" customHeight="1">
      <c r="A5628" s="2" t="s">
        <v>298</v>
      </c>
      <c r="B5628" s="2" t="s">
        <v>296</v>
      </c>
      <c r="C5628" s="2" t="str">
        <f>VLOOKUP(D5628,Info!$A$24:$B$57,2,FALSE)</f>
        <v>Shallow-water</v>
      </c>
      <c r="D5628" s="3" t="s">
        <v>19</v>
      </c>
      <c r="E5628" s="3">
        <v>1984.0</v>
      </c>
      <c r="F5628" s="3">
        <v>1.0</v>
      </c>
    </row>
    <row r="5629" ht="15.75" customHeight="1">
      <c r="A5629" s="2" t="s">
        <v>298</v>
      </c>
      <c r="B5629" s="2" t="s">
        <v>296</v>
      </c>
      <c r="C5629" s="2" t="str">
        <f>VLOOKUP(D5629,Info!$A$24:$B$57,2,FALSE)</f>
        <v>Shallow-water</v>
      </c>
      <c r="D5629" s="3" t="s">
        <v>19</v>
      </c>
      <c r="E5629" s="3">
        <v>1985.0</v>
      </c>
      <c r="F5629" s="3">
        <v>8.0</v>
      </c>
    </row>
    <row r="5630" ht="15.75" customHeight="1">
      <c r="A5630" s="2" t="s">
        <v>298</v>
      </c>
      <c r="B5630" s="2" t="s">
        <v>296</v>
      </c>
      <c r="C5630" s="2" t="str">
        <f>VLOOKUP(D5630,Info!$A$24:$B$57,2,FALSE)</f>
        <v>Shallow-water</v>
      </c>
      <c r="D5630" s="3" t="s">
        <v>19</v>
      </c>
      <c r="E5630" s="3">
        <v>1988.0</v>
      </c>
      <c r="F5630" s="3">
        <v>1.0</v>
      </c>
    </row>
    <row r="5631" ht="15.75" customHeight="1">
      <c r="A5631" s="2" t="s">
        <v>298</v>
      </c>
      <c r="B5631" s="2" t="s">
        <v>296</v>
      </c>
      <c r="C5631" s="2" t="str">
        <f>VLOOKUP(D5631,Info!$A$24:$B$57,2,FALSE)</f>
        <v>Shallow-water</v>
      </c>
      <c r="D5631" s="3" t="s">
        <v>19</v>
      </c>
      <c r="E5631" s="3">
        <v>1992.0</v>
      </c>
      <c r="F5631" s="3">
        <v>3.0</v>
      </c>
    </row>
    <row r="5632" ht="15.75" customHeight="1">
      <c r="A5632" s="2" t="s">
        <v>298</v>
      </c>
      <c r="B5632" s="2" t="s">
        <v>296</v>
      </c>
      <c r="C5632" s="2" t="str">
        <f>VLOOKUP(D5632,Info!$A$24:$B$57,2,FALSE)</f>
        <v>Shallow-water</v>
      </c>
      <c r="D5632" s="3" t="s">
        <v>19</v>
      </c>
      <c r="E5632" s="3">
        <v>1993.0</v>
      </c>
      <c r="F5632" s="3">
        <v>15.0</v>
      </c>
    </row>
    <row r="5633" ht="15.75" customHeight="1">
      <c r="A5633" s="2" t="s">
        <v>298</v>
      </c>
      <c r="B5633" s="2" t="s">
        <v>296</v>
      </c>
      <c r="C5633" s="2" t="str">
        <f>VLOOKUP(D5633,Info!$A$24:$B$57,2,FALSE)</f>
        <v>Shallow-water</v>
      </c>
      <c r="D5633" s="3" t="s">
        <v>19</v>
      </c>
      <c r="E5633" s="3">
        <v>1994.0</v>
      </c>
      <c r="F5633" s="3">
        <v>12.0</v>
      </c>
    </row>
    <row r="5634" ht="15.75" customHeight="1">
      <c r="A5634" s="2" t="s">
        <v>298</v>
      </c>
      <c r="B5634" s="2" t="s">
        <v>296</v>
      </c>
      <c r="C5634" s="2" t="str">
        <f>VLOOKUP(D5634,Info!$A$24:$B$57,2,FALSE)</f>
        <v>Shallow-water</v>
      </c>
      <c r="D5634" s="3" t="s">
        <v>19</v>
      </c>
      <c r="E5634" s="3">
        <v>1996.0</v>
      </c>
      <c r="F5634" s="3">
        <v>2.0</v>
      </c>
    </row>
    <row r="5635" ht="15.75" customHeight="1">
      <c r="A5635" s="2" t="s">
        <v>298</v>
      </c>
      <c r="B5635" s="2" t="s">
        <v>296</v>
      </c>
      <c r="C5635" s="2" t="str">
        <f>VLOOKUP(D5635,Info!$A$24:$B$57,2,FALSE)</f>
        <v>Shallow-water</v>
      </c>
      <c r="D5635" s="3" t="s">
        <v>19</v>
      </c>
      <c r="E5635" s="3">
        <v>1998.0</v>
      </c>
      <c r="F5635" s="3">
        <v>3.0</v>
      </c>
    </row>
    <row r="5636" ht="15.75" customHeight="1">
      <c r="A5636" s="2" t="s">
        <v>298</v>
      </c>
      <c r="B5636" s="2" t="s">
        <v>296</v>
      </c>
      <c r="C5636" s="2" t="str">
        <f>VLOOKUP(D5636,Info!$A$24:$B$57,2,FALSE)</f>
        <v>Shallow-water</v>
      </c>
      <c r="D5636" s="3" t="s">
        <v>19</v>
      </c>
      <c r="E5636" s="3">
        <v>1999.0</v>
      </c>
      <c r="F5636" s="3">
        <v>6.0</v>
      </c>
    </row>
    <row r="5637" ht="15.75" customHeight="1">
      <c r="A5637" s="2" t="s">
        <v>298</v>
      </c>
      <c r="B5637" s="2" t="s">
        <v>296</v>
      </c>
      <c r="C5637" s="2" t="str">
        <f>VLOOKUP(D5637,Info!$A$24:$B$57,2,FALSE)</f>
        <v>Shallow-water</v>
      </c>
      <c r="D5637" s="3" t="s">
        <v>19</v>
      </c>
      <c r="E5637" s="3">
        <v>2001.0</v>
      </c>
      <c r="F5637" s="3">
        <v>7.0</v>
      </c>
    </row>
    <row r="5638" ht="15.75" customHeight="1">
      <c r="A5638" s="2" t="s">
        <v>298</v>
      </c>
      <c r="B5638" s="2" t="s">
        <v>296</v>
      </c>
      <c r="C5638" s="2" t="str">
        <f>VLOOKUP(D5638,Info!$A$24:$B$57,2,FALSE)</f>
        <v>Shallow-water</v>
      </c>
      <c r="D5638" s="3" t="s">
        <v>19</v>
      </c>
      <c r="E5638" s="3">
        <v>2002.0</v>
      </c>
      <c r="F5638" s="3">
        <v>22.0</v>
      </c>
    </row>
    <row r="5639" ht="15.75" customHeight="1">
      <c r="A5639" s="2" t="s">
        <v>298</v>
      </c>
      <c r="B5639" s="2" t="s">
        <v>296</v>
      </c>
      <c r="C5639" s="2" t="str">
        <f>VLOOKUP(D5639,Info!$A$24:$B$57,2,FALSE)</f>
        <v>Shallow-water</v>
      </c>
      <c r="D5639" s="3" t="s">
        <v>19</v>
      </c>
      <c r="E5639" s="3">
        <v>2003.0</v>
      </c>
      <c r="F5639" s="3">
        <v>9.0</v>
      </c>
    </row>
    <row r="5640" ht="15.75" customHeight="1">
      <c r="A5640" s="2" t="s">
        <v>298</v>
      </c>
      <c r="B5640" s="2" t="s">
        <v>296</v>
      </c>
      <c r="C5640" s="2" t="str">
        <f>VLOOKUP(D5640,Info!$A$24:$B$57,2,FALSE)</f>
        <v>Shallow-water</v>
      </c>
      <c r="D5640" s="3" t="s">
        <v>19</v>
      </c>
      <c r="E5640" s="3">
        <v>2004.0</v>
      </c>
      <c r="F5640" s="3">
        <v>23.0</v>
      </c>
    </row>
    <row r="5641" ht="15.75" customHeight="1">
      <c r="A5641" s="2" t="s">
        <v>298</v>
      </c>
      <c r="B5641" s="2" t="s">
        <v>296</v>
      </c>
      <c r="C5641" s="2" t="str">
        <f>VLOOKUP(D5641,Info!$A$24:$B$57,2,FALSE)</f>
        <v>Shallow-water</v>
      </c>
      <c r="D5641" s="3" t="s">
        <v>19</v>
      </c>
      <c r="E5641" s="3">
        <v>2005.0</v>
      </c>
      <c r="F5641" s="3">
        <v>9.0</v>
      </c>
    </row>
    <row r="5642" ht="15.75" customHeight="1">
      <c r="A5642" s="2" t="s">
        <v>298</v>
      </c>
      <c r="B5642" s="2" t="s">
        <v>296</v>
      </c>
      <c r="C5642" s="2" t="str">
        <f>VLOOKUP(D5642,Info!$A$24:$B$57,2,FALSE)</f>
        <v>Shallow-water</v>
      </c>
      <c r="D5642" s="3" t="s">
        <v>19</v>
      </c>
      <c r="E5642" s="3">
        <v>2006.0</v>
      </c>
      <c r="F5642" s="3">
        <v>10.0</v>
      </c>
    </row>
    <row r="5643" ht="15.75" customHeight="1">
      <c r="A5643" s="2" t="s">
        <v>298</v>
      </c>
      <c r="B5643" s="2" t="s">
        <v>296</v>
      </c>
      <c r="C5643" s="2" t="str">
        <f>VLOOKUP(D5643,Info!$A$24:$B$57,2,FALSE)</f>
        <v>Shallow-water</v>
      </c>
      <c r="D5643" s="3" t="s">
        <v>19</v>
      </c>
      <c r="E5643" s="3">
        <v>2007.0</v>
      </c>
      <c r="F5643" s="3">
        <v>6.0</v>
      </c>
    </row>
    <row r="5644" ht="15.75" customHeight="1">
      <c r="A5644" s="2" t="s">
        <v>298</v>
      </c>
      <c r="B5644" s="2" t="s">
        <v>296</v>
      </c>
      <c r="C5644" s="2" t="str">
        <f>VLOOKUP(D5644,Info!$A$24:$B$57,2,FALSE)</f>
        <v>Shallow-water</v>
      </c>
      <c r="D5644" s="3" t="s">
        <v>19</v>
      </c>
      <c r="E5644" s="3">
        <v>2008.0</v>
      </c>
      <c r="F5644" s="3">
        <v>12.0</v>
      </c>
    </row>
    <row r="5645" ht="15.75" customHeight="1">
      <c r="A5645" s="2" t="s">
        <v>298</v>
      </c>
      <c r="B5645" s="2" t="s">
        <v>296</v>
      </c>
      <c r="C5645" s="2" t="str">
        <f>VLOOKUP(D5645,Info!$A$24:$B$57,2,FALSE)</f>
        <v>Shallow-water</v>
      </c>
      <c r="D5645" s="3" t="s">
        <v>19</v>
      </c>
      <c r="E5645" s="3">
        <v>2009.0</v>
      </c>
      <c r="F5645" s="3">
        <v>14.0</v>
      </c>
    </row>
    <row r="5646" ht="15.75" customHeight="1">
      <c r="A5646" s="2" t="s">
        <v>298</v>
      </c>
      <c r="B5646" s="2" t="s">
        <v>296</v>
      </c>
      <c r="C5646" s="2" t="str">
        <f>VLOOKUP(D5646,Info!$A$24:$B$57,2,FALSE)</f>
        <v>Shallow-water</v>
      </c>
      <c r="D5646" s="3" t="s">
        <v>19</v>
      </c>
      <c r="E5646" s="3">
        <v>2010.0</v>
      </c>
      <c r="F5646" s="3">
        <v>7.0</v>
      </c>
    </row>
    <row r="5647" ht="15.75" customHeight="1">
      <c r="A5647" s="2" t="s">
        <v>298</v>
      </c>
      <c r="B5647" s="2" t="s">
        <v>296</v>
      </c>
      <c r="C5647" s="2" t="str">
        <f>VLOOKUP(D5647,Info!$A$24:$B$57,2,FALSE)</f>
        <v>Shallow-water</v>
      </c>
      <c r="D5647" s="3" t="s">
        <v>19</v>
      </c>
      <c r="E5647" s="3">
        <v>2011.0</v>
      </c>
      <c r="F5647" s="3">
        <v>3.0</v>
      </c>
    </row>
    <row r="5648" ht="15.75" customHeight="1">
      <c r="A5648" s="2" t="s">
        <v>298</v>
      </c>
      <c r="B5648" s="2" t="s">
        <v>296</v>
      </c>
      <c r="C5648" s="2" t="str">
        <f>VLOOKUP(D5648,Info!$A$24:$B$57,2,FALSE)</f>
        <v>Shallow-water</v>
      </c>
      <c r="D5648" s="3" t="s">
        <v>19</v>
      </c>
      <c r="E5648" s="3">
        <v>2012.0</v>
      </c>
      <c r="F5648" s="3">
        <v>12.0</v>
      </c>
    </row>
    <row r="5649" ht="15.75" customHeight="1">
      <c r="A5649" s="2" t="s">
        <v>298</v>
      </c>
      <c r="B5649" s="2" t="s">
        <v>296</v>
      </c>
      <c r="C5649" s="2" t="str">
        <f>VLOOKUP(D5649,Info!$A$24:$B$57,2,FALSE)</f>
        <v>Shallow-water</v>
      </c>
      <c r="D5649" s="3" t="s">
        <v>19</v>
      </c>
      <c r="E5649" s="3">
        <v>2013.0</v>
      </c>
      <c r="F5649" s="3">
        <v>14.0</v>
      </c>
    </row>
    <row r="5650" ht="15.75" customHeight="1">
      <c r="A5650" s="2" t="s">
        <v>298</v>
      </c>
      <c r="B5650" s="2" t="s">
        <v>296</v>
      </c>
      <c r="C5650" s="2" t="str">
        <f>VLOOKUP(D5650,Info!$A$24:$B$57,2,FALSE)</f>
        <v>Shallow-water</v>
      </c>
      <c r="D5650" s="3" t="s">
        <v>19</v>
      </c>
      <c r="E5650" s="3">
        <v>2014.0</v>
      </c>
      <c r="F5650" s="3">
        <v>10.0</v>
      </c>
    </row>
    <row r="5651" ht="15.75" customHeight="1">
      <c r="A5651" s="2" t="s">
        <v>298</v>
      </c>
      <c r="B5651" s="2" t="s">
        <v>296</v>
      </c>
      <c r="C5651" s="2" t="str">
        <f>VLOOKUP(D5651,Info!$A$24:$B$57,2,FALSE)</f>
        <v>Shallow-water</v>
      </c>
      <c r="D5651" s="3" t="s">
        <v>19</v>
      </c>
      <c r="E5651" s="3">
        <v>2015.0</v>
      </c>
      <c r="F5651" s="3">
        <v>17.0</v>
      </c>
    </row>
    <row r="5652" ht="15.75" customHeight="1">
      <c r="A5652" s="2" t="s">
        <v>298</v>
      </c>
      <c r="B5652" s="2" t="s">
        <v>296</v>
      </c>
      <c r="C5652" s="2" t="str">
        <f>VLOOKUP(D5652,Info!$A$24:$B$57,2,FALSE)</f>
        <v>Shallow-water</v>
      </c>
      <c r="D5652" s="3" t="s">
        <v>19</v>
      </c>
      <c r="E5652" s="3">
        <v>2016.0</v>
      </c>
      <c r="F5652" s="3">
        <v>15.0</v>
      </c>
    </row>
    <row r="5653" ht="15.75" customHeight="1">
      <c r="A5653" s="2" t="s">
        <v>298</v>
      </c>
      <c r="B5653" s="2" t="s">
        <v>296</v>
      </c>
      <c r="C5653" s="2" t="str">
        <f>VLOOKUP(D5653,Info!$A$24:$B$57,2,FALSE)</f>
        <v>Shallow-water</v>
      </c>
      <c r="D5653" s="3" t="s">
        <v>19</v>
      </c>
      <c r="E5653" s="3">
        <v>2017.0</v>
      </c>
      <c r="F5653" s="3">
        <v>5.0</v>
      </c>
    </row>
    <row r="5654" ht="15.75" customHeight="1">
      <c r="A5654" s="2" t="s">
        <v>298</v>
      </c>
      <c r="B5654" s="2" t="s">
        <v>296</v>
      </c>
      <c r="C5654" s="2" t="str">
        <f>VLOOKUP(D5654,Info!$A$24:$B$57,2,FALSE)</f>
        <v>Shallow-water</v>
      </c>
      <c r="D5654" s="3" t="s">
        <v>19</v>
      </c>
      <c r="E5654" s="3">
        <v>2018.0</v>
      </c>
      <c r="F5654" s="3">
        <v>15.0</v>
      </c>
    </row>
    <row r="5655" ht="15.75" customHeight="1">
      <c r="A5655" s="2" t="s">
        <v>298</v>
      </c>
      <c r="B5655" s="2" t="s">
        <v>296</v>
      </c>
      <c r="C5655" s="2" t="str">
        <f>VLOOKUP(D5655,Info!$A$24:$B$57,2,FALSE)</f>
        <v>Shallow-water</v>
      </c>
      <c r="D5655" s="3" t="s">
        <v>19</v>
      </c>
      <c r="E5655" s="3">
        <v>2019.0</v>
      </c>
      <c r="F5655" s="3">
        <v>14.0</v>
      </c>
    </row>
    <row r="5656" ht="15.75" customHeight="1">
      <c r="A5656" s="2" t="s">
        <v>298</v>
      </c>
      <c r="B5656" s="2" t="s">
        <v>296</v>
      </c>
      <c r="C5656" s="2" t="str">
        <f>VLOOKUP(D5656,Info!$A$24:$B$57,2,FALSE)</f>
        <v>SG</v>
      </c>
      <c r="D5656" s="3" t="s">
        <v>20</v>
      </c>
      <c r="E5656" s="3">
        <v>1982.0</v>
      </c>
      <c r="F5656" s="3">
        <v>2.0</v>
      </c>
    </row>
    <row r="5657" ht="15.75" customHeight="1">
      <c r="A5657" s="2" t="s">
        <v>298</v>
      </c>
      <c r="B5657" s="2" t="s">
        <v>296</v>
      </c>
      <c r="C5657" s="2" t="str">
        <f>VLOOKUP(D5657,Info!$A$24:$B$57,2,FALSE)</f>
        <v>SG</v>
      </c>
      <c r="D5657" s="3" t="s">
        <v>20</v>
      </c>
      <c r="E5657" s="3">
        <v>1986.0</v>
      </c>
      <c r="F5657" s="3">
        <v>1.0</v>
      </c>
    </row>
    <row r="5658" ht="15.75" customHeight="1">
      <c r="A5658" s="2" t="s">
        <v>298</v>
      </c>
      <c r="B5658" s="2" t="s">
        <v>296</v>
      </c>
      <c r="C5658" s="2" t="str">
        <f>VLOOKUP(D5658,Info!$A$24:$B$57,2,FALSE)</f>
        <v>SG</v>
      </c>
      <c r="D5658" s="3" t="s">
        <v>20</v>
      </c>
      <c r="E5658" s="3">
        <v>1988.0</v>
      </c>
      <c r="F5658" s="3">
        <v>1.0</v>
      </c>
    </row>
    <row r="5659" ht="15.75" customHeight="1">
      <c r="A5659" s="2" t="s">
        <v>298</v>
      </c>
      <c r="B5659" s="2" t="s">
        <v>296</v>
      </c>
      <c r="C5659" s="2" t="str">
        <f>VLOOKUP(D5659,Info!$A$24:$B$57,2,FALSE)</f>
        <v>SG</v>
      </c>
      <c r="D5659" s="3" t="s">
        <v>20</v>
      </c>
      <c r="E5659" s="3">
        <v>1989.0</v>
      </c>
      <c r="F5659" s="3">
        <v>2.0</v>
      </c>
    </row>
    <row r="5660" ht="15.75" customHeight="1">
      <c r="A5660" s="2" t="s">
        <v>298</v>
      </c>
      <c r="B5660" s="2" t="s">
        <v>296</v>
      </c>
      <c r="C5660" s="2" t="str">
        <f>VLOOKUP(D5660,Info!$A$24:$B$57,2,FALSE)</f>
        <v>SG</v>
      </c>
      <c r="D5660" s="3" t="s">
        <v>20</v>
      </c>
      <c r="E5660" s="3">
        <v>1990.0</v>
      </c>
      <c r="F5660" s="3">
        <v>2.0</v>
      </c>
    </row>
    <row r="5661" ht="15.75" customHeight="1">
      <c r="A5661" s="2" t="s">
        <v>298</v>
      </c>
      <c r="B5661" s="2" t="s">
        <v>296</v>
      </c>
      <c r="C5661" s="2" t="str">
        <f>VLOOKUP(D5661,Info!$A$24:$B$57,2,FALSE)</f>
        <v>SG</v>
      </c>
      <c r="D5661" s="3" t="s">
        <v>20</v>
      </c>
      <c r="E5661" s="3">
        <v>1992.0</v>
      </c>
      <c r="F5661" s="3">
        <v>6.0</v>
      </c>
    </row>
    <row r="5662" ht="15.75" customHeight="1">
      <c r="A5662" s="2" t="s">
        <v>298</v>
      </c>
      <c r="B5662" s="2" t="s">
        <v>296</v>
      </c>
      <c r="C5662" s="2" t="str">
        <f>VLOOKUP(D5662,Info!$A$24:$B$57,2,FALSE)</f>
        <v>SG</v>
      </c>
      <c r="D5662" s="3" t="s">
        <v>20</v>
      </c>
      <c r="E5662" s="3">
        <v>1993.0</v>
      </c>
      <c r="F5662" s="3">
        <v>10.0</v>
      </c>
    </row>
    <row r="5663" ht="15.75" customHeight="1">
      <c r="A5663" s="2" t="s">
        <v>298</v>
      </c>
      <c r="B5663" s="2" t="s">
        <v>296</v>
      </c>
      <c r="C5663" s="2" t="str">
        <f>VLOOKUP(D5663,Info!$A$24:$B$57,2,FALSE)</f>
        <v>SG</v>
      </c>
      <c r="D5663" s="3" t="s">
        <v>20</v>
      </c>
      <c r="E5663" s="3">
        <v>1994.0</v>
      </c>
      <c r="F5663" s="3">
        <v>1.0</v>
      </c>
    </row>
    <row r="5664" ht="15.75" customHeight="1">
      <c r="A5664" s="2" t="s">
        <v>298</v>
      </c>
      <c r="B5664" s="2" t="s">
        <v>296</v>
      </c>
      <c r="C5664" s="2" t="str">
        <f>VLOOKUP(D5664,Info!$A$24:$B$57,2,FALSE)</f>
        <v>SG</v>
      </c>
      <c r="D5664" s="3" t="s">
        <v>20</v>
      </c>
      <c r="E5664" s="3">
        <v>1995.0</v>
      </c>
      <c r="F5664" s="3">
        <v>57.0</v>
      </c>
    </row>
    <row r="5665" ht="15.75" customHeight="1">
      <c r="A5665" s="2" t="s">
        <v>298</v>
      </c>
      <c r="B5665" s="2" t="s">
        <v>296</v>
      </c>
      <c r="C5665" s="2" t="str">
        <f>VLOOKUP(D5665,Info!$A$24:$B$57,2,FALSE)</f>
        <v>SG</v>
      </c>
      <c r="D5665" s="3" t="s">
        <v>20</v>
      </c>
      <c r="E5665" s="3">
        <v>1997.0</v>
      </c>
      <c r="F5665" s="3">
        <v>1.0</v>
      </c>
    </row>
    <row r="5666" ht="15.75" customHeight="1">
      <c r="A5666" s="2" t="s">
        <v>298</v>
      </c>
      <c r="B5666" s="2" t="s">
        <v>296</v>
      </c>
      <c r="C5666" s="2" t="str">
        <f>VLOOKUP(D5666,Info!$A$24:$B$57,2,FALSE)</f>
        <v>SG</v>
      </c>
      <c r="D5666" s="3" t="s">
        <v>20</v>
      </c>
      <c r="E5666" s="3">
        <v>1998.0</v>
      </c>
      <c r="F5666" s="3">
        <v>1.0</v>
      </c>
    </row>
    <row r="5667" ht="15.75" customHeight="1">
      <c r="A5667" s="2" t="s">
        <v>298</v>
      </c>
      <c r="B5667" s="2" t="s">
        <v>296</v>
      </c>
      <c r="C5667" s="2" t="str">
        <f>VLOOKUP(D5667,Info!$A$24:$B$57,2,FALSE)</f>
        <v>SG</v>
      </c>
      <c r="D5667" s="3" t="s">
        <v>20</v>
      </c>
      <c r="E5667" s="3">
        <v>1999.0</v>
      </c>
      <c r="F5667" s="3">
        <v>1.0</v>
      </c>
    </row>
    <row r="5668" ht="15.75" customHeight="1">
      <c r="A5668" s="2" t="s">
        <v>298</v>
      </c>
      <c r="B5668" s="2" t="s">
        <v>296</v>
      </c>
      <c r="C5668" s="2" t="str">
        <f>VLOOKUP(D5668,Info!$A$24:$B$57,2,FALSE)</f>
        <v>SG</v>
      </c>
      <c r="D5668" s="3" t="s">
        <v>20</v>
      </c>
      <c r="E5668" s="3">
        <v>2000.0</v>
      </c>
      <c r="F5668" s="3">
        <v>1.0</v>
      </c>
    </row>
    <row r="5669" ht="15.75" customHeight="1">
      <c r="A5669" s="2" t="s">
        <v>298</v>
      </c>
      <c r="B5669" s="2" t="s">
        <v>296</v>
      </c>
      <c r="C5669" s="2" t="str">
        <f>VLOOKUP(D5669,Info!$A$24:$B$57,2,FALSE)</f>
        <v>SG</v>
      </c>
      <c r="D5669" s="3" t="s">
        <v>20</v>
      </c>
      <c r="E5669" s="3">
        <v>2002.0</v>
      </c>
      <c r="F5669" s="3">
        <v>2.0</v>
      </c>
    </row>
    <row r="5670" ht="15.75" customHeight="1">
      <c r="A5670" s="2" t="s">
        <v>298</v>
      </c>
      <c r="B5670" s="2" t="s">
        <v>296</v>
      </c>
      <c r="C5670" s="2" t="str">
        <f>VLOOKUP(D5670,Info!$A$24:$B$57,2,FALSE)</f>
        <v>SG</v>
      </c>
      <c r="D5670" s="3" t="s">
        <v>20</v>
      </c>
      <c r="E5670" s="3">
        <v>2003.0</v>
      </c>
      <c r="F5670" s="3">
        <v>2.0</v>
      </c>
    </row>
    <row r="5671" ht="15.75" customHeight="1">
      <c r="A5671" s="2" t="s">
        <v>298</v>
      </c>
      <c r="B5671" s="2" t="s">
        <v>296</v>
      </c>
      <c r="C5671" s="2" t="str">
        <f>VLOOKUP(D5671,Info!$A$24:$B$57,2,FALSE)</f>
        <v>SG</v>
      </c>
      <c r="D5671" s="3" t="s">
        <v>20</v>
      </c>
      <c r="E5671" s="3">
        <v>2005.0</v>
      </c>
      <c r="F5671" s="3">
        <v>2.0</v>
      </c>
    </row>
    <row r="5672" ht="15.75" customHeight="1">
      <c r="A5672" s="2" t="s">
        <v>298</v>
      </c>
      <c r="B5672" s="2" t="s">
        <v>296</v>
      </c>
      <c r="C5672" s="2" t="str">
        <f>VLOOKUP(D5672,Info!$A$24:$B$57,2,FALSE)</f>
        <v>SG</v>
      </c>
      <c r="D5672" s="3" t="s">
        <v>20</v>
      </c>
      <c r="E5672" s="3">
        <v>2006.0</v>
      </c>
      <c r="F5672" s="3">
        <v>5.0</v>
      </c>
    </row>
    <row r="5673" ht="15.75" customHeight="1">
      <c r="A5673" s="2" t="s">
        <v>298</v>
      </c>
      <c r="B5673" s="2" t="s">
        <v>296</v>
      </c>
      <c r="C5673" s="2" t="str">
        <f>VLOOKUP(D5673,Info!$A$24:$B$57,2,FALSE)</f>
        <v>SG</v>
      </c>
      <c r="D5673" s="3" t="s">
        <v>20</v>
      </c>
      <c r="E5673" s="3">
        <v>2008.0</v>
      </c>
      <c r="F5673" s="3">
        <v>1.0</v>
      </c>
    </row>
    <row r="5674" ht="15.75" customHeight="1">
      <c r="A5674" s="2" t="s">
        <v>298</v>
      </c>
      <c r="B5674" s="2" t="s">
        <v>296</v>
      </c>
      <c r="C5674" s="2" t="str">
        <f>VLOOKUP(D5674,Info!$A$24:$B$57,2,FALSE)</f>
        <v>SG</v>
      </c>
      <c r="D5674" s="3" t="s">
        <v>20</v>
      </c>
      <c r="E5674" s="3">
        <v>2009.0</v>
      </c>
      <c r="F5674" s="3">
        <v>2.0</v>
      </c>
    </row>
    <row r="5675" ht="15.75" customHeight="1">
      <c r="A5675" s="2" t="s">
        <v>298</v>
      </c>
      <c r="B5675" s="2" t="s">
        <v>296</v>
      </c>
      <c r="C5675" s="2" t="str">
        <f>VLOOKUP(D5675,Info!$A$24:$B$57,2,FALSE)</f>
        <v>SG</v>
      </c>
      <c r="D5675" s="3" t="s">
        <v>20</v>
      </c>
      <c r="E5675" s="3">
        <v>2010.0</v>
      </c>
      <c r="F5675" s="3">
        <v>2.0</v>
      </c>
    </row>
    <row r="5676" ht="15.75" customHeight="1">
      <c r="A5676" s="2" t="s">
        <v>298</v>
      </c>
      <c r="B5676" s="2" t="s">
        <v>296</v>
      </c>
      <c r="C5676" s="2" t="str">
        <f>VLOOKUP(D5676,Info!$A$24:$B$57,2,FALSE)</f>
        <v>SG</v>
      </c>
      <c r="D5676" s="3" t="s">
        <v>20</v>
      </c>
      <c r="E5676" s="3">
        <v>2011.0</v>
      </c>
      <c r="F5676" s="3">
        <v>1.0</v>
      </c>
    </row>
    <row r="5677" ht="15.75" customHeight="1">
      <c r="A5677" s="2" t="s">
        <v>298</v>
      </c>
      <c r="B5677" s="2" t="s">
        <v>296</v>
      </c>
      <c r="C5677" s="2" t="str">
        <f>VLOOKUP(D5677,Info!$A$24:$B$57,2,FALSE)</f>
        <v>SG</v>
      </c>
      <c r="D5677" s="3" t="s">
        <v>20</v>
      </c>
      <c r="E5677" s="3">
        <v>2012.0</v>
      </c>
      <c r="F5677" s="3">
        <v>6.0</v>
      </c>
    </row>
    <row r="5678" ht="15.75" customHeight="1">
      <c r="A5678" s="2" t="s">
        <v>298</v>
      </c>
      <c r="B5678" s="2" t="s">
        <v>296</v>
      </c>
      <c r="C5678" s="2" t="str">
        <f>VLOOKUP(D5678,Info!$A$24:$B$57,2,FALSE)</f>
        <v>SG</v>
      </c>
      <c r="D5678" s="3" t="s">
        <v>20</v>
      </c>
      <c r="E5678" s="3">
        <v>2013.0</v>
      </c>
      <c r="F5678" s="3">
        <v>3.0</v>
      </c>
    </row>
    <row r="5679" ht="15.75" customHeight="1">
      <c r="A5679" s="2" t="s">
        <v>298</v>
      </c>
      <c r="B5679" s="2" t="s">
        <v>296</v>
      </c>
      <c r="C5679" s="2" t="str">
        <f>VLOOKUP(D5679,Info!$A$24:$B$57,2,FALSE)</f>
        <v>SG</v>
      </c>
      <c r="D5679" s="3" t="s">
        <v>20</v>
      </c>
      <c r="E5679" s="3">
        <v>2016.0</v>
      </c>
      <c r="F5679" s="3">
        <v>3.0</v>
      </c>
    </row>
    <row r="5680" ht="15.75" customHeight="1">
      <c r="A5680" s="2" t="s">
        <v>298</v>
      </c>
      <c r="B5680" s="2" t="s">
        <v>296</v>
      </c>
      <c r="C5680" s="2" t="str">
        <f>VLOOKUP(D5680,Info!$A$24:$B$57,2,FALSE)</f>
        <v>SG</v>
      </c>
      <c r="D5680" s="3" t="s">
        <v>20</v>
      </c>
      <c r="E5680" s="3">
        <v>2017.0</v>
      </c>
      <c r="F5680" s="3">
        <v>2.0</v>
      </c>
    </row>
    <row r="5681" ht="15.75" customHeight="1">
      <c r="A5681" s="2" t="s">
        <v>298</v>
      </c>
      <c r="B5681" s="2" t="s">
        <v>296</v>
      </c>
      <c r="C5681" s="2" t="str">
        <f>VLOOKUP(D5681,Info!$A$24:$B$57,2,FALSE)</f>
        <v>SG</v>
      </c>
      <c r="D5681" s="3" t="s">
        <v>20</v>
      </c>
      <c r="E5681" s="3">
        <v>2018.0</v>
      </c>
      <c r="F5681" s="3">
        <v>2.0</v>
      </c>
    </row>
    <row r="5682" ht="15.75" customHeight="1">
      <c r="A5682" s="2" t="s">
        <v>298</v>
      </c>
      <c r="B5682" s="2" t="s">
        <v>296</v>
      </c>
      <c r="C5682" s="2" t="str">
        <f>VLOOKUP(D5682,Info!$A$24:$B$57,2,FALSE)</f>
        <v>SG</v>
      </c>
      <c r="D5682" s="3" t="s">
        <v>20</v>
      </c>
      <c r="E5682" s="3">
        <v>2019.0</v>
      </c>
      <c r="F5682" s="3">
        <v>1.0</v>
      </c>
    </row>
    <row r="5683" ht="15.75" customHeight="1">
      <c r="A5683" s="2" t="s">
        <v>298</v>
      </c>
      <c r="B5683" s="2" t="s">
        <v>296</v>
      </c>
      <c r="C5683" s="2" t="str">
        <f>VLOOKUP(D5683,Info!$A$24:$B$57,2,FALSE)</f>
        <v>Porgies</v>
      </c>
      <c r="D5683" s="3" t="s">
        <v>21</v>
      </c>
      <c r="E5683" s="3">
        <v>1981.0</v>
      </c>
      <c r="F5683" s="3">
        <v>12.0</v>
      </c>
    </row>
    <row r="5684" ht="15.75" customHeight="1">
      <c r="A5684" s="2" t="s">
        <v>298</v>
      </c>
      <c r="B5684" s="2" t="s">
        <v>296</v>
      </c>
      <c r="C5684" s="2" t="str">
        <f>VLOOKUP(D5684,Info!$A$24:$B$57,2,FALSE)</f>
        <v>Porgies</v>
      </c>
      <c r="D5684" s="3" t="s">
        <v>21</v>
      </c>
      <c r="E5684" s="3">
        <v>1982.0</v>
      </c>
      <c r="F5684" s="3">
        <v>16.0</v>
      </c>
    </row>
    <row r="5685" ht="15.75" customHeight="1">
      <c r="A5685" s="2" t="s">
        <v>298</v>
      </c>
      <c r="B5685" s="2" t="s">
        <v>296</v>
      </c>
      <c r="C5685" s="2" t="str">
        <f>VLOOKUP(D5685,Info!$A$24:$B$57,2,FALSE)</f>
        <v>Porgies</v>
      </c>
      <c r="D5685" s="3" t="s">
        <v>21</v>
      </c>
      <c r="E5685" s="3">
        <v>1983.0</v>
      </c>
      <c r="F5685" s="3">
        <v>27.0</v>
      </c>
    </row>
    <row r="5686" ht="15.75" customHeight="1">
      <c r="A5686" s="2" t="s">
        <v>298</v>
      </c>
      <c r="B5686" s="2" t="s">
        <v>296</v>
      </c>
      <c r="C5686" s="2" t="str">
        <f>VLOOKUP(D5686,Info!$A$24:$B$57,2,FALSE)</f>
        <v>Porgies</v>
      </c>
      <c r="D5686" s="3" t="s">
        <v>21</v>
      </c>
      <c r="E5686" s="3">
        <v>1984.0</v>
      </c>
      <c r="F5686" s="3">
        <v>16.0</v>
      </c>
    </row>
    <row r="5687" ht="15.75" customHeight="1">
      <c r="A5687" s="2" t="s">
        <v>298</v>
      </c>
      <c r="B5687" s="2" t="s">
        <v>296</v>
      </c>
      <c r="C5687" s="2" t="str">
        <f>VLOOKUP(D5687,Info!$A$24:$B$57,2,FALSE)</f>
        <v>Porgies</v>
      </c>
      <c r="D5687" s="3" t="s">
        <v>21</v>
      </c>
      <c r="E5687" s="3">
        <v>1985.0</v>
      </c>
      <c r="F5687" s="3">
        <v>17.0</v>
      </c>
    </row>
    <row r="5688" ht="15.75" customHeight="1">
      <c r="A5688" s="2" t="s">
        <v>298</v>
      </c>
      <c r="B5688" s="2" t="s">
        <v>296</v>
      </c>
      <c r="C5688" s="2" t="str">
        <f>VLOOKUP(D5688,Info!$A$24:$B$57,2,FALSE)</f>
        <v>Porgies</v>
      </c>
      <c r="D5688" s="3" t="s">
        <v>21</v>
      </c>
      <c r="E5688" s="3">
        <v>1986.0</v>
      </c>
      <c r="F5688" s="3">
        <v>19.0</v>
      </c>
    </row>
    <row r="5689" ht="15.75" customHeight="1">
      <c r="A5689" s="2" t="s">
        <v>298</v>
      </c>
      <c r="B5689" s="2" t="s">
        <v>296</v>
      </c>
      <c r="C5689" s="2" t="str">
        <f>VLOOKUP(D5689,Info!$A$24:$B$57,2,FALSE)</f>
        <v>Porgies</v>
      </c>
      <c r="D5689" s="3" t="s">
        <v>21</v>
      </c>
      <c r="E5689" s="3">
        <v>1987.0</v>
      </c>
      <c r="F5689" s="3">
        <v>7.0</v>
      </c>
    </row>
    <row r="5690" ht="15.75" customHeight="1">
      <c r="A5690" s="2" t="s">
        <v>298</v>
      </c>
      <c r="B5690" s="2" t="s">
        <v>296</v>
      </c>
      <c r="C5690" s="2" t="str">
        <f>VLOOKUP(D5690,Info!$A$24:$B$57,2,FALSE)</f>
        <v>Porgies</v>
      </c>
      <c r="D5690" s="3" t="s">
        <v>21</v>
      </c>
      <c r="E5690" s="3">
        <v>1988.0</v>
      </c>
      <c r="F5690" s="3">
        <v>6.0</v>
      </c>
    </row>
    <row r="5691" ht="15.75" customHeight="1">
      <c r="A5691" s="2" t="s">
        <v>298</v>
      </c>
      <c r="B5691" s="2" t="s">
        <v>296</v>
      </c>
      <c r="C5691" s="2" t="str">
        <f>VLOOKUP(D5691,Info!$A$24:$B$57,2,FALSE)</f>
        <v>Porgies</v>
      </c>
      <c r="D5691" s="3" t="s">
        <v>21</v>
      </c>
      <c r="E5691" s="3">
        <v>1989.0</v>
      </c>
      <c r="F5691" s="3">
        <v>1.0</v>
      </c>
    </row>
    <row r="5692" ht="15.75" customHeight="1">
      <c r="A5692" s="2" t="s">
        <v>298</v>
      </c>
      <c r="B5692" s="2" t="s">
        <v>296</v>
      </c>
      <c r="C5692" s="2" t="str">
        <f>VLOOKUP(D5692,Info!$A$24:$B$57,2,FALSE)</f>
        <v>Porgies</v>
      </c>
      <c r="D5692" s="3" t="s">
        <v>21</v>
      </c>
      <c r="E5692" s="3">
        <v>1990.0</v>
      </c>
      <c r="F5692" s="3">
        <v>3.0</v>
      </c>
    </row>
    <row r="5693" ht="15.75" customHeight="1">
      <c r="A5693" s="2" t="s">
        <v>298</v>
      </c>
      <c r="B5693" s="2" t="s">
        <v>296</v>
      </c>
      <c r="C5693" s="2" t="str">
        <f>VLOOKUP(D5693,Info!$A$24:$B$57,2,FALSE)</f>
        <v>Porgies</v>
      </c>
      <c r="D5693" s="3" t="s">
        <v>21</v>
      </c>
      <c r="E5693" s="3">
        <v>1991.0</v>
      </c>
      <c r="F5693" s="3">
        <v>7.0</v>
      </c>
    </row>
    <row r="5694" ht="15.75" customHeight="1">
      <c r="A5694" s="2" t="s">
        <v>298</v>
      </c>
      <c r="B5694" s="2" t="s">
        <v>296</v>
      </c>
      <c r="C5694" s="2" t="str">
        <f>VLOOKUP(D5694,Info!$A$24:$B$57,2,FALSE)</f>
        <v>Porgies</v>
      </c>
      <c r="D5694" s="3" t="s">
        <v>21</v>
      </c>
      <c r="E5694" s="3">
        <v>1992.0</v>
      </c>
      <c r="F5694" s="3">
        <v>14.0</v>
      </c>
    </row>
    <row r="5695" ht="15.75" customHeight="1">
      <c r="A5695" s="2" t="s">
        <v>298</v>
      </c>
      <c r="B5695" s="2" t="s">
        <v>296</v>
      </c>
      <c r="C5695" s="2" t="str">
        <f>VLOOKUP(D5695,Info!$A$24:$B$57,2,FALSE)</f>
        <v>Porgies</v>
      </c>
      <c r="D5695" s="3" t="s">
        <v>21</v>
      </c>
      <c r="E5695" s="3">
        <v>1993.0</v>
      </c>
      <c r="F5695" s="3">
        <v>4.0</v>
      </c>
    </row>
    <row r="5696" ht="15.75" customHeight="1">
      <c r="A5696" s="2" t="s">
        <v>298</v>
      </c>
      <c r="B5696" s="2" t="s">
        <v>296</v>
      </c>
      <c r="C5696" s="2" t="str">
        <f>VLOOKUP(D5696,Info!$A$24:$B$57,2,FALSE)</f>
        <v>Porgies</v>
      </c>
      <c r="D5696" s="3" t="s">
        <v>21</v>
      </c>
      <c r="E5696" s="3">
        <v>1994.0</v>
      </c>
      <c r="F5696" s="3">
        <v>6.0</v>
      </c>
    </row>
    <row r="5697" ht="15.75" customHeight="1">
      <c r="A5697" s="2" t="s">
        <v>298</v>
      </c>
      <c r="B5697" s="2" t="s">
        <v>296</v>
      </c>
      <c r="C5697" s="2" t="str">
        <f>VLOOKUP(D5697,Info!$A$24:$B$57,2,FALSE)</f>
        <v>Porgies</v>
      </c>
      <c r="D5697" s="3" t="s">
        <v>21</v>
      </c>
      <c r="E5697" s="3">
        <v>1995.0</v>
      </c>
      <c r="F5697" s="3">
        <v>1.0</v>
      </c>
    </row>
    <row r="5698" ht="15.75" customHeight="1">
      <c r="A5698" s="2" t="s">
        <v>298</v>
      </c>
      <c r="B5698" s="2" t="s">
        <v>296</v>
      </c>
      <c r="C5698" s="2" t="str">
        <f>VLOOKUP(D5698,Info!$A$24:$B$57,2,FALSE)</f>
        <v>Porgies</v>
      </c>
      <c r="D5698" s="3" t="s">
        <v>21</v>
      </c>
      <c r="E5698" s="3">
        <v>1996.0</v>
      </c>
      <c r="F5698" s="3">
        <v>1.0</v>
      </c>
    </row>
    <row r="5699" ht="15.75" customHeight="1">
      <c r="A5699" s="2" t="s">
        <v>298</v>
      </c>
      <c r="B5699" s="2" t="s">
        <v>296</v>
      </c>
      <c r="C5699" s="2" t="str">
        <f>VLOOKUP(D5699,Info!$A$24:$B$57,2,FALSE)</f>
        <v>Porgies</v>
      </c>
      <c r="D5699" s="3" t="s">
        <v>21</v>
      </c>
      <c r="E5699" s="3">
        <v>1997.0</v>
      </c>
      <c r="F5699" s="3">
        <v>2.0</v>
      </c>
    </row>
    <row r="5700" ht="15.75" customHeight="1">
      <c r="A5700" s="2" t="s">
        <v>298</v>
      </c>
      <c r="B5700" s="2" t="s">
        <v>296</v>
      </c>
      <c r="C5700" s="2" t="str">
        <f>VLOOKUP(D5700,Info!$A$24:$B$57,2,FALSE)</f>
        <v>Porgies</v>
      </c>
      <c r="D5700" s="3" t="s">
        <v>21</v>
      </c>
      <c r="E5700" s="3">
        <v>1998.0</v>
      </c>
      <c r="F5700" s="3">
        <v>3.0</v>
      </c>
    </row>
    <row r="5701" ht="15.75" customHeight="1">
      <c r="A5701" s="2" t="s">
        <v>298</v>
      </c>
      <c r="B5701" s="2" t="s">
        <v>296</v>
      </c>
      <c r="C5701" s="2" t="str">
        <f>VLOOKUP(D5701,Info!$A$24:$B$57,2,FALSE)</f>
        <v>Porgies</v>
      </c>
      <c r="D5701" s="3" t="s">
        <v>21</v>
      </c>
      <c r="E5701" s="3">
        <v>1999.0</v>
      </c>
      <c r="F5701" s="3">
        <v>18.0</v>
      </c>
    </row>
    <row r="5702" ht="15.75" customHeight="1">
      <c r="A5702" s="2" t="s">
        <v>298</v>
      </c>
      <c r="B5702" s="2" t="s">
        <v>296</v>
      </c>
      <c r="C5702" s="2" t="str">
        <f>VLOOKUP(D5702,Info!$A$24:$B$57,2,FALSE)</f>
        <v>Porgies</v>
      </c>
      <c r="D5702" s="3" t="s">
        <v>21</v>
      </c>
      <c r="E5702" s="3">
        <v>2000.0</v>
      </c>
      <c r="F5702" s="3">
        <v>16.0</v>
      </c>
    </row>
    <row r="5703" ht="15.75" customHeight="1">
      <c r="A5703" s="2" t="s">
        <v>298</v>
      </c>
      <c r="B5703" s="2" t="s">
        <v>296</v>
      </c>
      <c r="C5703" s="2" t="str">
        <f>VLOOKUP(D5703,Info!$A$24:$B$57,2,FALSE)</f>
        <v>Porgies</v>
      </c>
      <c r="D5703" s="3" t="s">
        <v>21</v>
      </c>
      <c r="E5703" s="3">
        <v>2001.0</v>
      </c>
      <c r="F5703" s="3">
        <v>19.0</v>
      </c>
    </row>
    <row r="5704" ht="15.75" customHeight="1">
      <c r="A5704" s="2" t="s">
        <v>298</v>
      </c>
      <c r="B5704" s="2" t="s">
        <v>296</v>
      </c>
      <c r="C5704" s="2" t="str">
        <f>VLOOKUP(D5704,Info!$A$24:$B$57,2,FALSE)</f>
        <v>Porgies</v>
      </c>
      <c r="D5704" s="3" t="s">
        <v>21</v>
      </c>
      <c r="E5704" s="3">
        <v>2002.0</v>
      </c>
      <c r="F5704" s="3">
        <v>31.0</v>
      </c>
    </row>
    <row r="5705" ht="15.75" customHeight="1">
      <c r="A5705" s="2" t="s">
        <v>298</v>
      </c>
      <c r="B5705" s="2" t="s">
        <v>296</v>
      </c>
      <c r="C5705" s="2" t="str">
        <f>VLOOKUP(D5705,Info!$A$24:$B$57,2,FALSE)</f>
        <v>Porgies</v>
      </c>
      <c r="D5705" s="3" t="s">
        <v>21</v>
      </c>
      <c r="E5705" s="3">
        <v>2003.0</v>
      </c>
      <c r="F5705" s="3">
        <v>31.0</v>
      </c>
    </row>
    <row r="5706" ht="15.75" customHeight="1">
      <c r="A5706" s="2" t="s">
        <v>298</v>
      </c>
      <c r="B5706" s="2" t="s">
        <v>296</v>
      </c>
      <c r="C5706" s="2" t="str">
        <f>VLOOKUP(D5706,Info!$A$24:$B$57,2,FALSE)</f>
        <v>Porgies</v>
      </c>
      <c r="D5706" s="3" t="s">
        <v>21</v>
      </c>
      <c r="E5706" s="3">
        <v>2004.0</v>
      </c>
      <c r="F5706" s="3">
        <v>79.0</v>
      </c>
    </row>
    <row r="5707" ht="15.75" customHeight="1">
      <c r="A5707" s="2" t="s">
        <v>298</v>
      </c>
      <c r="B5707" s="2" t="s">
        <v>296</v>
      </c>
      <c r="C5707" s="2" t="str">
        <f>VLOOKUP(D5707,Info!$A$24:$B$57,2,FALSE)</f>
        <v>Porgies</v>
      </c>
      <c r="D5707" s="3" t="s">
        <v>21</v>
      </c>
      <c r="E5707" s="3">
        <v>2005.0</v>
      </c>
      <c r="F5707" s="3">
        <v>47.0</v>
      </c>
    </row>
    <row r="5708" ht="15.75" customHeight="1">
      <c r="A5708" s="2" t="s">
        <v>298</v>
      </c>
      <c r="B5708" s="2" t="s">
        <v>296</v>
      </c>
      <c r="C5708" s="2" t="str">
        <f>VLOOKUP(D5708,Info!$A$24:$B$57,2,FALSE)</f>
        <v>Porgies</v>
      </c>
      <c r="D5708" s="3" t="s">
        <v>21</v>
      </c>
      <c r="E5708" s="3">
        <v>2006.0</v>
      </c>
      <c r="F5708" s="3">
        <v>23.0</v>
      </c>
    </row>
    <row r="5709" ht="15.75" customHeight="1">
      <c r="A5709" s="2" t="s">
        <v>298</v>
      </c>
      <c r="B5709" s="2" t="s">
        <v>296</v>
      </c>
      <c r="C5709" s="2" t="str">
        <f>VLOOKUP(D5709,Info!$A$24:$B$57,2,FALSE)</f>
        <v>Porgies</v>
      </c>
      <c r="D5709" s="3" t="s">
        <v>21</v>
      </c>
      <c r="E5709" s="3">
        <v>2007.0</v>
      </c>
      <c r="F5709" s="3">
        <v>11.0</v>
      </c>
    </row>
    <row r="5710" ht="15.75" customHeight="1">
      <c r="A5710" s="2" t="s">
        <v>298</v>
      </c>
      <c r="B5710" s="2" t="s">
        <v>296</v>
      </c>
      <c r="C5710" s="2" t="str">
        <f>VLOOKUP(D5710,Info!$A$24:$B$57,2,FALSE)</f>
        <v>Porgies</v>
      </c>
      <c r="D5710" s="3" t="s">
        <v>21</v>
      </c>
      <c r="E5710" s="3">
        <v>2008.0</v>
      </c>
      <c r="F5710" s="3">
        <v>20.0</v>
      </c>
    </row>
    <row r="5711" ht="15.75" customHeight="1">
      <c r="A5711" s="2" t="s">
        <v>298</v>
      </c>
      <c r="B5711" s="2" t="s">
        <v>296</v>
      </c>
      <c r="C5711" s="2" t="str">
        <f>VLOOKUP(D5711,Info!$A$24:$B$57,2,FALSE)</f>
        <v>Porgies</v>
      </c>
      <c r="D5711" s="3" t="s">
        <v>21</v>
      </c>
      <c r="E5711" s="3">
        <v>2009.0</v>
      </c>
      <c r="F5711" s="3">
        <v>23.0</v>
      </c>
    </row>
    <row r="5712" ht="15.75" customHeight="1">
      <c r="A5712" s="2" t="s">
        <v>298</v>
      </c>
      <c r="B5712" s="2" t="s">
        <v>296</v>
      </c>
      <c r="C5712" s="2" t="str">
        <f>VLOOKUP(D5712,Info!$A$24:$B$57,2,FALSE)</f>
        <v>Porgies</v>
      </c>
      <c r="D5712" s="3" t="s">
        <v>21</v>
      </c>
      <c r="E5712" s="3">
        <v>2010.0</v>
      </c>
      <c r="F5712" s="3">
        <v>29.0</v>
      </c>
    </row>
    <row r="5713" ht="15.75" customHeight="1">
      <c r="A5713" s="2" t="s">
        <v>298</v>
      </c>
      <c r="B5713" s="2" t="s">
        <v>296</v>
      </c>
      <c r="C5713" s="2" t="str">
        <f>VLOOKUP(D5713,Info!$A$24:$B$57,2,FALSE)</f>
        <v>Porgies</v>
      </c>
      <c r="D5713" s="3" t="s">
        <v>21</v>
      </c>
      <c r="E5713" s="3">
        <v>2011.0</v>
      </c>
      <c r="F5713" s="3">
        <v>26.0</v>
      </c>
    </row>
    <row r="5714" ht="15.75" customHeight="1">
      <c r="A5714" s="2" t="s">
        <v>298</v>
      </c>
      <c r="B5714" s="2" t="s">
        <v>296</v>
      </c>
      <c r="C5714" s="2" t="str">
        <f>VLOOKUP(D5714,Info!$A$24:$B$57,2,FALSE)</f>
        <v>Porgies</v>
      </c>
      <c r="D5714" s="3" t="s">
        <v>21</v>
      </c>
      <c r="E5714" s="3">
        <v>2012.0</v>
      </c>
      <c r="F5714" s="3">
        <v>35.0</v>
      </c>
    </row>
    <row r="5715" ht="15.75" customHeight="1">
      <c r="A5715" s="2" t="s">
        <v>298</v>
      </c>
      <c r="B5715" s="2" t="s">
        <v>296</v>
      </c>
      <c r="C5715" s="2" t="str">
        <f>VLOOKUP(D5715,Info!$A$24:$B$57,2,FALSE)</f>
        <v>Porgies</v>
      </c>
      <c r="D5715" s="3" t="s">
        <v>21</v>
      </c>
      <c r="E5715" s="3">
        <v>2013.0</v>
      </c>
      <c r="F5715" s="3">
        <v>41.0</v>
      </c>
    </row>
    <row r="5716" ht="15.75" customHeight="1">
      <c r="A5716" s="2" t="s">
        <v>298</v>
      </c>
      <c r="B5716" s="2" t="s">
        <v>296</v>
      </c>
      <c r="C5716" s="2" t="str">
        <f>VLOOKUP(D5716,Info!$A$24:$B$57,2,FALSE)</f>
        <v>Porgies</v>
      </c>
      <c r="D5716" s="3" t="s">
        <v>21</v>
      </c>
      <c r="E5716" s="3">
        <v>2014.0</v>
      </c>
      <c r="F5716" s="3">
        <v>66.0</v>
      </c>
    </row>
    <row r="5717" ht="15.75" customHeight="1">
      <c r="A5717" s="2" t="s">
        <v>298</v>
      </c>
      <c r="B5717" s="2" t="s">
        <v>296</v>
      </c>
      <c r="C5717" s="2" t="str">
        <f>VLOOKUP(D5717,Info!$A$24:$B$57,2,FALSE)</f>
        <v>Porgies</v>
      </c>
      <c r="D5717" s="3" t="s">
        <v>21</v>
      </c>
      <c r="E5717" s="3">
        <v>2015.0</v>
      </c>
      <c r="F5717" s="3">
        <v>104.0</v>
      </c>
    </row>
    <row r="5718" ht="15.75" customHeight="1">
      <c r="A5718" s="2" t="s">
        <v>298</v>
      </c>
      <c r="B5718" s="2" t="s">
        <v>296</v>
      </c>
      <c r="C5718" s="2" t="str">
        <f>VLOOKUP(D5718,Info!$A$24:$B$57,2,FALSE)</f>
        <v>Porgies</v>
      </c>
      <c r="D5718" s="3" t="s">
        <v>21</v>
      </c>
      <c r="E5718" s="3">
        <v>2016.0</v>
      </c>
      <c r="F5718" s="3">
        <v>137.0</v>
      </c>
    </row>
    <row r="5719" ht="15.75" customHeight="1">
      <c r="A5719" s="2" t="s">
        <v>298</v>
      </c>
      <c r="B5719" s="2" t="s">
        <v>296</v>
      </c>
      <c r="C5719" s="2" t="str">
        <f>VLOOKUP(D5719,Info!$A$24:$B$57,2,FALSE)</f>
        <v>Porgies</v>
      </c>
      <c r="D5719" s="3" t="s">
        <v>21</v>
      </c>
      <c r="E5719" s="3">
        <v>2017.0</v>
      </c>
      <c r="F5719" s="3">
        <v>18.0</v>
      </c>
    </row>
    <row r="5720" ht="15.75" customHeight="1">
      <c r="A5720" s="2" t="s">
        <v>298</v>
      </c>
      <c r="B5720" s="2" t="s">
        <v>296</v>
      </c>
      <c r="C5720" s="2" t="str">
        <f>VLOOKUP(D5720,Info!$A$24:$B$57,2,FALSE)</f>
        <v>Porgies</v>
      </c>
      <c r="D5720" s="3" t="s">
        <v>21</v>
      </c>
      <c r="E5720" s="3">
        <v>2018.0</v>
      </c>
      <c r="F5720" s="3">
        <v>40.0</v>
      </c>
    </row>
    <row r="5721" ht="15.75" customHeight="1">
      <c r="A5721" s="2" t="s">
        <v>298</v>
      </c>
      <c r="B5721" s="2" t="s">
        <v>296</v>
      </c>
      <c r="C5721" s="2" t="str">
        <f>VLOOKUP(D5721,Info!$A$24:$B$57,2,FALSE)</f>
        <v>Porgies</v>
      </c>
      <c r="D5721" s="3" t="s">
        <v>21</v>
      </c>
      <c r="E5721" s="3">
        <v>2019.0</v>
      </c>
      <c r="F5721" s="3">
        <v>49.0</v>
      </c>
    </row>
    <row r="5722" ht="15.75" customHeight="1">
      <c r="A5722" s="2" t="s">
        <v>298</v>
      </c>
      <c r="B5722" s="2" t="s">
        <v>296</v>
      </c>
      <c r="C5722" s="2" t="str">
        <f>VLOOKUP(D5722,Info!$A$24:$B$57,2,FALSE)</f>
        <v>Porgies</v>
      </c>
      <c r="D5722" s="3" t="s">
        <v>23</v>
      </c>
      <c r="E5722" s="3">
        <v>1983.0</v>
      </c>
      <c r="F5722" s="3">
        <v>1.0</v>
      </c>
    </row>
    <row r="5723" ht="15.75" customHeight="1">
      <c r="A5723" s="2" t="s">
        <v>298</v>
      </c>
      <c r="B5723" s="2" t="s">
        <v>296</v>
      </c>
      <c r="C5723" s="2" t="str">
        <f>VLOOKUP(D5723,Info!$A$24:$B$57,2,FALSE)</f>
        <v>Porgies</v>
      </c>
      <c r="D5723" s="3" t="s">
        <v>23</v>
      </c>
      <c r="E5723" s="3">
        <v>1984.0</v>
      </c>
      <c r="F5723" s="3">
        <v>20.0</v>
      </c>
    </row>
    <row r="5724" ht="15.75" customHeight="1">
      <c r="A5724" s="2" t="s">
        <v>298</v>
      </c>
      <c r="B5724" s="2" t="s">
        <v>296</v>
      </c>
      <c r="C5724" s="2" t="str">
        <f>VLOOKUP(D5724,Info!$A$24:$B$57,2,FALSE)</f>
        <v>Porgies</v>
      </c>
      <c r="D5724" s="3" t="s">
        <v>23</v>
      </c>
      <c r="E5724" s="3">
        <v>1987.0</v>
      </c>
      <c r="F5724" s="3">
        <v>12.0</v>
      </c>
    </row>
    <row r="5725" ht="15.75" customHeight="1">
      <c r="A5725" s="2" t="s">
        <v>298</v>
      </c>
      <c r="B5725" s="2" t="s">
        <v>296</v>
      </c>
      <c r="C5725" s="2" t="str">
        <f>VLOOKUP(D5725,Info!$A$24:$B$57,2,FALSE)</f>
        <v>Porgies</v>
      </c>
      <c r="D5725" s="3" t="s">
        <v>23</v>
      </c>
      <c r="E5725" s="3">
        <v>1988.0</v>
      </c>
      <c r="F5725" s="3">
        <v>16.0</v>
      </c>
    </row>
    <row r="5726" ht="15.75" customHeight="1">
      <c r="A5726" s="2" t="s">
        <v>298</v>
      </c>
      <c r="B5726" s="2" t="s">
        <v>296</v>
      </c>
      <c r="C5726" s="2" t="str">
        <f>VLOOKUP(D5726,Info!$A$24:$B$57,2,FALSE)</f>
        <v>Porgies</v>
      </c>
      <c r="D5726" s="3" t="s">
        <v>23</v>
      </c>
      <c r="E5726" s="3">
        <v>1989.0</v>
      </c>
      <c r="F5726" s="3">
        <v>9.0</v>
      </c>
    </row>
    <row r="5727" ht="15.75" customHeight="1">
      <c r="A5727" s="2" t="s">
        <v>298</v>
      </c>
      <c r="B5727" s="2" t="s">
        <v>296</v>
      </c>
      <c r="C5727" s="2" t="str">
        <f>VLOOKUP(D5727,Info!$A$24:$B$57,2,FALSE)</f>
        <v>Porgies</v>
      </c>
      <c r="D5727" s="3" t="s">
        <v>23</v>
      </c>
      <c r="E5727" s="3">
        <v>1990.0</v>
      </c>
      <c r="F5727" s="3">
        <v>18.0</v>
      </c>
    </row>
    <row r="5728" ht="15.75" customHeight="1">
      <c r="A5728" s="2" t="s">
        <v>298</v>
      </c>
      <c r="B5728" s="2" t="s">
        <v>296</v>
      </c>
      <c r="C5728" s="2" t="str">
        <f>VLOOKUP(D5728,Info!$A$24:$B$57,2,FALSE)</f>
        <v>Porgies</v>
      </c>
      <c r="D5728" s="3" t="s">
        <v>23</v>
      </c>
      <c r="E5728" s="3">
        <v>1991.0</v>
      </c>
      <c r="F5728" s="3">
        <v>9.0</v>
      </c>
    </row>
    <row r="5729" ht="15.75" customHeight="1">
      <c r="A5729" s="2" t="s">
        <v>298</v>
      </c>
      <c r="B5729" s="2" t="s">
        <v>296</v>
      </c>
      <c r="C5729" s="2" t="str">
        <f>VLOOKUP(D5729,Info!$A$24:$B$57,2,FALSE)</f>
        <v>Porgies</v>
      </c>
      <c r="D5729" s="3" t="s">
        <v>23</v>
      </c>
      <c r="E5729" s="3">
        <v>1992.0</v>
      </c>
      <c r="F5729" s="3">
        <v>17.0</v>
      </c>
    </row>
    <row r="5730" ht="15.75" customHeight="1">
      <c r="A5730" s="2" t="s">
        <v>298</v>
      </c>
      <c r="B5730" s="2" t="s">
        <v>296</v>
      </c>
      <c r="C5730" s="2" t="str">
        <f>VLOOKUP(D5730,Info!$A$24:$B$57,2,FALSE)</f>
        <v>Porgies</v>
      </c>
      <c r="D5730" s="3" t="s">
        <v>23</v>
      </c>
      <c r="E5730" s="3">
        <v>1993.0</v>
      </c>
      <c r="F5730" s="3">
        <v>40.0</v>
      </c>
    </row>
    <row r="5731" ht="15.75" customHeight="1">
      <c r="A5731" s="2" t="s">
        <v>298</v>
      </c>
      <c r="B5731" s="2" t="s">
        <v>296</v>
      </c>
      <c r="C5731" s="2" t="str">
        <f>VLOOKUP(D5731,Info!$A$24:$B$57,2,FALSE)</f>
        <v>Porgies</v>
      </c>
      <c r="D5731" s="3" t="s">
        <v>23</v>
      </c>
      <c r="E5731" s="3">
        <v>1994.0</v>
      </c>
      <c r="F5731" s="3">
        <v>40.0</v>
      </c>
    </row>
    <row r="5732" ht="15.75" customHeight="1">
      <c r="A5732" s="2" t="s">
        <v>298</v>
      </c>
      <c r="B5732" s="2" t="s">
        <v>296</v>
      </c>
      <c r="C5732" s="2" t="str">
        <f>VLOOKUP(D5732,Info!$A$24:$B$57,2,FALSE)</f>
        <v>Porgies</v>
      </c>
      <c r="D5732" s="3" t="s">
        <v>23</v>
      </c>
      <c r="E5732" s="3">
        <v>1995.0</v>
      </c>
      <c r="F5732" s="3">
        <v>49.0</v>
      </c>
    </row>
    <row r="5733" ht="15.75" customHeight="1">
      <c r="A5733" s="2" t="s">
        <v>298</v>
      </c>
      <c r="B5733" s="2" t="s">
        <v>296</v>
      </c>
      <c r="C5733" s="2" t="str">
        <f>VLOOKUP(D5733,Info!$A$24:$B$57,2,FALSE)</f>
        <v>Porgies</v>
      </c>
      <c r="D5733" s="3" t="s">
        <v>23</v>
      </c>
      <c r="E5733" s="3">
        <v>1996.0</v>
      </c>
      <c r="F5733" s="3">
        <v>7.0</v>
      </c>
    </row>
    <row r="5734" ht="15.75" customHeight="1">
      <c r="A5734" s="2" t="s">
        <v>298</v>
      </c>
      <c r="B5734" s="2" t="s">
        <v>296</v>
      </c>
      <c r="C5734" s="2" t="str">
        <f>VLOOKUP(D5734,Info!$A$24:$B$57,2,FALSE)</f>
        <v>Porgies</v>
      </c>
      <c r="D5734" s="3" t="s">
        <v>23</v>
      </c>
      <c r="E5734" s="3">
        <v>1997.0</v>
      </c>
      <c r="F5734" s="3">
        <v>6.0</v>
      </c>
    </row>
    <row r="5735" ht="15.75" customHeight="1">
      <c r="A5735" s="2" t="s">
        <v>298</v>
      </c>
      <c r="B5735" s="2" t="s">
        <v>296</v>
      </c>
      <c r="C5735" s="2" t="str">
        <f>VLOOKUP(D5735,Info!$A$24:$B$57,2,FALSE)</f>
        <v>Porgies</v>
      </c>
      <c r="D5735" s="3" t="s">
        <v>23</v>
      </c>
      <c r="E5735" s="3">
        <v>1998.0</v>
      </c>
      <c r="F5735" s="3">
        <v>4.0</v>
      </c>
    </row>
    <row r="5736" ht="15.75" customHeight="1">
      <c r="A5736" s="2" t="s">
        <v>298</v>
      </c>
      <c r="B5736" s="2" t="s">
        <v>296</v>
      </c>
      <c r="C5736" s="2" t="str">
        <f>VLOOKUP(D5736,Info!$A$24:$B$57,2,FALSE)</f>
        <v>Porgies</v>
      </c>
      <c r="D5736" s="3" t="s">
        <v>23</v>
      </c>
      <c r="E5736" s="3">
        <v>1999.0</v>
      </c>
      <c r="F5736" s="3">
        <v>28.0</v>
      </c>
    </row>
    <row r="5737" ht="15.75" customHeight="1">
      <c r="A5737" s="2" t="s">
        <v>298</v>
      </c>
      <c r="B5737" s="2" t="s">
        <v>296</v>
      </c>
      <c r="C5737" s="2" t="str">
        <f>VLOOKUP(D5737,Info!$A$24:$B$57,2,FALSE)</f>
        <v>Porgies</v>
      </c>
      <c r="D5737" s="3" t="s">
        <v>23</v>
      </c>
      <c r="E5737" s="3">
        <v>2000.0</v>
      </c>
      <c r="F5737" s="3">
        <v>6.0</v>
      </c>
    </row>
    <row r="5738" ht="15.75" customHeight="1">
      <c r="A5738" s="2" t="s">
        <v>298</v>
      </c>
      <c r="B5738" s="2" t="s">
        <v>296</v>
      </c>
      <c r="C5738" s="2" t="str">
        <f>VLOOKUP(D5738,Info!$A$24:$B$57,2,FALSE)</f>
        <v>Porgies</v>
      </c>
      <c r="D5738" s="3" t="s">
        <v>23</v>
      </c>
      <c r="E5738" s="3">
        <v>2001.0</v>
      </c>
      <c r="F5738" s="3">
        <v>21.0</v>
      </c>
    </row>
    <row r="5739" ht="15.75" customHeight="1">
      <c r="A5739" s="2" t="s">
        <v>298</v>
      </c>
      <c r="B5739" s="2" t="s">
        <v>296</v>
      </c>
      <c r="C5739" s="2" t="str">
        <f>VLOOKUP(D5739,Info!$A$24:$B$57,2,FALSE)</f>
        <v>Porgies</v>
      </c>
      <c r="D5739" s="3" t="s">
        <v>23</v>
      </c>
      <c r="E5739" s="3">
        <v>2002.0</v>
      </c>
      <c r="F5739" s="3">
        <v>16.0</v>
      </c>
    </row>
    <row r="5740" ht="15.75" customHeight="1">
      <c r="A5740" s="2" t="s">
        <v>298</v>
      </c>
      <c r="B5740" s="2" t="s">
        <v>296</v>
      </c>
      <c r="C5740" s="2" t="str">
        <f>VLOOKUP(D5740,Info!$A$24:$B$57,2,FALSE)</f>
        <v>Porgies</v>
      </c>
      <c r="D5740" s="3" t="s">
        <v>23</v>
      </c>
      <c r="E5740" s="3">
        <v>2003.0</v>
      </c>
      <c r="F5740" s="3">
        <v>17.0</v>
      </c>
    </row>
    <row r="5741" ht="15.75" customHeight="1">
      <c r="A5741" s="2" t="s">
        <v>298</v>
      </c>
      <c r="B5741" s="2" t="s">
        <v>296</v>
      </c>
      <c r="C5741" s="2" t="str">
        <f>VLOOKUP(D5741,Info!$A$24:$B$57,2,FALSE)</f>
        <v>Porgies</v>
      </c>
      <c r="D5741" s="3" t="s">
        <v>23</v>
      </c>
      <c r="E5741" s="3">
        <v>2004.0</v>
      </c>
      <c r="F5741" s="3">
        <v>32.0</v>
      </c>
    </row>
    <row r="5742" ht="15.75" customHeight="1">
      <c r="A5742" s="2" t="s">
        <v>298</v>
      </c>
      <c r="B5742" s="2" t="s">
        <v>296</v>
      </c>
      <c r="C5742" s="2" t="str">
        <f>VLOOKUP(D5742,Info!$A$24:$B$57,2,FALSE)</f>
        <v>Porgies</v>
      </c>
      <c r="D5742" s="3" t="s">
        <v>23</v>
      </c>
      <c r="E5742" s="3">
        <v>2005.0</v>
      </c>
      <c r="F5742" s="3">
        <v>13.0</v>
      </c>
    </row>
    <row r="5743" ht="15.75" customHeight="1">
      <c r="A5743" s="2" t="s">
        <v>298</v>
      </c>
      <c r="B5743" s="2" t="s">
        <v>296</v>
      </c>
      <c r="C5743" s="2" t="str">
        <f>VLOOKUP(D5743,Info!$A$24:$B$57,2,FALSE)</f>
        <v>Porgies</v>
      </c>
      <c r="D5743" s="3" t="s">
        <v>23</v>
      </c>
      <c r="E5743" s="3">
        <v>2006.0</v>
      </c>
      <c r="F5743" s="3">
        <v>2.0</v>
      </c>
    </row>
    <row r="5744" ht="15.75" customHeight="1">
      <c r="A5744" s="2" t="s">
        <v>298</v>
      </c>
      <c r="B5744" s="2" t="s">
        <v>296</v>
      </c>
      <c r="C5744" s="2" t="str">
        <f>VLOOKUP(D5744,Info!$A$24:$B$57,2,FALSE)</f>
        <v>Porgies</v>
      </c>
      <c r="D5744" s="3" t="s">
        <v>23</v>
      </c>
      <c r="E5744" s="3">
        <v>2007.0</v>
      </c>
      <c r="F5744" s="3">
        <v>14.0</v>
      </c>
    </row>
    <row r="5745" ht="15.75" customHeight="1">
      <c r="A5745" s="2" t="s">
        <v>298</v>
      </c>
      <c r="B5745" s="2" t="s">
        <v>296</v>
      </c>
      <c r="C5745" s="2" t="str">
        <f>VLOOKUP(D5745,Info!$A$24:$B$57,2,FALSE)</f>
        <v>Porgies</v>
      </c>
      <c r="D5745" s="3" t="s">
        <v>23</v>
      </c>
      <c r="E5745" s="3">
        <v>2008.0</v>
      </c>
      <c r="F5745" s="3">
        <v>20.0</v>
      </c>
    </row>
    <row r="5746" ht="15.75" customHeight="1">
      <c r="A5746" s="2" t="s">
        <v>298</v>
      </c>
      <c r="B5746" s="2" t="s">
        <v>296</v>
      </c>
      <c r="C5746" s="2" t="str">
        <f>VLOOKUP(D5746,Info!$A$24:$B$57,2,FALSE)</f>
        <v>Porgies</v>
      </c>
      <c r="D5746" s="3" t="s">
        <v>23</v>
      </c>
      <c r="E5746" s="3">
        <v>2009.0</v>
      </c>
      <c r="F5746" s="3">
        <v>14.0</v>
      </c>
    </row>
    <row r="5747" ht="15.75" customHeight="1">
      <c r="A5747" s="2" t="s">
        <v>298</v>
      </c>
      <c r="B5747" s="2" t="s">
        <v>296</v>
      </c>
      <c r="C5747" s="2" t="str">
        <f>VLOOKUP(D5747,Info!$A$24:$B$57,2,FALSE)</f>
        <v>Porgies</v>
      </c>
      <c r="D5747" s="3" t="s">
        <v>23</v>
      </c>
      <c r="E5747" s="3">
        <v>2010.0</v>
      </c>
      <c r="F5747" s="3">
        <v>20.0</v>
      </c>
    </row>
    <row r="5748" ht="15.75" customHeight="1">
      <c r="A5748" s="2" t="s">
        <v>298</v>
      </c>
      <c r="B5748" s="2" t="s">
        <v>296</v>
      </c>
      <c r="C5748" s="2" t="str">
        <f>VLOOKUP(D5748,Info!$A$24:$B$57,2,FALSE)</f>
        <v>Porgies</v>
      </c>
      <c r="D5748" s="3" t="s">
        <v>23</v>
      </c>
      <c r="E5748" s="3">
        <v>2011.0</v>
      </c>
      <c r="F5748" s="3">
        <v>7.0</v>
      </c>
    </row>
    <row r="5749" ht="15.75" customHeight="1">
      <c r="A5749" s="2" t="s">
        <v>298</v>
      </c>
      <c r="B5749" s="2" t="s">
        <v>296</v>
      </c>
      <c r="C5749" s="2" t="str">
        <f>VLOOKUP(D5749,Info!$A$24:$B$57,2,FALSE)</f>
        <v>Porgies</v>
      </c>
      <c r="D5749" s="3" t="s">
        <v>23</v>
      </c>
      <c r="E5749" s="3">
        <v>2012.0</v>
      </c>
      <c r="F5749" s="3">
        <v>8.0</v>
      </c>
    </row>
    <row r="5750" ht="15.75" customHeight="1">
      <c r="A5750" s="2" t="s">
        <v>298</v>
      </c>
      <c r="B5750" s="2" t="s">
        <v>296</v>
      </c>
      <c r="C5750" s="2" t="str">
        <f>VLOOKUP(D5750,Info!$A$24:$B$57,2,FALSE)</f>
        <v>Porgies</v>
      </c>
      <c r="D5750" s="3" t="s">
        <v>23</v>
      </c>
      <c r="E5750" s="3">
        <v>2013.0</v>
      </c>
      <c r="F5750" s="3">
        <v>14.0</v>
      </c>
    </row>
    <row r="5751" ht="15.75" customHeight="1">
      <c r="A5751" s="2" t="s">
        <v>298</v>
      </c>
      <c r="B5751" s="2" t="s">
        <v>296</v>
      </c>
      <c r="C5751" s="2" t="str">
        <f>VLOOKUP(D5751,Info!$A$24:$B$57,2,FALSE)</f>
        <v>Porgies</v>
      </c>
      <c r="D5751" s="3" t="s">
        <v>23</v>
      </c>
      <c r="E5751" s="3">
        <v>2014.0</v>
      </c>
      <c r="F5751" s="3">
        <v>18.0</v>
      </c>
    </row>
    <row r="5752" ht="15.75" customHeight="1">
      <c r="A5752" s="2" t="s">
        <v>298</v>
      </c>
      <c r="B5752" s="2" t="s">
        <v>296</v>
      </c>
      <c r="C5752" s="2" t="str">
        <f>VLOOKUP(D5752,Info!$A$24:$B$57,2,FALSE)</f>
        <v>Porgies</v>
      </c>
      <c r="D5752" s="3" t="s">
        <v>23</v>
      </c>
      <c r="E5752" s="3">
        <v>2015.0</v>
      </c>
      <c r="F5752" s="3">
        <v>6.0</v>
      </c>
    </row>
    <row r="5753" ht="15.75" customHeight="1">
      <c r="A5753" s="2" t="s">
        <v>298</v>
      </c>
      <c r="B5753" s="2" t="s">
        <v>296</v>
      </c>
      <c r="C5753" s="2" t="str">
        <f>VLOOKUP(D5753,Info!$A$24:$B$57,2,FALSE)</f>
        <v>Porgies</v>
      </c>
      <c r="D5753" s="3" t="s">
        <v>23</v>
      </c>
      <c r="E5753" s="3">
        <v>2016.0</v>
      </c>
      <c r="F5753" s="3">
        <v>9.0</v>
      </c>
    </row>
    <row r="5754" ht="15.75" customHeight="1">
      <c r="A5754" s="2" t="s">
        <v>298</v>
      </c>
      <c r="B5754" s="2" t="s">
        <v>296</v>
      </c>
      <c r="C5754" s="2" t="str">
        <f>VLOOKUP(D5754,Info!$A$24:$B$57,2,FALSE)</f>
        <v>Porgies</v>
      </c>
      <c r="D5754" s="3" t="s">
        <v>23</v>
      </c>
      <c r="E5754" s="3">
        <v>2017.0</v>
      </c>
      <c r="F5754" s="3">
        <v>2.0</v>
      </c>
    </row>
    <row r="5755" ht="15.75" customHeight="1">
      <c r="A5755" s="2" t="s">
        <v>298</v>
      </c>
      <c r="B5755" s="2" t="s">
        <v>296</v>
      </c>
      <c r="C5755" s="2" t="str">
        <f>VLOOKUP(D5755,Info!$A$24:$B$57,2,FALSE)</f>
        <v>Porgies</v>
      </c>
      <c r="D5755" s="3" t="s">
        <v>23</v>
      </c>
      <c r="E5755" s="3">
        <v>2018.0</v>
      </c>
      <c r="F5755" s="3">
        <v>7.0</v>
      </c>
    </row>
    <row r="5756" ht="15.75" customHeight="1">
      <c r="A5756" s="2" t="s">
        <v>298</v>
      </c>
      <c r="B5756" s="2" t="s">
        <v>296</v>
      </c>
      <c r="C5756" s="2" t="str">
        <f>VLOOKUP(D5756,Info!$A$24:$B$57,2,FALSE)</f>
        <v>Porgies</v>
      </c>
      <c r="D5756" s="3" t="s">
        <v>23</v>
      </c>
      <c r="E5756" s="3">
        <v>2019.0</v>
      </c>
      <c r="F5756" s="3">
        <v>8.0</v>
      </c>
    </row>
    <row r="5757" ht="15.75" customHeight="1">
      <c r="A5757" s="2" t="s">
        <v>298</v>
      </c>
      <c r="B5757" s="2" t="s">
        <v>296</v>
      </c>
      <c r="C5757" s="2" t="str">
        <f>VLOOKUP(D5757,Info!$A$24:$B$57,2,FALSE)</f>
        <v>Snappers</v>
      </c>
      <c r="D5757" s="3" t="s">
        <v>24</v>
      </c>
      <c r="E5757" s="3">
        <v>1981.0</v>
      </c>
      <c r="F5757" s="3">
        <v>17.0</v>
      </c>
    </row>
    <row r="5758" ht="15.75" customHeight="1">
      <c r="A5758" s="2" t="s">
        <v>298</v>
      </c>
      <c r="B5758" s="2" t="s">
        <v>296</v>
      </c>
      <c r="C5758" s="2" t="str">
        <f>VLOOKUP(D5758,Info!$A$24:$B$57,2,FALSE)</f>
        <v>Snappers</v>
      </c>
      <c r="D5758" s="3" t="s">
        <v>24</v>
      </c>
      <c r="E5758" s="3">
        <v>1982.0</v>
      </c>
      <c r="F5758" s="3">
        <v>39.0</v>
      </c>
    </row>
    <row r="5759" ht="15.75" customHeight="1">
      <c r="A5759" s="2" t="s">
        <v>298</v>
      </c>
      <c r="B5759" s="2" t="s">
        <v>296</v>
      </c>
      <c r="C5759" s="2" t="str">
        <f>VLOOKUP(D5759,Info!$A$24:$B$57,2,FALSE)</f>
        <v>Snappers</v>
      </c>
      <c r="D5759" s="3" t="s">
        <v>24</v>
      </c>
      <c r="E5759" s="3">
        <v>1983.0</v>
      </c>
      <c r="F5759" s="3">
        <v>36.0</v>
      </c>
    </row>
    <row r="5760" ht="15.75" customHeight="1">
      <c r="A5760" s="2" t="s">
        <v>298</v>
      </c>
      <c r="B5760" s="2" t="s">
        <v>296</v>
      </c>
      <c r="C5760" s="2" t="str">
        <f>VLOOKUP(D5760,Info!$A$24:$B$57,2,FALSE)</f>
        <v>Snappers</v>
      </c>
      <c r="D5760" s="3" t="s">
        <v>24</v>
      </c>
      <c r="E5760" s="3">
        <v>1984.0</v>
      </c>
      <c r="F5760" s="3">
        <v>36.0</v>
      </c>
    </row>
    <row r="5761" ht="15.75" customHeight="1">
      <c r="A5761" s="2" t="s">
        <v>298</v>
      </c>
      <c r="B5761" s="2" t="s">
        <v>296</v>
      </c>
      <c r="C5761" s="2" t="str">
        <f>VLOOKUP(D5761,Info!$A$24:$B$57,2,FALSE)</f>
        <v>Snappers</v>
      </c>
      <c r="D5761" s="3" t="s">
        <v>24</v>
      </c>
      <c r="E5761" s="3">
        <v>1985.0</v>
      </c>
      <c r="F5761" s="3">
        <v>43.0</v>
      </c>
    </row>
    <row r="5762" ht="15.75" customHeight="1">
      <c r="A5762" s="2" t="s">
        <v>298</v>
      </c>
      <c r="B5762" s="2" t="s">
        <v>296</v>
      </c>
      <c r="C5762" s="2" t="str">
        <f>VLOOKUP(D5762,Info!$A$24:$B$57,2,FALSE)</f>
        <v>Snappers</v>
      </c>
      <c r="D5762" s="3" t="s">
        <v>24</v>
      </c>
      <c r="E5762" s="3">
        <v>1986.0</v>
      </c>
      <c r="F5762" s="3">
        <v>2.0</v>
      </c>
    </row>
    <row r="5763" ht="15.75" customHeight="1">
      <c r="A5763" s="2" t="s">
        <v>298</v>
      </c>
      <c r="B5763" s="2" t="s">
        <v>296</v>
      </c>
      <c r="C5763" s="2" t="str">
        <f>VLOOKUP(D5763,Info!$A$24:$B$57,2,FALSE)</f>
        <v>Snappers</v>
      </c>
      <c r="D5763" s="3" t="s">
        <v>24</v>
      </c>
      <c r="E5763" s="3">
        <v>1987.0</v>
      </c>
      <c r="F5763" s="3">
        <v>11.0</v>
      </c>
    </row>
    <row r="5764" ht="15.75" customHeight="1">
      <c r="A5764" s="2" t="s">
        <v>298</v>
      </c>
      <c r="B5764" s="2" t="s">
        <v>296</v>
      </c>
      <c r="C5764" s="2" t="str">
        <f>VLOOKUP(D5764,Info!$A$24:$B$57,2,FALSE)</f>
        <v>Snappers</v>
      </c>
      <c r="D5764" s="3" t="s">
        <v>24</v>
      </c>
      <c r="E5764" s="3">
        <v>1988.0</v>
      </c>
      <c r="F5764" s="3">
        <v>16.0</v>
      </c>
    </row>
    <row r="5765" ht="15.75" customHeight="1">
      <c r="A5765" s="2" t="s">
        <v>298</v>
      </c>
      <c r="B5765" s="2" t="s">
        <v>296</v>
      </c>
      <c r="C5765" s="2" t="str">
        <f>VLOOKUP(D5765,Info!$A$24:$B$57,2,FALSE)</f>
        <v>Snappers</v>
      </c>
      <c r="D5765" s="3" t="s">
        <v>24</v>
      </c>
      <c r="E5765" s="3">
        <v>1989.0</v>
      </c>
      <c r="F5765" s="3">
        <v>19.0</v>
      </c>
    </row>
    <row r="5766" ht="15.75" customHeight="1">
      <c r="A5766" s="2" t="s">
        <v>298</v>
      </c>
      <c r="B5766" s="2" t="s">
        <v>296</v>
      </c>
      <c r="C5766" s="2" t="str">
        <f>VLOOKUP(D5766,Info!$A$24:$B$57,2,FALSE)</f>
        <v>Snappers</v>
      </c>
      <c r="D5766" s="3" t="s">
        <v>24</v>
      </c>
      <c r="E5766" s="3">
        <v>1990.0</v>
      </c>
      <c r="F5766" s="3">
        <v>6.0</v>
      </c>
    </row>
    <row r="5767" ht="15.75" customHeight="1">
      <c r="A5767" s="2" t="s">
        <v>298</v>
      </c>
      <c r="B5767" s="2" t="s">
        <v>296</v>
      </c>
      <c r="C5767" s="2" t="str">
        <f>VLOOKUP(D5767,Info!$A$24:$B$57,2,FALSE)</f>
        <v>Snappers</v>
      </c>
      <c r="D5767" s="3" t="s">
        <v>24</v>
      </c>
      <c r="E5767" s="3">
        <v>1991.0</v>
      </c>
      <c r="F5767" s="3">
        <v>5.0</v>
      </c>
    </row>
    <row r="5768" ht="15.75" customHeight="1">
      <c r="A5768" s="2" t="s">
        <v>298</v>
      </c>
      <c r="B5768" s="2" t="s">
        <v>296</v>
      </c>
      <c r="C5768" s="2" t="str">
        <f>VLOOKUP(D5768,Info!$A$24:$B$57,2,FALSE)</f>
        <v>Snappers</v>
      </c>
      <c r="D5768" s="3" t="s">
        <v>24</v>
      </c>
      <c r="E5768" s="3">
        <v>1992.0</v>
      </c>
      <c r="F5768" s="3">
        <v>24.0</v>
      </c>
    </row>
    <row r="5769" ht="15.75" customHeight="1">
      <c r="A5769" s="2" t="s">
        <v>298</v>
      </c>
      <c r="B5769" s="2" t="s">
        <v>296</v>
      </c>
      <c r="C5769" s="2" t="str">
        <f>VLOOKUP(D5769,Info!$A$24:$B$57,2,FALSE)</f>
        <v>Snappers</v>
      </c>
      <c r="D5769" s="3" t="s">
        <v>24</v>
      </c>
      <c r="E5769" s="3">
        <v>1993.0</v>
      </c>
      <c r="F5769" s="3">
        <v>13.0</v>
      </c>
    </row>
    <row r="5770" ht="15.75" customHeight="1">
      <c r="A5770" s="2" t="s">
        <v>298</v>
      </c>
      <c r="B5770" s="2" t="s">
        <v>296</v>
      </c>
      <c r="C5770" s="2" t="str">
        <f>VLOOKUP(D5770,Info!$A$24:$B$57,2,FALSE)</f>
        <v>Snappers</v>
      </c>
      <c r="D5770" s="3" t="s">
        <v>24</v>
      </c>
      <c r="E5770" s="3">
        <v>1994.0</v>
      </c>
      <c r="F5770" s="3">
        <v>14.0</v>
      </c>
    </row>
    <row r="5771" ht="15.75" customHeight="1">
      <c r="A5771" s="2" t="s">
        <v>298</v>
      </c>
      <c r="B5771" s="2" t="s">
        <v>296</v>
      </c>
      <c r="C5771" s="2" t="str">
        <f>VLOOKUP(D5771,Info!$A$24:$B$57,2,FALSE)</f>
        <v>Snappers</v>
      </c>
      <c r="D5771" s="3" t="s">
        <v>24</v>
      </c>
      <c r="E5771" s="3">
        <v>1995.0</v>
      </c>
      <c r="F5771" s="3">
        <v>22.0</v>
      </c>
    </row>
    <row r="5772" ht="15.75" customHeight="1">
      <c r="A5772" s="2" t="s">
        <v>298</v>
      </c>
      <c r="B5772" s="2" t="s">
        <v>296</v>
      </c>
      <c r="C5772" s="2" t="str">
        <f>VLOOKUP(D5772,Info!$A$24:$B$57,2,FALSE)</f>
        <v>Snappers</v>
      </c>
      <c r="D5772" s="3" t="s">
        <v>24</v>
      </c>
      <c r="E5772" s="3">
        <v>1996.0</v>
      </c>
      <c r="F5772" s="3">
        <v>12.0</v>
      </c>
    </row>
    <row r="5773" ht="15.75" customHeight="1">
      <c r="A5773" s="2" t="s">
        <v>298</v>
      </c>
      <c r="B5773" s="2" t="s">
        <v>296</v>
      </c>
      <c r="C5773" s="2" t="str">
        <f>VLOOKUP(D5773,Info!$A$24:$B$57,2,FALSE)</f>
        <v>Snappers</v>
      </c>
      <c r="D5773" s="3" t="s">
        <v>24</v>
      </c>
      <c r="E5773" s="3">
        <v>1997.0</v>
      </c>
      <c r="F5773" s="3">
        <v>23.0</v>
      </c>
    </row>
    <row r="5774" ht="15.75" customHeight="1">
      <c r="A5774" s="2" t="s">
        <v>298</v>
      </c>
      <c r="B5774" s="2" t="s">
        <v>296</v>
      </c>
      <c r="C5774" s="2" t="str">
        <f>VLOOKUP(D5774,Info!$A$24:$B$57,2,FALSE)</f>
        <v>Snappers</v>
      </c>
      <c r="D5774" s="3" t="s">
        <v>24</v>
      </c>
      <c r="E5774" s="3">
        <v>1998.0</v>
      </c>
      <c r="F5774" s="3">
        <v>29.0</v>
      </c>
    </row>
    <row r="5775" ht="15.75" customHeight="1">
      <c r="A5775" s="2" t="s">
        <v>298</v>
      </c>
      <c r="B5775" s="2" t="s">
        <v>296</v>
      </c>
      <c r="C5775" s="2" t="str">
        <f>VLOOKUP(D5775,Info!$A$24:$B$57,2,FALSE)</f>
        <v>Snappers</v>
      </c>
      <c r="D5775" s="3" t="s">
        <v>24</v>
      </c>
      <c r="E5775" s="3">
        <v>1999.0</v>
      </c>
      <c r="F5775" s="3">
        <v>101.0</v>
      </c>
    </row>
    <row r="5776" ht="15.75" customHeight="1">
      <c r="A5776" s="2" t="s">
        <v>298</v>
      </c>
      <c r="B5776" s="2" t="s">
        <v>296</v>
      </c>
      <c r="C5776" s="2" t="str">
        <f>VLOOKUP(D5776,Info!$A$24:$B$57,2,FALSE)</f>
        <v>Snappers</v>
      </c>
      <c r="D5776" s="3" t="s">
        <v>24</v>
      </c>
      <c r="E5776" s="3">
        <v>2000.0</v>
      </c>
      <c r="F5776" s="3">
        <v>81.0</v>
      </c>
    </row>
    <row r="5777" ht="15.75" customHeight="1">
      <c r="A5777" s="2" t="s">
        <v>298</v>
      </c>
      <c r="B5777" s="2" t="s">
        <v>296</v>
      </c>
      <c r="C5777" s="2" t="str">
        <f>VLOOKUP(D5777,Info!$A$24:$B$57,2,FALSE)</f>
        <v>Snappers</v>
      </c>
      <c r="D5777" s="3" t="s">
        <v>24</v>
      </c>
      <c r="E5777" s="3">
        <v>2001.0</v>
      </c>
      <c r="F5777" s="3">
        <v>105.0</v>
      </c>
    </row>
    <row r="5778" ht="15.75" customHeight="1">
      <c r="A5778" s="2" t="s">
        <v>298</v>
      </c>
      <c r="B5778" s="2" t="s">
        <v>296</v>
      </c>
      <c r="C5778" s="2" t="str">
        <f>VLOOKUP(D5778,Info!$A$24:$B$57,2,FALSE)</f>
        <v>Snappers</v>
      </c>
      <c r="D5778" s="3" t="s">
        <v>24</v>
      </c>
      <c r="E5778" s="3">
        <v>2002.0</v>
      </c>
      <c r="F5778" s="3">
        <v>221.0</v>
      </c>
    </row>
    <row r="5779" ht="15.75" customHeight="1">
      <c r="A5779" s="2" t="s">
        <v>298</v>
      </c>
      <c r="B5779" s="2" t="s">
        <v>296</v>
      </c>
      <c r="C5779" s="2" t="str">
        <f>VLOOKUP(D5779,Info!$A$24:$B$57,2,FALSE)</f>
        <v>Snappers</v>
      </c>
      <c r="D5779" s="3" t="s">
        <v>24</v>
      </c>
      <c r="E5779" s="3">
        <v>2003.0</v>
      </c>
      <c r="F5779" s="3">
        <v>99.0</v>
      </c>
    </row>
    <row r="5780" ht="15.75" customHeight="1">
      <c r="A5780" s="2" t="s">
        <v>298</v>
      </c>
      <c r="B5780" s="2" t="s">
        <v>296</v>
      </c>
      <c r="C5780" s="2" t="str">
        <f>VLOOKUP(D5780,Info!$A$24:$B$57,2,FALSE)</f>
        <v>Snappers</v>
      </c>
      <c r="D5780" s="3" t="s">
        <v>24</v>
      </c>
      <c r="E5780" s="3">
        <v>2004.0</v>
      </c>
      <c r="F5780" s="3">
        <v>91.0</v>
      </c>
    </row>
    <row r="5781" ht="15.75" customHeight="1">
      <c r="A5781" s="2" t="s">
        <v>298</v>
      </c>
      <c r="B5781" s="2" t="s">
        <v>296</v>
      </c>
      <c r="C5781" s="2" t="str">
        <f>VLOOKUP(D5781,Info!$A$24:$B$57,2,FALSE)</f>
        <v>Snappers</v>
      </c>
      <c r="D5781" s="3" t="s">
        <v>24</v>
      </c>
      <c r="E5781" s="3">
        <v>2005.0</v>
      </c>
      <c r="F5781" s="3">
        <v>154.0</v>
      </c>
    </row>
    <row r="5782" ht="15.75" customHeight="1">
      <c r="A5782" s="2" t="s">
        <v>298</v>
      </c>
      <c r="B5782" s="2" t="s">
        <v>296</v>
      </c>
      <c r="C5782" s="2" t="str">
        <f>VLOOKUP(D5782,Info!$A$24:$B$57,2,FALSE)</f>
        <v>Snappers</v>
      </c>
      <c r="D5782" s="3" t="s">
        <v>24</v>
      </c>
      <c r="E5782" s="3">
        <v>2006.0</v>
      </c>
      <c r="F5782" s="3">
        <v>143.0</v>
      </c>
    </row>
    <row r="5783" ht="15.75" customHeight="1">
      <c r="A5783" s="2" t="s">
        <v>298</v>
      </c>
      <c r="B5783" s="2" t="s">
        <v>296</v>
      </c>
      <c r="C5783" s="2" t="str">
        <f>VLOOKUP(D5783,Info!$A$24:$B$57,2,FALSE)</f>
        <v>Snappers</v>
      </c>
      <c r="D5783" s="3" t="s">
        <v>24</v>
      </c>
      <c r="E5783" s="3">
        <v>2007.0</v>
      </c>
      <c r="F5783" s="3">
        <v>105.0</v>
      </c>
    </row>
    <row r="5784" ht="15.75" customHeight="1">
      <c r="A5784" s="2" t="s">
        <v>298</v>
      </c>
      <c r="B5784" s="2" t="s">
        <v>296</v>
      </c>
      <c r="C5784" s="2" t="str">
        <f>VLOOKUP(D5784,Info!$A$24:$B$57,2,FALSE)</f>
        <v>Snappers</v>
      </c>
      <c r="D5784" s="3" t="s">
        <v>24</v>
      </c>
      <c r="E5784" s="3">
        <v>2008.0</v>
      </c>
      <c r="F5784" s="3">
        <v>162.0</v>
      </c>
    </row>
    <row r="5785" ht="15.75" customHeight="1">
      <c r="A5785" s="2" t="s">
        <v>298</v>
      </c>
      <c r="B5785" s="2" t="s">
        <v>296</v>
      </c>
      <c r="C5785" s="2" t="str">
        <f>VLOOKUP(D5785,Info!$A$24:$B$57,2,FALSE)</f>
        <v>Snappers</v>
      </c>
      <c r="D5785" s="3" t="s">
        <v>24</v>
      </c>
      <c r="E5785" s="3">
        <v>2009.0</v>
      </c>
      <c r="F5785" s="3">
        <v>69.0</v>
      </c>
    </row>
    <row r="5786" ht="15.75" customHeight="1">
      <c r="A5786" s="2" t="s">
        <v>298</v>
      </c>
      <c r="B5786" s="2" t="s">
        <v>296</v>
      </c>
      <c r="C5786" s="2" t="str">
        <f>VLOOKUP(D5786,Info!$A$24:$B$57,2,FALSE)</f>
        <v>Snappers</v>
      </c>
      <c r="D5786" s="3" t="s">
        <v>24</v>
      </c>
      <c r="E5786" s="3">
        <v>2010.0</v>
      </c>
      <c r="F5786" s="3">
        <v>45.0</v>
      </c>
    </row>
    <row r="5787" ht="15.75" customHeight="1">
      <c r="A5787" s="2" t="s">
        <v>298</v>
      </c>
      <c r="B5787" s="2" t="s">
        <v>296</v>
      </c>
      <c r="C5787" s="2" t="str">
        <f>VLOOKUP(D5787,Info!$A$24:$B$57,2,FALSE)</f>
        <v>Snappers</v>
      </c>
      <c r="D5787" s="3" t="s">
        <v>24</v>
      </c>
      <c r="E5787" s="3">
        <v>2011.0</v>
      </c>
      <c r="F5787" s="3">
        <v>17.0</v>
      </c>
    </row>
    <row r="5788" ht="15.75" customHeight="1">
      <c r="A5788" s="2" t="s">
        <v>298</v>
      </c>
      <c r="B5788" s="2" t="s">
        <v>296</v>
      </c>
      <c r="C5788" s="2" t="str">
        <f>VLOOKUP(D5788,Info!$A$24:$B$57,2,FALSE)</f>
        <v>Snappers</v>
      </c>
      <c r="D5788" s="3" t="s">
        <v>24</v>
      </c>
      <c r="E5788" s="3">
        <v>2012.0</v>
      </c>
      <c r="F5788" s="3">
        <v>94.0</v>
      </c>
    </row>
    <row r="5789" ht="15.75" customHeight="1">
      <c r="A5789" s="2" t="s">
        <v>298</v>
      </c>
      <c r="B5789" s="2" t="s">
        <v>296</v>
      </c>
      <c r="C5789" s="2" t="str">
        <f>VLOOKUP(D5789,Info!$A$24:$B$57,2,FALSE)</f>
        <v>Snappers</v>
      </c>
      <c r="D5789" s="3" t="s">
        <v>24</v>
      </c>
      <c r="E5789" s="3">
        <v>2013.0</v>
      </c>
      <c r="F5789" s="3">
        <v>161.0</v>
      </c>
    </row>
    <row r="5790" ht="15.75" customHeight="1">
      <c r="A5790" s="2" t="s">
        <v>298</v>
      </c>
      <c r="B5790" s="2" t="s">
        <v>296</v>
      </c>
      <c r="C5790" s="2" t="str">
        <f>VLOOKUP(D5790,Info!$A$24:$B$57,2,FALSE)</f>
        <v>Snappers</v>
      </c>
      <c r="D5790" s="3" t="s">
        <v>24</v>
      </c>
      <c r="E5790" s="3">
        <v>2014.0</v>
      </c>
      <c r="F5790" s="3">
        <v>161.0</v>
      </c>
    </row>
    <row r="5791" ht="15.75" customHeight="1">
      <c r="A5791" s="2" t="s">
        <v>298</v>
      </c>
      <c r="B5791" s="2" t="s">
        <v>296</v>
      </c>
      <c r="C5791" s="2" t="str">
        <f>VLOOKUP(D5791,Info!$A$24:$B$57,2,FALSE)</f>
        <v>Snappers</v>
      </c>
      <c r="D5791" s="3" t="s">
        <v>24</v>
      </c>
      <c r="E5791" s="3">
        <v>2015.0</v>
      </c>
      <c r="F5791" s="3">
        <v>179.0</v>
      </c>
    </row>
    <row r="5792" ht="15.75" customHeight="1">
      <c r="A5792" s="2" t="s">
        <v>298</v>
      </c>
      <c r="B5792" s="2" t="s">
        <v>296</v>
      </c>
      <c r="C5792" s="2" t="str">
        <f>VLOOKUP(D5792,Info!$A$24:$B$57,2,FALSE)</f>
        <v>Snappers</v>
      </c>
      <c r="D5792" s="3" t="s">
        <v>24</v>
      </c>
      <c r="E5792" s="3">
        <v>2016.0</v>
      </c>
      <c r="F5792" s="3">
        <v>94.0</v>
      </c>
    </row>
    <row r="5793" ht="15.75" customHeight="1">
      <c r="A5793" s="2" t="s">
        <v>298</v>
      </c>
      <c r="B5793" s="2" t="s">
        <v>296</v>
      </c>
      <c r="C5793" s="2" t="str">
        <f>VLOOKUP(D5793,Info!$A$24:$B$57,2,FALSE)</f>
        <v>Snappers</v>
      </c>
      <c r="D5793" s="3" t="s">
        <v>24</v>
      </c>
      <c r="E5793" s="3">
        <v>2017.0</v>
      </c>
      <c r="F5793" s="3">
        <v>140.0</v>
      </c>
    </row>
    <row r="5794" ht="15.75" customHeight="1">
      <c r="A5794" s="2" t="s">
        <v>298</v>
      </c>
      <c r="B5794" s="2" t="s">
        <v>296</v>
      </c>
      <c r="C5794" s="2" t="str">
        <f>VLOOKUP(D5794,Info!$A$24:$B$57,2,FALSE)</f>
        <v>Snappers</v>
      </c>
      <c r="D5794" s="3" t="s">
        <v>24</v>
      </c>
      <c r="E5794" s="3">
        <v>2018.0</v>
      </c>
      <c r="F5794" s="3">
        <v>140.0</v>
      </c>
    </row>
    <row r="5795" ht="15.75" customHeight="1">
      <c r="A5795" s="2" t="s">
        <v>298</v>
      </c>
      <c r="B5795" s="2" t="s">
        <v>296</v>
      </c>
      <c r="C5795" s="2" t="str">
        <f>VLOOKUP(D5795,Info!$A$24:$B$57,2,FALSE)</f>
        <v>Snappers</v>
      </c>
      <c r="D5795" s="3" t="s">
        <v>24</v>
      </c>
      <c r="E5795" s="3">
        <v>2019.0</v>
      </c>
      <c r="F5795" s="3">
        <v>49.0</v>
      </c>
    </row>
    <row r="5796" ht="15.75" customHeight="1">
      <c r="A5796" s="2" t="s">
        <v>298</v>
      </c>
      <c r="B5796" s="2" t="s">
        <v>296</v>
      </c>
      <c r="C5796" s="2" t="str">
        <f>VLOOKUP(D5796,Info!$A$24:$B$57,2,FALSE)</f>
        <v>Jacks</v>
      </c>
      <c r="D5796" s="3" t="s">
        <v>25</v>
      </c>
      <c r="E5796" s="3">
        <v>1984.0</v>
      </c>
      <c r="F5796" s="3">
        <v>1.0</v>
      </c>
    </row>
    <row r="5797" ht="15.75" customHeight="1">
      <c r="A5797" s="2" t="s">
        <v>298</v>
      </c>
      <c r="B5797" s="2" t="s">
        <v>296</v>
      </c>
      <c r="C5797" s="2" t="str">
        <f>VLOOKUP(D5797,Info!$A$24:$B$57,2,FALSE)</f>
        <v>Jacks</v>
      </c>
      <c r="D5797" s="3" t="s">
        <v>25</v>
      </c>
      <c r="E5797" s="3">
        <v>1993.0</v>
      </c>
      <c r="F5797" s="3">
        <v>14.0</v>
      </c>
    </row>
    <row r="5798" ht="15.75" customHeight="1">
      <c r="A5798" s="2" t="s">
        <v>298</v>
      </c>
      <c r="B5798" s="2" t="s">
        <v>296</v>
      </c>
      <c r="C5798" s="2" t="str">
        <f>VLOOKUP(D5798,Info!$A$24:$B$57,2,FALSE)</f>
        <v>Jacks</v>
      </c>
      <c r="D5798" s="3" t="s">
        <v>25</v>
      </c>
      <c r="E5798" s="3">
        <v>1996.0</v>
      </c>
      <c r="F5798" s="3">
        <v>1.0</v>
      </c>
    </row>
    <row r="5799" ht="15.75" customHeight="1">
      <c r="A5799" s="2" t="s">
        <v>298</v>
      </c>
      <c r="B5799" s="2" t="s">
        <v>296</v>
      </c>
      <c r="C5799" s="2" t="str">
        <f>VLOOKUP(D5799,Info!$A$24:$B$57,2,FALSE)</f>
        <v>Jacks</v>
      </c>
      <c r="D5799" s="3" t="s">
        <v>25</v>
      </c>
      <c r="E5799" s="3">
        <v>1998.0</v>
      </c>
      <c r="F5799" s="3">
        <v>2.0</v>
      </c>
    </row>
    <row r="5800" ht="15.75" customHeight="1">
      <c r="A5800" s="2" t="s">
        <v>298</v>
      </c>
      <c r="B5800" s="2" t="s">
        <v>296</v>
      </c>
      <c r="C5800" s="2" t="str">
        <f>VLOOKUP(D5800,Info!$A$24:$B$57,2,FALSE)</f>
        <v>Jacks</v>
      </c>
      <c r="D5800" s="3" t="s">
        <v>25</v>
      </c>
      <c r="E5800" s="3">
        <v>1999.0</v>
      </c>
      <c r="F5800" s="3">
        <v>3.0</v>
      </c>
    </row>
    <row r="5801" ht="15.75" customHeight="1">
      <c r="A5801" s="2" t="s">
        <v>298</v>
      </c>
      <c r="B5801" s="2" t="s">
        <v>296</v>
      </c>
      <c r="C5801" s="2" t="str">
        <f>VLOOKUP(D5801,Info!$A$24:$B$57,2,FALSE)</f>
        <v>Jacks</v>
      </c>
      <c r="D5801" s="3" t="s">
        <v>25</v>
      </c>
      <c r="E5801" s="3">
        <v>2000.0</v>
      </c>
      <c r="F5801" s="3">
        <v>2.0</v>
      </c>
    </row>
    <row r="5802" ht="15.75" customHeight="1">
      <c r="A5802" s="2" t="s">
        <v>298</v>
      </c>
      <c r="B5802" s="2" t="s">
        <v>296</v>
      </c>
      <c r="C5802" s="2" t="str">
        <f>VLOOKUP(D5802,Info!$A$24:$B$57,2,FALSE)</f>
        <v>Jacks</v>
      </c>
      <c r="D5802" s="3" t="s">
        <v>25</v>
      </c>
      <c r="E5802" s="3">
        <v>2002.0</v>
      </c>
      <c r="F5802" s="3">
        <v>1.0</v>
      </c>
    </row>
    <row r="5803" ht="15.75" customHeight="1">
      <c r="A5803" s="2" t="s">
        <v>298</v>
      </c>
      <c r="B5803" s="2" t="s">
        <v>296</v>
      </c>
      <c r="C5803" s="2" t="str">
        <f>VLOOKUP(D5803,Info!$A$24:$B$57,2,FALSE)</f>
        <v>Jacks</v>
      </c>
      <c r="D5803" s="3" t="s">
        <v>25</v>
      </c>
      <c r="E5803" s="3">
        <v>2003.0</v>
      </c>
      <c r="F5803" s="3">
        <v>1.0</v>
      </c>
    </row>
    <row r="5804" ht="15.75" customHeight="1">
      <c r="A5804" s="2" t="s">
        <v>298</v>
      </c>
      <c r="B5804" s="2" t="s">
        <v>296</v>
      </c>
      <c r="C5804" s="2" t="str">
        <f>VLOOKUP(D5804,Info!$A$24:$B$57,2,FALSE)</f>
        <v>Jacks</v>
      </c>
      <c r="D5804" s="3" t="s">
        <v>25</v>
      </c>
      <c r="E5804" s="3">
        <v>2004.0</v>
      </c>
      <c r="F5804" s="3">
        <v>17.0</v>
      </c>
    </row>
    <row r="5805" ht="15.75" customHeight="1">
      <c r="A5805" s="2" t="s">
        <v>298</v>
      </c>
      <c r="B5805" s="2" t="s">
        <v>296</v>
      </c>
      <c r="C5805" s="2" t="str">
        <f>VLOOKUP(D5805,Info!$A$24:$B$57,2,FALSE)</f>
        <v>Jacks</v>
      </c>
      <c r="D5805" s="3" t="s">
        <v>25</v>
      </c>
      <c r="E5805" s="3">
        <v>2005.0</v>
      </c>
      <c r="F5805" s="3">
        <v>3.0</v>
      </c>
    </row>
    <row r="5806" ht="15.75" customHeight="1">
      <c r="A5806" s="2" t="s">
        <v>298</v>
      </c>
      <c r="B5806" s="2" t="s">
        <v>296</v>
      </c>
      <c r="C5806" s="2" t="str">
        <f>VLOOKUP(D5806,Info!$A$24:$B$57,2,FALSE)</f>
        <v>Jacks</v>
      </c>
      <c r="D5806" s="3" t="s">
        <v>25</v>
      </c>
      <c r="E5806" s="3">
        <v>2006.0</v>
      </c>
      <c r="F5806" s="3">
        <v>1.0</v>
      </c>
    </row>
    <row r="5807" ht="15.75" customHeight="1">
      <c r="A5807" s="2" t="s">
        <v>298</v>
      </c>
      <c r="B5807" s="2" t="s">
        <v>296</v>
      </c>
      <c r="C5807" s="2" t="str">
        <f>VLOOKUP(D5807,Info!$A$24:$B$57,2,FALSE)</f>
        <v>Jacks</v>
      </c>
      <c r="D5807" s="3" t="s">
        <v>25</v>
      </c>
      <c r="E5807" s="3">
        <v>2008.0</v>
      </c>
      <c r="F5807" s="3">
        <v>2.0</v>
      </c>
    </row>
    <row r="5808" ht="15.75" customHeight="1">
      <c r="A5808" s="2" t="s">
        <v>298</v>
      </c>
      <c r="B5808" s="2" t="s">
        <v>296</v>
      </c>
      <c r="C5808" s="2" t="str">
        <f>VLOOKUP(D5808,Info!$A$24:$B$57,2,FALSE)</f>
        <v>Jacks</v>
      </c>
      <c r="D5808" s="3" t="s">
        <v>25</v>
      </c>
      <c r="E5808" s="3">
        <v>2011.0</v>
      </c>
      <c r="F5808" s="3">
        <v>2.0</v>
      </c>
    </row>
    <row r="5809" ht="15.75" customHeight="1">
      <c r="A5809" s="2" t="s">
        <v>298</v>
      </c>
      <c r="B5809" s="2" t="s">
        <v>296</v>
      </c>
      <c r="C5809" s="2" t="str">
        <f>VLOOKUP(D5809,Info!$A$24:$B$57,2,FALSE)</f>
        <v>Jacks</v>
      </c>
      <c r="D5809" s="3" t="s">
        <v>25</v>
      </c>
      <c r="E5809" s="3">
        <v>2013.0</v>
      </c>
      <c r="F5809" s="3">
        <v>1.0</v>
      </c>
    </row>
    <row r="5810" ht="15.75" customHeight="1">
      <c r="A5810" s="2" t="s">
        <v>298</v>
      </c>
      <c r="B5810" s="2" t="s">
        <v>296</v>
      </c>
      <c r="C5810" s="2" t="str">
        <f>VLOOKUP(D5810,Info!$A$24:$B$57,2,FALSE)</f>
        <v>Jacks</v>
      </c>
      <c r="D5810" s="3" t="s">
        <v>25</v>
      </c>
      <c r="E5810" s="3">
        <v>2014.0</v>
      </c>
      <c r="F5810" s="3">
        <v>4.0</v>
      </c>
    </row>
    <row r="5811" ht="15.75" customHeight="1">
      <c r="A5811" s="2" t="s">
        <v>298</v>
      </c>
      <c r="B5811" s="2" t="s">
        <v>296</v>
      </c>
      <c r="C5811" s="2" t="str">
        <f>VLOOKUP(D5811,Info!$A$24:$B$57,2,FALSE)</f>
        <v>Jacks</v>
      </c>
      <c r="D5811" s="3" t="s">
        <v>25</v>
      </c>
      <c r="E5811" s="3">
        <v>2015.0</v>
      </c>
      <c r="F5811" s="3">
        <v>1.0</v>
      </c>
    </row>
    <row r="5812" ht="15.75" customHeight="1">
      <c r="A5812" s="2" t="s">
        <v>298</v>
      </c>
      <c r="B5812" s="2" t="s">
        <v>296</v>
      </c>
      <c r="C5812" s="2" t="str">
        <f>VLOOKUP(D5812,Info!$A$24:$B$57,2,FALSE)</f>
        <v>Jacks</v>
      </c>
      <c r="D5812" s="3" t="s">
        <v>25</v>
      </c>
      <c r="E5812" s="3">
        <v>2016.0</v>
      </c>
      <c r="F5812" s="3">
        <v>3.0</v>
      </c>
    </row>
    <row r="5813" ht="15.75" customHeight="1">
      <c r="A5813" s="2" t="s">
        <v>298</v>
      </c>
      <c r="B5813" s="2" t="s">
        <v>296</v>
      </c>
      <c r="C5813" s="2" t="str">
        <f>VLOOKUP(D5813,Info!$A$24:$B$57,2,FALSE)</f>
        <v>Jacks</v>
      </c>
      <c r="D5813" s="3" t="s">
        <v>25</v>
      </c>
      <c r="E5813" s="3">
        <v>2018.0</v>
      </c>
      <c r="F5813" s="3">
        <v>6.0</v>
      </c>
    </row>
    <row r="5814" ht="15.75" customHeight="1">
      <c r="A5814" s="2" t="s">
        <v>298</v>
      </c>
      <c r="B5814" s="2" t="s">
        <v>296</v>
      </c>
      <c r="C5814" s="2" t="str">
        <f>VLOOKUP(D5814,Info!$A$24:$B$57,2,FALSE)</f>
        <v>Jacks</v>
      </c>
      <c r="D5814" s="3" t="s">
        <v>25</v>
      </c>
      <c r="E5814" s="3">
        <v>2019.0</v>
      </c>
      <c r="F5814" s="3">
        <v>1.0</v>
      </c>
    </row>
    <row r="5815" ht="15.75" customHeight="1">
      <c r="A5815" s="2" t="s">
        <v>298</v>
      </c>
      <c r="B5815" s="2" t="s">
        <v>296</v>
      </c>
      <c r="C5815" s="2" t="str">
        <f>VLOOKUP(D5815,Info!$A$24:$B$57,2,FALSE)</f>
        <v>Grunts</v>
      </c>
      <c r="D5815" s="3" t="s">
        <v>26</v>
      </c>
      <c r="E5815" s="3">
        <v>1981.0</v>
      </c>
      <c r="F5815" s="3">
        <v>4.0</v>
      </c>
    </row>
    <row r="5816" ht="15.75" customHeight="1">
      <c r="A5816" s="2" t="s">
        <v>298</v>
      </c>
      <c r="B5816" s="2" t="s">
        <v>296</v>
      </c>
      <c r="C5816" s="2" t="str">
        <f>VLOOKUP(D5816,Info!$A$24:$B$57,2,FALSE)</f>
        <v>Grunts</v>
      </c>
      <c r="D5816" s="3" t="s">
        <v>26</v>
      </c>
      <c r="E5816" s="3">
        <v>1982.0</v>
      </c>
      <c r="F5816" s="3">
        <v>4.0</v>
      </c>
    </row>
    <row r="5817" ht="15.75" customHeight="1">
      <c r="A5817" s="2" t="s">
        <v>298</v>
      </c>
      <c r="B5817" s="2" t="s">
        <v>296</v>
      </c>
      <c r="C5817" s="2" t="str">
        <f>VLOOKUP(D5817,Info!$A$24:$B$57,2,FALSE)</f>
        <v>Grunts</v>
      </c>
      <c r="D5817" s="3" t="s">
        <v>26</v>
      </c>
      <c r="E5817" s="3">
        <v>1983.0</v>
      </c>
      <c r="F5817" s="3">
        <v>10.0</v>
      </c>
    </row>
    <row r="5818" ht="15.75" customHeight="1">
      <c r="A5818" s="2" t="s">
        <v>298</v>
      </c>
      <c r="B5818" s="2" t="s">
        <v>296</v>
      </c>
      <c r="C5818" s="2" t="str">
        <f>VLOOKUP(D5818,Info!$A$24:$B$57,2,FALSE)</f>
        <v>Grunts</v>
      </c>
      <c r="D5818" s="3" t="s">
        <v>26</v>
      </c>
      <c r="E5818" s="3">
        <v>1984.0</v>
      </c>
      <c r="F5818" s="3">
        <v>11.0</v>
      </c>
    </row>
    <row r="5819" ht="15.75" customHeight="1">
      <c r="A5819" s="2" t="s">
        <v>298</v>
      </c>
      <c r="B5819" s="2" t="s">
        <v>296</v>
      </c>
      <c r="C5819" s="2" t="str">
        <f>VLOOKUP(D5819,Info!$A$24:$B$57,2,FALSE)</f>
        <v>Grunts</v>
      </c>
      <c r="D5819" s="3" t="s">
        <v>26</v>
      </c>
      <c r="E5819" s="3">
        <v>1985.0</v>
      </c>
      <c r="F5819" s="3">
        <v>2.0</v>
      </c>
    </row>
    <row r="5820" ht="15.75" customHeight="1">
      <c r="A5820" s="2" t="s">
        <v>298</v>
      </c>
      <c r="B5820" s="2" t="s">
        <v>296</v>
      </c>
      <c r="C5820" s="2" t="str">
        <f>VLOOKUP(D5820,Info!$A$24:$B$57,2,FALSE)</f>
        <v>Grunts</v>
      </c>
      <c r="D5820" s="3" t="s">
        <v>26</v>
      </c>
      <c r="E5820" s="3">
        <v>1988.0</v>
      </c>
      <c r="F5820" s="3">
        <v>11.0</v>
      </c>
    </row>
    <row r="5821" ht="15.75" customHeight="1">
      <c r="A5821" s="2" t="s">
        <v>298</v>
      </c>
      <c r="B5821" s="2" t="s">
        <v>296</v>
      </c>
      <c r="C5821" s="2" t="str">
        <f>VLOOKUP(D5821,Info!$A$24:$B$57,2,FALSE)</f>
        <v>Grunts</v>
      </c>
      <c r="D5821" s="3" t="s">
        <v>26</v>
      </c>
      <c r="E5821" s="3">
        <v>1994.0</v>
      </c>
      <c r="F5821" s="3">
        <v>13.0</v>
      </c>
    </row>
    <row r="5822" ht="15.75" customHeight="1">
      <c r="A5822" s="2" t="s">
        <v>298</v>
      </c>
      <c r="B5822" s="2" t="s">
        <v>296</v>
      </c>
      <c r="C5822" s="2" t="str">
        <f>VLOOKUP(D5822,Info!$A$24:$B$57,2,FALSE)</f>
        <v>Grunts</v>
      </c>
      <c r="D5822" s="3" t="s">
        <v>26</v>
      </c>
      <c r="E5822" s="3">
        <v>1995.0</v>
      </c>
      <c r="F5822" s="3">
        <v>12.0</v>
      </c>
    </row>
    <row r="5823" ht="15.75" customHeight="1">
      <c r="A5823" s="2" t="s">
        <v>298</v>
      </c>
      <c r="B5823" s="2" t="s">
        <v>296</v>
      </c>
      <c r="C5823" s="2" t="str">
        <f>VLOOKUP(D5823,Info!$A$24:$B$57,2,FALSE)</f>
        <v>Grunts</v>
      </c>
      <c r="D5823" s="3" t="s">
        <v>26</v>
      </c>
      <c r="E5823" s="3">
        <v>1996.0</v>
      </c>
      <c r="F5823" s="3">
        <v>13.0</v>
      </c>
    </row>
    <row r="5824" ht="15.75" customHeight="1">
      <c r="A5824" s="2" t="s">
        <v>298</v>
      </c>
      <c r="B5824" s="2" t="s">
        <v>296</v>
      </c>
      <c r="C5824" s="2" t="str">
        <f>VLOOKUP(D5824,Info!$A$24:$B$57,2,FALSE)</f>
        <v>Grunts</v>
      </c>
      <c r="D5824" s="3" t="s">
        <v>26</v>
      </c>
      <c r="E5824" s="3">
        <v>1998.0</v>
      </c>
      <c r="F5824" s="3">
        <v>27.0</v>
      </c>
    </row>
    <row r="5825" ht="15.75" customHeight="1">
      <c r="A5825" s="2" t="s">
        <v>298</v>
      </c>
      <c r="B5825" s="2" t="s">
        <v>296</v>
      </c>
      <c r="C5825" s="2" t="str">
        <f>VLOOKUP(D5825,Info!$A$24:$B$57,2,FALSE)</f>
        <v>Grunts</v>
      </c>
      <c r="D5825" s="3" t="s">
        <v>26</v>
      </c>
      <c r="E5825" s="3">
        <v>1999.0</v>
      </c>
      <c r="F5825" s="3">
        <v>12.0</v>
      </c>
    </row>
    <row r="5826" ht="15.75" customHeight="1">
      <c r="A5826" s="2" t="s">
        <v>298</v>
      </c>
      <c r="B5826" s="2" t="s">
        <v>296</v>
      </c>
      <c r="C5826" s="2" t="str">
        <f>VLOOKUP(D5826,Info!$A$24:$B$57,2,FALSE)</f>
        <v>Grunts</v>
      </c>
      <c r="D5826" s="3" t="s">
        <v>26</v>
      </c>
      <c r="E5826" s="3">
        <v>2000.0</v>
      </c>
      <c r="F5826" s="3">
        <v>10.0</v>
      </c>
    </row>
    <row r="5827" ht="15.75" customHeight="1">
      <c r="A5827" s="2" t="s">
        <v>298</v>
      </c>
      <c r="B5827" s="2" t="s">
        <v>296</v>
      </c>
      <c r="C5827" s="2" t="str">
        <f>VLOOKUP(D5827,Info!$A$24:$B$57,2,FALSE)</f>
        <v>Grunts</v>
      </c>
      <c r="D5827" s="3" t="s">
        <v>26</v>
      </c>
      <c r="E5827" s="3">
        <v>2001.0</v>
      </c>
      <c r="F5827" s="3">
        <v>17.0</v>
      </c>
    </row>
    <row r="5828" ht="15.75" customHeight="1">
      <c r="A5828" s="2" t="s">
        <v>298</v>
      </c>
      <c r="B5828" s="2" t="s">
        <v>296</v>
      </c>
      <c r="C5828" s="2" t="str">
        <f>VLOOKUP(D5828,Info!$A$24:$B$57,2,FALSE)</f>
        <v>Grunts</v>
      </c>
      <c r="D5828" s="3" t="s">
        <v>26</v>
      </c>
      <c r="E5828" s="3">
        <v>2002.0</v>
      </c>
      <c r="F5828" s="3">
        <v>11.0</v>
      </c>
    </row>
    <row r="5829" ht="15.75" customHeight="1">
      <c r="A5829" s="2" t="s">
        <v>298</v>
      </c>
      <c r="B5829" s="2" t="s">
        <v>296</v>
      </c>
      <c r="C5829" s="2" t="str">
        <f>VLOOKUP(D5829,Info!$A$24:$B$57,2,FALSE)</f>
        <v>Grunts</v>
      </c>
      <c r="D5829" s="3" t="s">
        <v>26</v>
      </c>
      <c r="E5829" s="3">
        <v>2003.0</v>
      </c>
      <c r="F5829" s="3">
        <v>13.0</v>
      </c>
    </row>
    <row r="5830" ht="15.75" customHeight="1">
      <c r="A5830" s="2" t="s">
        <v>298</v>
      </c>
      <c r="B5830" s="2" t="s">
        <v>296</v>
      </c>
      <c r="C5830" s="2" t="str">
        <f>VLOOKUP(D5830,Info!$A$24:$B$57,2,FALSE)</f>
        <v>Grunts</v>
      </c>
      <c r="D5830" s="3" t="s">
        <v>26</v>
      </c>
      <c r="E5830" s="3">
        <v>2004.0</v>
      </c>
      <c r="F5830" s="3">
        <v>14.0</v>
      </c>
    </row>
    <row r="5831" ht="15.75" customHeight="1">
      <c r="A5831" s="2" t="s">
        <v>298</v>
      </c>
      <c r="B5831" s="2" t="s">
        <v>296</v>
      </c>
      <c r="C5831" s="2" t="str">
        <f>VLOOKUP(D5831,Info!$A$24:$B$57,2,FALSE)</f>
        <v>Grunts</v>
      </c>
      <c r="D5831" s="3" t="s">
        <v>26</v>
      </c>
      <c r="E5831" s="3">
        <v>2005.0</v>
      </c>
      <c r="F5831" s="3">
        <v>23.0</v>
      </c>
    </row>
    <row r="5832" ht="15.75" customHeight="1">
      <c r="A5832" s="2" t="s">
        <v>298</v>
      </c>
      <c r="B5832" s="2" t="s">
        <v>296</v>
      </c>
      <c r="C5832" s="2" t="str">
        <f>VLOOKUP(D5832,Info!$A$24:$B$57,2,FALSE)</f>
        <v>Grunts</v>
      </c>
      <c r="D5832" s="3" t="s">
        <v>26</v>
      </c>
      <c r="E5832" s="3">
        <v>2006.0</v>
      </c>
      <c r="F5832" s="3">
        <v>29.0</v>
      </c>
    </row>
    <row r="5833" ht="15.75" customHeight="1">
      <c r="A5833" s="2" t="s">
        <v>298</v>
      </c>
      <c r="B5833" s="2" t="s">
        <v>296</v>
      </c>
      <c r="C5833" s="2" t="str">
        <f>VLOOKUP(D5833,Info!$A$24:$B$57,2,FALSE)</f>
        <v>Grunts</v>
      </c>
      <c r="D5833" s="3" t="s">
        <v>26</v>
      </c>
      <c r="E5833" s="3">
        <v>2007.0</v>
      </c>
      <c r="F5833" s="3">
        <v>30.0</v>
      </c>
    </row>
    <row r="5834" ht="15.75" customHeight="1">
      <c r="A5834" s="2" t="s">
        <v>298</v>
      </c>
      <c r="B5834" s="2" t="s">
        <v>296</v>
      </c>
      <c r="C5834" s="2" t="str">
        <f>VLOOKUP(D5834,Info!$A$24:$B$57,2,FALSE)</f>
        <v>Grunts</v>
      </c>
      <c r="D5834" s="3" t="s">
        <v>26</v>
      </c>
      <c r="E5834" s="3">
        <v>2008.0</v>
      </c>
      <c r="F5834" s="3">
        <v>3.0</v>
      </c>
    </row>
    <row r="5835" ht="15.75" customHeight="1">
      <c r="A5835" s="2" t="s">
        <v>298</v>
      </c>
      <c r="B5835" s="2" t="s">
        <v>296</v>
      </c>
      <c r="C5835" s="2" t="str">
        <f>VLOOKUP(D5835,Info!$A$24:$B$57,2,FALSE)</f>
        <v>Grunts</v>
      </c>
      <c r="D5835" s="3" t="s">
        <v>26</v>
      </c>
      <c r="E5835" s="3">
        <v>2009.0</v>
      </c>
      <c r="F5835" s="3">
        <v>2.0</v>
      </c>
    </row>
    <row r="5836" ht="15.75" customHeight="1">
      <c r="A5836" s="2" t="s">
        <v>298</v>
      </c>
      <c r="B5836" s="2" t="s">
        <v>296</v>
      </c>
      <c r="C5836" s="2" t="str">
        <f>VLOOKUP(D5836,Info!$A$24:$B$57,2,FALSE)</f>
        <v>Grunts</v>
      </c>
      <c r="D5836" s="3" t="s">
        <v>26</v>
      </c>
      <c r="E5836" s="3">
        <v>2010.0</v>
      </c>
      <c r="F5836" s="3">
        <v>1.0</v>
      </c>
    </row>
    <row r="5837" ht="15.75" customHeight="1">
      <c r="A5837" s="2" t="s">
        <v>298</v>
      </c>
      <c r="B5837" s="2" t="s">
        <v>296</v>
      </c>
      <c r="C5837" s="2" t="str">
        <f>VLOOKUP(D5837,Info!$A$24:$B$57,2,FALSE)</f>
        <v>Grunts</v>
      </c>
      <c r="D5837" s="3" t="s">
        <v>26</v>
      </c>
      <c r="E5837" s="3">
        <v>2011.0</v>
      </c>
      <c r="F5837" s="3">
        <v>1.0</v>
      </c>
    </row>
    <row r="5838" ht="15.75" customHeight="1">
      <c r="A5838" s="2" t="s">
        <v>298</v>
      </c>
      <c r="B5838" s="2" t="s">
        <v>296</v>
      </c>
      <c r="C5838" s="2" t="str">
        <f>VLOOKUP(D5838,Info!$A$24:$B$57,2,FALSE)</f>
        <v>Grunts</v>
      </c>
      <c r="D5838" s="3" t="s">
        <v>26</v>
      </c>
      <c r="E5838" s="3">
        <v>2012.0</v>
      </c>
      <c r="F5838" s="3">
        <v>4.0</v>
      </c>
    </row>
    <row r="5839" ht="15.75" customHeight="1">
      <c r="A5839" s="2" t="s">
        <v>298</v>
      </c>
      <c r="B5839" s="2" t="s">
        <v>296</v>
      </c>
      <c r="C5839" s="2" t="str">
        <f>VLOOKUP(D5839,Info!$A$24:$B$57,2,FALSE)</f>
        <v>Grunts</v>
      </c>
      <c r="D5839" s="3" t="s">
        <v>26</v>
      </c>
      <c r="E5839" s="3">
        <v>2013.0</v>
      </c>
      <c r="F5839" s="3">
        <v>1.0</v>
      </c>
    </row>
    <row r="5840" ht="15.75" customHeight="1">
      <c r="A5840" s="2" t="s">
        <v>298</v>
      </c>
      <c r="B5840" s="2" t="s">
        <v>296</v>
      </c>
      <c r="C5840" s="2" t="str">
        <f>VLOOKUP(D5840,Info!$A$24:$B$57,2,FALSE)</f>
        <v>Grunts</v>
      </c>
      <c r="D5840" s="3" t="s">
        <v>26</v>
      </c>
      <c r="E5840" s="3">
        <v>2014.0</v>
      </c>
      <c r="F5840" s="3">
        <v>4.0</v>
      </c>
    </row>
    <row r="5841" ht="15.75" customHeight="1">
      <c r="A5841" s="2" t="s">
        <v>298</v>
      </c>
      <c r="B5841" s="2" t="s">
        <v>296</v>
      </c>
      <c r="C5841" s="2" t="str">
        <f>VLOOKUP(D5841,Info!$A$24:$B$57,2,FALSE)</f>
        <v>Grunts</v>
      </c>
      <c r="D5841" s="3" t="s">
        <v>26</v>
      </c>
      <c r="E5841" s="3">
        <v>2015.0</v>
      </c>
      <c r="F5841" s="3">
        <v>5.0</v>
      </c>
    </row>
    <row r="5842" ht="15.75" customHeight="1">
      <c r="A5842" s="2" t="s">
        <v>298</v>
      </c>
      <c r="B5842" s="2" t="s">
        <v>296</v>
      </c>
      <c r="C5842" s="2" t="str">
        <f>VLOOKUP(D5842,Info!$A$24:$B$57,2,FALSE)</f>
        <v>Grunts</v>
      </c>
      <c r="D5842" s="3" t="s">
        <v>26</v>
      </c>
      <c r="E5842" s="3">
        <v>2016.0</v>
      </c>
      <c r="F5842" s="3">
        <v>2.0</v>
      </c>
    </row>
    <row r="5843" ht="15.75" customHeight="1">
      <c r="A5843" s="2" t="s">
        <v>298</v>
      </c>
      <c r="B5843" s="2" t="s">
        <v>296</v>
      </c>
      <c r="C5843" s="2" t="str">
        <f>VLOOKUP(D5843,Info!$A$24:$B$57,2,FALSE)</f>
        <v>Deepwater</v>
      </c>
      <c r="D5843" s="3" t="s">
        <v>28</v>
      </c>
      <c r="E5843" s="3">
        <v>1987.0</v>
      </c>
      <c r="F5843" s="3">
        <v>2.0</v>
      </c>
    </row>
    <row r="5844" ht="15.75" customHeight="1">
      <c r="A5844" s="2" t="s">
        <v>298</v>
      </c>
      <c r="B5844" s="2" t="s">
        <v>296</v>
      </c>
      <c r="C5844" s="2" t="str">
        <f>VLOOKUP(D5844,Info!$A$24:$B$57,2,FALSE)</f>
        <v>Deepwater</v>
      </c>
      <c r="D5844" s="3" t="s">
        <v>28</v>
      </c>
      <c r="E5844" s="3">
        <v>2017.0</v>
      </c>
      <c r="F5844" s="3">
        <v>1.0</v>
      </c>
    </row>
    <row r="5845" ht="15.75" customHeight="1">
      <c r="A5845" s="2" t="s">
        <v>298</v>
      </c>
      <c r="B5845" s="2" t="s">
        <v>296</v>
      </c>
      <c r="C5845" s="2" t="str">
        <f>VLOOKUP(D5845,Info!$A$24:$B$57,2,FALSE)</f>
        <v>Deepwater</v>
      </c>
      <c r="D5845" s="3" t="s">
        <v>29</v>
      </c>
      <c r="E5845" s="3">
        <v>1982.0</v>
      </c>
      <c r="F5845" s="3">
        <v>1.0</v>
      </c>
    </row>
    <row r="5846" ht="15.75" customHeight="1">
      <c r="A5846" s="2" t="s">
        <v>298</v>
      </c>
      <c r="B5846" s="2" t="s">
        <v>296</v>
      </c>
      <c r="C5846" s="2" t="str">
        <f>VLOOKUP(D5846,Info!$A$24:$B$57,2,FALSE)</f>
        <v>Deepwater</v>
      </c>
      <c r="D5846" s="3" t="s">
        <v>29</v>
      </c>
      <c r="E5846" s="3">
        <v>1996.0</v>
      </c>
      <c r="F5846" s="3">
        <v>1.0</v>
      </c>
    </row>
    <row r="5847" ht="15.75" customHeight="1">
      <c r="A5847" s="2" t="s">
        <v>298</v>
      </c>
      <c r="B5847" s="2" t="s">
        <v>296</v>
      </c>
      <c r="C5847" s="2" t="str">
        <f>VLOOKUP(D5847,Info!$A$24:$B$57,2,FALSE)</f>
        <v>Deepwater</v>
      </c>
      <c r="D5847" s="3" t="s">
        <v>29</v>
      </c>
      <c r="E5847" s="3">
        <v>1999.0</v>
      </c>
      <c r="F5847" s="3">
        <v>2.0</v>
      </c>
    </row>
    <row r="5848" ht="15.75" customHeight="1">
      <c r="A5848" s="2" t="s">
        <v>298</v>
      </c>
      <c r="B5848" s="2" t="s">
        <v>296</v>
      </c>
      <c r="C5848" s="2" t="str">
        <f>VLOOKUP(D5848,Info!$A$24:$B$57,2,FALSE)</f>
        <v>Deepwater</v>
      </c>
      <c r="D5848" s="3" t="s">
        <v>29</v>
      </c>
      <c r="E5848" s="3">
        <v>2005.0</v>
      </c>
      <c r="F5848" s="3">
        <v>1.0</v>
      </c>
    </row>
    <row r="5849" ht="15.75" customHeight="1">
      <c r="A5849" s="2" t="s">
        <v>298</v>
      </c>
      <c r="B5849" s="2" t="s">
        <v>296</v>
      </c>
      <c r="C5849" s="2" t="str">
        <f>VLOOKUP(D5849,Info!$A$24:$B$57,2,FALSE)</f>
        <v>Deepwater</v>
      </c>
      <c r="D5849" s="3" t="s">
        <v>29</v>
      </c>
      <c r="E5849" s="3">
        <v>2010.0</v>
      </c>
      <c r="F5849" s="3">
        <v>1.0</v>
      </c>
    </row>
    <row r="5850" ht="15.75" customHeight="1">
      <c r="A5850" s="2" t="s">
        <v>298</v>
      </c>
      <c r="B5850" s="2" t="s">
        <v>296</v>
      </c>
      <c r="C5850" s="2" t="str">
        <f>VLOOKUP(D5850,Info!$A$24:$B$57,2,FALSE)</f>
        <v>Shallow-water</v>
      </c>
      <c r="D5850" s="3" t="s">
        <v>30</v>
      </c>
      <c r="E5850" s="3">
        <v>1981.0</v>
      </c>
      <c r="F5850" s="3">
        <v>1.0</v>
      </c>
    </row>
    <row r="5851" ht="15.75" customHeight="1">
      <c r="A5851" s="2" t="s">
        <v>298</v>
      </c>
      <c r="B5851" s="2" t="s">
        <v>296</v>
      </c>
      <c r="C5851" s="2" t="str">
        <f>VLOOKUP(D5851,Info!$A$24:$B$57,2,FALSE)</f>
        <v>Shallow-water</v>
      </c>
      <c r="D5851" s="3" t="s">
        <v>30</v>
      </c>
      <c r="E5851" s="3">
        <v>1982.0</v>
      </c>
      <c r="F5851" s="3">
        <v>1.0</v>
      </c>
    </row>
    <row r="5852" ht="15.75" customHeight="1">
      <c r="A5852" s="2" t="s">
        <v>298</v>
      </c>
      <c r="B5852" s="2" t="s">
        <v>296</v>
      </c>
      <c r="C5852" s="2" t="str">
        <f>VLOOKUP(D5852,Info!$A$24:$B$57,2,FALSE)</f>
        <v>Shallow-water</v>
      </c>
      <c r="D5852" s="3" t="s">
        <v>30</v>
      </c>
      <c r="E5852" s="3">
        <v>1983.0</v>
      </c>
      <c r="F5852" s="3">
        <v>3.0</v>
      </c>
    </row>
    <row r="5853" ht="15.75" customHeight="1">
      <c r="A5853" s="2" t="s">
        <v>298</v>
      </c>
      <c r="B5853" s="2" t="s">
        <v>296</v>
      </c>
      <c r="C5853" s="2" t="str">
        <f>VLOOKUP(D5853,Info!$A$24:$B$57,2,FALSE)</f>
        <v>Shallow-water</v>
      </c>
      <c r="D5853" s="3" t="s">
        <v>30</v>
      </c>
      <c r="E5853" s="3">
        <v>1987.0</v>
      </c>
      <c r="F5853" s="3">
        <v>1.0</v>
      </c>
    </row>
    <row r="5854" ht="15.75" customHeight="1">
      <c r="A5854" s="2" t="s">
        <v>298</v>
      </c>
      <c r="B5854" s="2" t="s">
        <v>296</v>
      </c>
      <c r="C5854" s="2" t="str">
        <f>VLOOKUP(D5854,Info!$A$24:$B$57,2,FALSE)</f>
        <v>Shallow-water</v>
      </c>
      <c r="D5854" s="3" t="s">
        <v>30</v>
      </c>
      <c r="E5854" s="3">
        <v>1988.0</v>
      </c>
      <c r="F5854" s="3">
        <v>5.0</v>
      </c>
    </row>
    <row r="5855" ht="15.75" customHeight="1">
      <c r="A5855" s="2" t="s">
        <v>298</v>
      </c>
      <c r="B5855" s="2" t="s">
        <v>296</v>
      </c>
      <c r="C5855" s="2" t="str">
        <f>VLOOKUP(D5855,Info!$A$24:$B$57,2,FALSE)</f>
        <v>Shallow-water</v>
      </c>
      <c r="D5855" s="3" t="s">
        <v>30</v>
      </c>
      <c r="E5855" s="3">
        <v>1989.0</v>
      </c>
      <c r="F5855" s="3">
        <v>1.0</v>
      </c>
    </row>
    <row r="5856" ht="15.75" customHeight="1">
      <c r="A5856" s="2" t="s">
        <v>298</v>
      </c>
      <c r="B5856" s="2" t="s">
        <v>296</v>
      </c>
      <c r="C5856" s="2" t="str">
        <f>VLOOKUP(D5856,Info!$A$24:$B$57,2,FALSE)</f>
        <v>Shallow-water</v>
      </c>
      <c r="D5856" s="3" t="s">
        <v>30</v>
      </c>
      <c r="E5856" s="3">
        <v>1990.0</v>
      </c>
      <c r="F5856" s="3">
        <v>5.0</v>
      </c>
    </row>
    <row r="5857" ht="15.75" customHeight="1">
      <c r="A5857" s="2" t="s">
        <v>298</v>
      </c>
      <c r="B5857" s="2" t="s">
        <v>296</v>
      </c>
      <c r="C5857" s="2" t="str">
        <f>VLOOKUP(D5857,Info!$A$24:$B$57,2,FALSE)</f>
        <v>Shallow-water</v>
      </c>
      <c r="D5857" s="3" t="s">
        <v>30</v>
      </c>
      <c r="E5857" s="3">
        <v>1991.0</v>
      </c>
      <c r="F5857" s="3">
        <v>4.0</v>
      </c>
    </row>
    <row r="5858" ht="15.75" customHeight="1">
      <c r="A5858" s="2" t="s">
        <v>298</v>
      </c>
      <c r="B5858" s="2" t="s">
        <v>296</v>
      </c>
      <c r="C5858" s="2" t="str">
        <f>VLOOKUP(D5858,Info!$A$24:$B$57,2,FALSE)</f>
        <v>Shallow-water</v>
      </c>
      <c r="D5858" s="3" t="s">
        <v>30</v>
      </c>
      <c r="E5858" s="3">
        <v>1992.0</v>
      </c>
      <c r="F5858" s="3">
        <v>6.0</v>
      </c>
    </row>
    <row r="5859" ht="15.75" customHeight="1">
      <c r="A5859" s="2" t="s">
        <v>298</v>
      </c>
      <c r="B5859" s="2" t="s">
        <v>296</v>
      </c>
      <c r="C5859" s="2" t="str">
        <f>VLOOKUP(D5859,Info!$A$24:$B$57,2,FALSE)</f>
        <v>Shallow-water</v>
      </c>
      <c r="D5859" s="3" t="s">
        <v>30</v>
      </c>
      <c r="E5859" s="3">
        <v>1993.0</v>
      </c>
      <c r="F5859" s="3">
        <v>16.0</v>
      </c>
    </row>
    <row r="5860" ht="15.75" customHeight="1">
      <c r="A5860" s="2" t="s">
        <v>298</v>
      </c>
      <c r="B5860" s="2" t="s">
        <v>296</v>
      </c>
      <c r="C5860" s="2" t="str">
        <f>VLOOKUP(D5860,Info!$A$24:$B$57,2,FALSE)</f>
        <v>Shallow-water</v>
      </c>
      <c r="D5860" s="3" t="s">
        <v>30</v>
      </c>
      <c r="E5860" s="3">
        <v>1994.0</v>
      </c>
      <c r="F5860" s="3">
        <v>14.0</v>
      </c>
    </row>
    <row r="5861" ht="15.75" customHeight="1">
      <c r="A5861" s="2" t="s">
        <v>298</v>
      </c>
      <c r="B5861" s="2" t="s">
        <v>296</v>
      </c>
      <c r="C5861" s="2" t="str">
        <f>VLOOKUP(D5861,Info!$A$24:$B$57,2,FALSE)</f>
        <v>Shallow-water</v>
      </c>
      <c r="D5861" s="3" t="s">
        <v>30</v>
      </c>
      <c r="E5861" s="3">
        <v>1995.0</v>
      </c>
      <c r="F5861" s="3">
        <v>4.0</v>
      </c>
    </row>
    <row r="5862" ht="15.75" customHeight="1">
      <c r="A5862" s="2" t="s">
        <v>298</v>
      </c>
      <c r="B5862" s="2" t="s">
        <v>296</v>
      </c>
      <c r="C5862" s="2" t="str">
        <f>VLOOKUP(D5862,Info!$A$24:$B$57,2,FALSE)</f>
        <v>Shallow-water</v>
      </c>
      <c r="D5862" s="3" t="s">
        <v>30</v>
      </c>
      <c r="E5862" s="3">
        <v>1996.0</v>
      </c>
      <c r="F5862" s="3">
        <v>2.0</v>
      </c>
    </row>
    <row r="5863" ht="15.75" customHeight="1">
      <c r="A5863" s="2" t="s">
        <v>298</v>
      </c>
      <c r="B5863" s="2" t="s">
        <v>296</v>
      </c>
      <c r="C5863" s="2" t="str">
        <f>VLOOKUP(D5863,Info!$A$24:$B$57,2,FALSE)</f>
        <v>Shallow-water</v>
      </c>
      <c r="D5863" s="3" t="s">
        <v>30</v>
      </c>
      <c r="E5863" s="3">
        <v>1997.0</v>
      </c>
      <c r="F5863" s="3">
        <v>2.0</v>
      </c>
    </row>
    <row r="5864" ht="15.75" customHeight="1">
      <c r="A5864" s="2" t="s">
        <v>298</v>
      </c>
      <c r="B5864" s="2" t="s">
        <v>296</v>
      </c>
      <c r="C5864" s="2" t="str">
        <f>VLOOKUP(D5864,Info!$A$24:$B$57,2,FALSE)</f>
        <v>Shallow-water</v>
      </c>
      <c r="D5864" s="3" t="s">
        <v>30</v>
      </c>
      <c r="E5864" s="3">
        <v>1998.0</v>
      </c>
      <c r="F5864" s="3">
        <v>7.0</v>
      </c>
    </row>
    <row r="5865" ht="15.75" customHeight="1">
      <c r="A5865" s="2" t="s">
        <v>298</v>
      </c>
      <c r="B5865" s="2" t="s">
        <v>296</v>
      </c>
      <c r="C5865" s="2" t="str">
        <f>VLOOKUP(D5865,Info!$A$24:$B$57,2,FALSE)</f>
        <v>Shallow-water</v>
      </c>
      <c r="D5865" s="3" t="s">
        <v>30</v>
      </c>
      <c r="E5865" s="3">
        <v>1999.0</v>
      </c>
      <c r="F5865" s="3">
        <v>5.0</v>
      </c>
    </row>
    <row r="5866" ht="15.75" customHeight="1">
      <c r="A5866" s="2" t="s">
        <v>298</v>
      </c>
      <c r="B5866" s="2" t="s">
        <v>296</v>
      </c>
      <c r="C5866" s="2" t="str">
        <f>VLOOKUP(D5866,Info!$A$24:$B$57,2,FALSE)</f>
        <v>Shallow-water</v>
      </c>
      <c r="D5866" s="3" t="s">
        <v>30</v>
      </c>
      <c r="E5866" s="3">
        <v>2000.0</v>
      </c>
      <c r="F5866" s="3">
        <v>4.0</v>
      </c>
    </row>
    <row r="5867" ht="15.75" customHeight="1">
      <c r="A5867" s="2" t="s">
        <v>298</v>
      </c>
      <c r="B5867" s="2" t="s">
        <v>296</v>
      </c>
      <c r="C5867" s="2" t="str">
        <f>VLOOKUP(D5867,Info!$A$24:$B$57,2,FALSE)</f>
        <v>Shallow-water</v>
      </c>
      <c r="D5867" s="3" t="s">
        <v>30</v>
      </c>
      <c r="E5867" s="3">
        <v>2001.0</v>
      </c>
      <c r="F5867" s="3">
        <v>6.0</v>
      </c>
    </row>
    <row r="5868" ht="15.75" customHeight="1">
      <c r="A5868" s="2" t="s">
        <v>298</v>
      </c>
      <c r="B5868" s="2" t="s">
        <v>296</v>
      </c>
      <c r="C5868" s="2" t="str">
        <f>VLOOKUP(D5868,Info!$A$24:$B$57,2,FALSE)</f>
        <v>Shallow-water</v>
      </c>
      <c r="D5868" s="3" t="s">
        <v>30</v>
      </c>
      <c r="E5868" s="3">
        <v>2002.0</v>
      </c>
      <c r="F5868" s="3">
        <v>5.0</v>
      </c>
    </row>
    <row r="5869" ht="15.75" customHeight="1">
      <c r="A5869" s="2" t="s">
        <v>298</v>
      </c>
      <c r="B5869" s="2" t="s">
        <v>296</v>
      </c>
      <c r="C5869" s="2" t="str">
        <f>VLOOKUP(D5869,Info!$A$24:$B$57,2,FALSE)</f>
        <v>Shallow-water</v>
      </c>
      <c r="D5869" s="3" t="s">
        <v>30</v>
      </c>
      <c r="E5869" s="3">
        <v>2003.0</v>
      </c>
      <c r="F5869" s="3">
        <v>5.0</v>
      </c>
    </row>
    <row r="5870" ht="15.75" customHeight="1">
      <c r="A5870" s="2" t="s">
        <v>298</v>
      </c>
      <c r="B5870" s="2" t="s">
        <v>296</v>
      </c>
      <c r="C5870" s="2" t="str">
        <f>VLOOKUP(D5870,Info!$A$24:$B$57,2,FALSE)</f>
        <v>Shallow-water</v>
      </c>
      <c r="D5870" s="3" t="s">
        <v>30</v>
      </c>
      <c r="E5870" s="3">
        <v>2004.0</v>
      </c>
      <c r="F5870" s="3">
        <v>13.0</v>
      </c>
    </row>
    <row r="5871" ht="15.75" customHeight="1">
      <c r="A5871" s="2" t="s">
        <v>298</v>
      </c>
      <c r="B5871" s="2" t="s">
        <v>296</v>
      </c>
      <c r="C5871" s="2" t="str">
        <f>VLOOKUP(D5871,Info!$A$24:$B$57,2,FALSE)</f>
        <v>Shallow-water</v>
      </c>
      <c r="D5871" s="3" t="s">
        <v>30</v>
      </c>
      <c r="E5871" s="3">
        <v>2005.0</v>
      </c>
      <c r="F5871" s="3">
        <v>4.0</v>
      </c>
    </row>
    <row r="5872" ht="15.75" customHeight="1">
      <c r="A5872" s="2" t="s">
        <v>298</v>
      </c>
      <c r="B5872" s="2" t="s">
        <v>296</v>
      </c>
      <c r="C5872" s="2" t="str">
        <f>VLOOKUP(D5872,Info!$A$24:$B$57,2,FALSE)</f>
        <v>Shallow-water</v>
      </c>
      <c r="D5872" s="3" t="s">
        <v>30</v>
      </c>
      <c r="E5872" s="3">
        <v>2006.0</v>
      </c>
      <c r="F5872" s="3">
        <v>6.0</v>
      </c>
    </row>
    <row r="5873" ht="15.75" customHeight="1">
      <c r="A5873" s="2" t="s">
        <v>298</v>
      </c>
      <c r="B5873" s="2" t="s">
        <v>296</v>
      </c>
      <c r="C5873" s="2" t="str">
        <f>VLOOKUP(D5873,Info!$A$24:$B$57,2,FALSE)</f>
        <v>Shallow-water</v>
      </c>
      <c r="D5873" s="3" t="s">
        <v>30</v>
      </c>
      <c r="E5873" s="3">
        <v>2007.0</v>
      </c>
      <c r="F5873" s="3">
        <v>8.0</v>
      </c>
    </row>
    <row r="5874" ht="15.75" customHeight="1">
      <c r="A5874" s="2" t="s">
        <v>298</v>
      </c>
      <c r="B5874" s="2" t="s">
        <v>296</v>
      </c>
      <c r="C5874" s="2" t="str">
        <f>VLOOKUP(D5874,Info!$A$24:$B$57,2,FALSE)</f>
        <v>Shallow-water</v>
      </c>
      <c r="D5874" s="3" t="s">
        <v>30</v>
      </c>
      <c r="E5874" s="3">
        <v>2008.0</v>
      </c>
      <c r="F5874" s="3">
        <v>4.0</v>
      </c>
    </row>
    <row r="5875" ht="15.75" customHeight="1">
      <c r="A5875" s="2" t="s">
        <v>298</v>
      </c>
      <c r="B5875" s="2" t="s">
        <v>296</v>
      </c>
      <c r="C5875" s="2" t="str">
        <f>VLOOKUP(D5875,Info!$A$24:$B$57,2,FALSE)</f>
        <v>Shallow-water</v>
      </c>
      <c r="D5875" s="3" t="s">
        <v>30</v>
      </c>
      <c r="E5875" s="3">
        <v>2009.0</v>
      </c>
      <c r="F5875" s="3">
        <v>3.0</v>
      </c>
    </row>
    <row r="5876" ht="15.75" customHeight="1">
      <c r="A5876" s="2" t="s">
        <v>298</v>
      </c>
      <c r="B5876" s="2" t="s">
        <v>296</v>
      </c>
      <c r="C5876" s="2" t="str">
        <f>VLOOKUP(D5876,Info!$A$24:$B$57,2,FALSE)</f>
        <v>Shallow-water</v>
      </c>
      <c r="D5876" s="3" t="s">
        <v>30</v>
      </c>
      <c r="E5876" s="3">
        <v>2012.0</v>
      </c>
      <c r="F5876" s="3">
        <v>3.0</v>
      </c>
    </row>
    <row r="5877" ht="15.75" customHeight="1">
      <c r="A5877" s="2" t="s">
        <v>298</v>
      </c>
      <c r="B5877" s="2" t="s">
        <v>296</v>
      </c>
      <c r="C5877" s="2" t="str">
        <f>VLOOKUP(D5877,Info!$A$24:$B$57,2,FALSE)</f>
        <v>Shallow-water</v>
      </c>
      <c r="D5877" s="3" t="s">
        <v>30</v>
      </c>
      <c r="E5877" s="3">
        <v>2014.0</v>
      </c>
      <c r="F5877" s="3">
        <v>5.0</v>
      </c>
    </row>
    <row r="5878" ht="15.75" customHeight="1">
      <c r="A5878" s="2" t="s">
        <v>298</v>
      </c>
      <c r="B5878" s="2" t="s">
        <v>296</v>
      </c>
      <c r="C5878" s="2" t="str">
        <f>VLOOKUP(D5878,Info!$A$24:$B$57,2,FALSE)</f>
        <v>Shallow-water</v>
      </c>
      <c r="D5878" s="3" t="s">
        <v>30</v>
      </c>
      <c r="E5878" s="3">
        <v>2015.0</v>
      </c>
      <c r="F5878" s="3">
        <v>1.0</v>
      </c>
    </row>
    <row r="5879" ht="15.75" customHeight="1">
      <c r="A5879" s="2" t="s">
        <v>298</v>
      </c>
      <c r="B5879" s="2" t="s">
        <v>296</v>
      </c>
      <c r="C5879" s="2" t="str">
        <f>VLOOKUP(D5879,Info!$A$24:$B$57,2,FALSE)</f>
        <v>Shallow-water</v>
      </c>
      <c r="D5879" s="3" t="s">
        <v>30</v>
      </c>
      <c r="E5879" s="3">
        <v>2016.0</v>
      </c>
      <c r="F5879" s="3">
        <v>1.0</v>
      </c>
    </row>
    <row r="5880" ht="15.75" customHeight="1">
      <c r="A5880" s="2" t="s">
        <v>298</v>
      </c>
      <c r="B5880" s="2" t="s">
        <v>296</v>
      </c>
      <c r="C5880" s="2" t="str">
        <f>VLOOKUP(D5880,Info!$A$24:$B$57,2,FALSE)</f>
        <v>Shallow-water</v>
      </c>
      <c r="D5880" s="3" t="s">
        <v>31</v>
      </c>
      <c r="E5880" s="3">
        <v>1981.0</v>
      </c>
      <c r="F5880" s="3">
        <v>2.0</v>
      </c>
    </row>
    <row r="5881" ht="15.75" customHeight="1">
      <c r="A5881" s="2" t="s">
        <v>298</v>
      </c>
      <c r="B5881" s="2" t="s">
        <v>296</v>
      </c>
      <c r="C5881" s="2" t="str">
        <f>VLOOKUP(D5881,Info!$A$24:$B$57,2,FALSE)</f>
        <v>Shallow-water</v>
      </c>
      <c r="D5881" s="3" t="s">
        <v>31</v>
      </c>
      <c r="E5881" s="3">
        <v>1982.0</v>
      </c>
      <c r="F5881" s="3">
        <v>10.0</v>
      </c>
    </row>
    <row r="5882" ht="15.75" customHeight="1">
      <c r="A5882" s="2" t="s">
        <v>298</v>
      </c>
      <c r="B5882" s="2" t="s">
        <v>296</v>
      </c>
      <c r="C5882" s="2" t="str">
        <f>VLOOKUP(D5882,Info!$A$24:$B$57,2,FALSE)</f>
        <v>Shallow-water</v>
      </c>
      <c r="D5882" s="3" t="s">
        <v>31</v>
      </c>
      <c r="E5882" s="3">
        <v>1983.0</v>
      </c>
      <c r="F5882" s="3">
        <v>2.0</v>
      </c>
    </row>
    <row r="5883" ht="15.75" customHeight="1">
      <c r="A5883" s="2" t="s">
        <v>298</v>
      </c>
      <c r="B5883" s="2" t="s">
        <v>296</v>
      </c>
      <c r="C5883" s="2" t="str">
        <f>VLOOKUP(D5883,Info!$A$24:$B$57,2,FALSE)</f>
        <v>Shallow-water</v>
      </c>
      <c r="D5883" s="3" t="s">
        <v>31</v>
      </c>
      <c r="E5883" s="3">
        <v>1984.0</v>
      </c>
      <c r="F5883" s="3">
        <v>4.0</v>
      </c>
    </row>
    <row r="5884" ht="15.75" customHeight="1">
      <c r="A5884" s="2" t="s">
        <v>298</v>
      </c>
      <c r="B5884" s="2" t="s">
        <v>296</v>
      </c>
      <c r="C5884" s="2" t="str">
        <f>VLOOKUP(D5884,Info!$A$24:$B$57,2,FALSE)</f>
        <v>Shallow-water</v>
      </c>
      <c r="D5884" s="3" t="s">
        <v>31</v>
      </c>
      <c r="E5884" s="3">
        <v>1985.0</v>
      </c>
      <c r="F5884" s="3">
        <v>1.0</v>
      </c>
    </row>
    <row r="5885" ht="15.75" customHeight="1">
      <c r="A5885" s="2" t="s">
        <v>298</v>
      </c>
      <c r="B5885" s="2" t="s">
        <v>296</v>
      </c>
      <c r="C5885" s="2" t="str">
        <f>VLOOKUP(D5885,Info!$A$24:$B$57,2,FALSE)</f>
        <v>Shallow-water</v>
      </c>
      <c r="D5885" s="3" t="s">
        <v>31</v>
      </c>
      <c r="E5885" s="3">
        <v>1988.0</v>
      </c>
      <c r="F5885" s="3">
        <v>1.0</v>
      </c>
    </row>
    <row r="5886" ht="15.75" customHeight="1">
      <c r="A5886" s="2" t="s">
        <v>298</v>
      </c>
      <c r="B5886" s="2" t="s">
        <v>296</v>
      </c>
      <c r="C5886" s="2" t="str">
        <f>VLOOKUP(D5886,Info!$A$24:$B$57,2,FALSE)</f>
        <v>Shallow-water</v>
      </c>
      <c r="D5886" s="3" t="s">
        <v>31</v>
      </c>
      <c r="E5886" s="3">
        <v>1989.0</v>
      </c>
      <c r="F5886" s="3">
        <v>2.0</v>
      </c>
    </row>
    <row r="5887" ht="15.75" customHeight="1">
      <c r="A5887" s="2" t="s">
        <v>298</v>
      </c>
      <c r="B5887" s="2" t="s">
        <v>296</v>
      </c>
      <c r="C5887" s="2" t="str">
        <f>VLOOKUP(D5887,Info!$A$24:$B$57,2,FALSE)</f>
        <v>Shallow-water</v>
      </c>
      <c r="D5887" s="3" t="s">
        <v>31</v>
      </c>
      <c r="E5887" s="3">
        <v>1990.0</v>
      </c>
      <c r="F5887" s="3">
        <v>5.0</v>
      </c>
    </row>
    <row r="5888" ht="15.75" customHeight="1">
      <c r="A5888" s="2" t="s">
        <v>298</v>
      </c>
      <c r="B5888" s="2" t="s">
        <v>296</v>
      </c>
      <c r="C5888" s="2" t="str">
        <f>VLOOKUP(D5888,Info!$A$24:$B$57,2,FALSE)</f>
        <v>Shallow-water</v>
      </c>
      <c r="D5888" s="3" t="s">
        <v>31</v>
      </c>
      <c r="E5888" s="3">
        <v>1991.0</v>
      </c>
      <c r="F5888" s="3">
        <v>3.0</v>
      </c>
    </row>
    <row r="5889" ht="15.75" customHeight="1">
      <c r="A5889" s="2" t="s">
        <v>298</v>
      </c>
      <c r="B5889" s="2" t="s">
        <v>296</v>
      </c>
      <c r="C5889" s="2" t="str">
        <f>VLOOKUP(D5889,Info!$A$24:$B$57,2,FALSE)</f>
        <v>Shallow-water</v>
      </c>
      <c r="D5889" s="3" t="s">
        <v>31</v>
      </c>
      <c r="E5889" s="3">
        <v>1992.0</v>
      </c>
      <c r="F5889" s="3">
        <v>16.0</v>
      </c>
    </row>
    <row r="5890" ht="15.75" customHeight="1">
      <c r="A5890" s="2" t="s">
        <v>298</v>
      </c>
      <c r="B5890" s="2" t="s">
        <v>296</v>
      </c>
      <c r="C5890" s="2" t="str">
        <f>VLOOKUP(D5890,Info!$A$24:$B$57,2,FALSE)</f>
        <v>Shallow-water</v>
      </c>
      <c r="D5890" s="3" t="s">
        <v>31</v>
      </c>
      <c r="E5890" s="3">
        <v>1993.0</v>
      </c>
      <c r="F5890" s="3">
        <v>27.0</v>
      </c>
    </row>
    <row r="5891" ht="15.75" customHeight="1">
      <c r="A5891" s="2" t="s">
        <v>298</v>
      </c>
      <c r="B5891" s="2" t="s">
        <v>296</v>
      </c>
      <c r="C5891" s="2" t="str">
        <f>VLOOKUP(D5891,Info!$A$24:$B$57,2,FALSE)</f>
        <v>Shallow-water</v>
      </c>
      <c r="D5891" s="3" t="s">
        <v>31</v>
      </c>
      <c r="E5891" s="3">
        <v>1994.0</v>
      </c>
      <c r="F5891" s="3">
        <v>21.0</v>
      </c>
    </row>
    <row r="5892" ht="15.75" customHeight="1">
      <c r="A5892" s="2" t="s">
        <v>298</v>
      </c>
      <c r="B5892" s="2" t="s">
        <v>296</v>
      </c>
      <c r="C5892" s="2" t="str">
        <f>VLOOKUP(D5892,Info!$A$24:$B$57,2,FALSE)</f>
        <v>Shallow-water</v>
      </c>
      <c r="D5892" s="3" t="s">
        <v>31</v>
      </c>
      <c r="E5892" s="3">
        <v>1995.0</v>
      </c>
      <c r="F5892" s="3">
        <v>2.0</v>
      </c>
    </row>
    <row r="5893" ht="15.75" customHeight="1">
      <c r="A5893" s="2" t="s">
        <v>298</v>
      </c>
      <c r="B5893" s="2" t="s">
        <v>296</v>
      </c>
      <c r="C5893" s="2" t="str">
        <f>VLOOKUP(D5893,Info!$A$24:$B$57,2,FALSE)</f>
        <v>Shallow-water</v>
      </c>
      <c r="D5893" s="3" t="s">
        <v>31</v>
      </c>
      <c r="E5893" s="3">
        <v>1997.0</v>
      </c>
      <c r="F5893" s="3">
        <v>1.0</v>
      </c>
    </row>
    <row r="5894" ht="15.75" customHeight="1">
      <c r="A5894" s="2" t="s">
        <v>298</v>
      </c>
      <c r="B5894" s="2" t="s">
        <v>296</v>
      </c>
      <c r="C5894" s="2" t="str">
        <f>VLOOKUP(D5894,Info!$A$24:$B$57,2,FALSE)</f>
        <v>Shallow-water</v>
      </c>
      <c r="D5894" s="3" t="s">
        <v>31</v>
      </c>
      <c r="E5894" s="3">
        <v>1998.0</v>
      </c>
      <c r="F5894" s="3">
        <v>3.0</v>
      </c>
    </row>
    <row r="5895" ht="15.75" customHeight="1">
      <c r="A5895" s="2" t="s">
        <v>298</v>
      </c>
      <c r="B5895" s="2" t="s">
        <v>296</v>
      </c>
      <c r="C5895" s="2" t="str">
        <f>VLOOKUP(D5895,Info!$A$24:$B$57,2,FALSE)</f>
        <v>Shallow-water</v>
      </c>
      <c r="D5895" s="3" t="s">
        <v>31</v>
      </c>
      <c r="E5895" s="3">
        <v>1999.0</v>
      </c>
      <c r="F5895" s="3">
        <v>1.0</v>
      </c>
    </row>
    <row r="5896" ht="15.75" customHeight="1">
      <c r="A5896" s="2" t="s">
        <v>298</v>
      </c>
      <c r="B5896" s="2" t="s">
        <v>296</v>
      </c>
      <c r="C5896" s="2" t="str">
        <f>VLOOKUP(D5896,Info!$A$24:$B$57,2,FALSE)</f>
        <v>Shallow-water</v>
      </c>
      <c r="D5896" s="3" t="s">
        <v>31</v>
      </c>
      <c r="E5896" s="3">
        <v>2000.0</v>
      </c>
      <c r="F5896" s="3">
        <v>1.0</v>
      </c>
    </row>
    <row r="5897" ht="15.75" customHeight="1">
      <c r="A5897" s="2" t="s">
        <v>298</v>
      </c>
      <c r="B5897" s="2" t="s">
        <v>296</v>
      </c>
      <c r="C5897" s="2" t="str">
        <f>VLOOKUP(D5897,Info!$A$24:$B$57,2,FALSE)</f>
        <v>Shallow-water</v>
      </c>
      <c r="D5897" s="3" t="s">
        <v>31</v>
      </c>
      <c r="E5897" s="3">
        <v>2001.0</v>
      </c>
      <c r="F5897" s="3">
        <v>2.0</v>
      </c>
    </row>
    <row r="5898" ht="15.75" customHeight="1">
      <c r="A5898" s="2" t="s">
        <v>298</v>
      </c>
      <c r="B5898" s="2" t="s">
        <v>296</v>
      </c>
      <c r="C5898" s="2" t="str">
        <f>VLOOKUP(D5898,Info!$A$24:$B$57,2,FALSE)</f>
        <v>Shallow-water</v>
      </c>
      <c r="D5898" s="3" t="s">
        <v>31</v>
      </c>
      <c r="E5898" s="3">
        <v>2002.0</v>
      </c>
      <c r="F5898" s="3">
        <v>12.0</v>
      </c>
    </row>
    <row r="5899" ht="15.75" customHeight="1">
      <c r="A5899" s="2" t="s">
        <v>298</v>
      </c>
      <c r="B5899" s="2" t="s">
        <v>296</v>
      </c>
      <c r="C5899" s="2" t="str">
        <f>VLOOKUP(D5899,Info!$A$24:$B$57,2,FALSE)</f>
        <v>Shallow-water</v>
      </c>
      <c r="D5899" s="3" t="s">
        <v>31</v>
      </c>
      <c r="E5899" s="3">
        <v>2003.0</v>
      </c>
      <c r="F5899" s="3">
        <v>8.0</v>
      </c>
    </row>
    <row r="5900" ht="15.75" customHeight="1">
      <c r="A5900" s="2" t="s">
        <v>298</v>
      </c>
      <c r="B5900" s="2" t="s">
        <v>296</v>
      </c>
      <c r="C5900" s="2" t="str">
        <f>VLOOKUP(D5900,Info!$A$24:$B$57,2,FALSE)</f>
        <v>Shallow-water</v>
      </c>
      <c r="D5900" s="3" t="s">
        <v>31</v>
      </c>
      <c r="E5900" s="3">
        <v>2004.0</v>
      </c>
      <c r="F5900" s="3">
        <v>13.0</v>
      </c>
    </row>
    <row r="5901" ht="15.75" customHeight="1">
      <c r="A5901" s="2" t="s">
        <v>298</v>
      </c>
      <c r="B5901" s="2" t="s">
        <v>296</v>
      </c>
      <c r="C5901" s="2" t="str">
        <f>VLOOKUP(D5901,Info!$A$24:$B$57,2,FALSE)</f>
        <v>Shallow-water</v>
      </c>
      <c r="D5901" s="3" t="s">
        <v>31</v>
      </c>
      <c r="E5901" s="3">
        <v>2005.0</v>
      </c>
      <c r="F5901" s="3">
        <v>4.0</v>
      </c>
    </row>
    <row r="5902" ht="15.75" customHeight="1">
      <c r="A5902" s="2" t="s">
        <v>298</v>
      </c>
      <c r="B5902" s="2" t="s">
        <v>296</v>
      </c>
      <c r="C5902" s="2" t="str">
        <f>VLOOKUP(D5902,Info!$A$24:$B$57,2,FALSE)</f>
        <v>Shallow-water</v>
      </c>
      <c r="D5902" s="3" t="s">
        <v>31</v>
      </c>
      <c r="E5902" s="3">
        <v>2006.0</v>
      </c>
      <c r="F5902" s="3">
        <v>9.0</v>
      </c>
    </row>
    <row r="5903" ht="15.75" customHeight="1">
      <c r="A5903" s="2" t="s">
        <v>298</v>
      </c>
      <c r="B5903" s="2" t="s">
        <v>296</v>
      </c>
      <c r="C5903" s="2" t="str">
        <f>VLOOKUP(D5903,Info!$A$24:$B$57,2,FALSE)</f>
        <v>Shallow-water</v>
      </c>
      <c r="D5903" s="3" t="s">
        <v>31</v>
      </c>
      <c r="E5903" s="3">
        <v>2007.0</v>
      </c>
      <c r="F5903" s="3">
        <v>8.0</v>
      </c>
    </row>
    <row r="5904" ht="15.75" customHeight="1">
      <c r="A5904" s="2" t="s">
        <v>298</v>
      </c>
      <c r="B5904" s="2" t="s">
        <v>296</v>
      </c>
      <c r="C5904" s="2" t="str">
        <f>VLOOKUP(D5904,Info!$A$24:$B$57,2,FALSE)</f>
        <v>Shallow-water</v>
      </c>
      <c r="D5904" s="3" t="s">
        <v>31</v>
      </c>
      <c r="E5904" s="3">
        <v>2008.0</v>
      </c>
      <c r="F5904" s="3">
        <v>4.0</v>
      </c>
    </row>
    <row r="5905" ht="15.75" customHeight="1">
      <c r="A5905" s="2" t="s">
        <v>298</v>
      </c>
      <c r="B5905" s="2" t="s">
        <v>296</v>
      </c>
      <c r="C5905" s="2" t="str">
        <f>VLOOKUP(D5905,Info!$A$24:$B$57,2,FALSE)</f>
        <v>Shallow-water</v>
      </c>
      <c r="D5905" s="3" t="s">
        <v>31</v>
      </c>
      <c r="E5905" s="3">
        <v>2009.0</v>
      </c>
      <c r="F5905" s="3">
        <v>2.0</v>
      </c>
    </row>
    <row r="5906" ht="15.75" customHeight="1">
      <c r="A5906" s="2" t="s">
        <v>298</v>
      </c>
      <c r="B5906" s="2" t="s">
        <v>296</v>
      </c>
      <c r="C5906" s="2" t="str">
        <f>VLOOKUP(D5906,Info!$A$24:$B$57,2,FALSE)</f>
        <v>Shallow-water</v>
      </c>
      <c r="D5906" s="3" t="s">
        <v>31</v>
      </c>
      <c r="E5906" s="3">
        <v>2010.0</v>
      </c>
      <c r="F5906" s="3">
        <v>1.0</v>
      </c>
    </row>
    <row r="5907" ht="15.75" customHeight="1">
      <c r="A5907" s="2" t="s">
        <v>298</v>
      </c>
      <c r="B5907" s="2" t="s">
        <v>296</v>
      </c>
      <c r="C5907" s="2" t="str">
        <f>VLOOKUP(D5907,Info!$A$24:$B$57,2,FALSE)</f>
        <v>Shallow-water</v>
      </c>
      <c r="D5907" s="3" t="s">
        <v>31</v>
      </c>
      <c r="E5907" s="3">
        <v>2011.0</v>
      </c>
      <c r="F5907" s="3">
        <v>3.0</v>
      </c>
    </row>
    <row r="5908" ht="15.75" customHeight="1">
      <c r="A5908" s="2" t="s">
        <v>298</v>
      </c>
      <c r="B5908" s="2" t="s">
        <v>296</v>
      </c>
      <c r="C5908" s="2" t="str">
        <f>VLOOKUP(D5908,Info!$A$24:$B$57,2,FALSE)</f>
        <v>Shallow-water</v>
      </c>
      <c r="D5908" s="3" t="s">
        <v>31</v>
      </c>
      <c r="E5908" s="3">
        <v>2012.0</v>
      </c>
      <c r="F5908" s="3">
        <v>3.0</v>
      </c>
    </row>
    <row r="5909" ht="15.75" customHeight="1">
      <c r="A5909" s="2" t="s">
        <v>298</v>
      </c>
      <c r="B5909" s="2" t="s">
        <v>296</v>
      </c>
      <c r="C5909" s="2" t="str">
        <f>VLOOKUP(D5909,Info!$A$24:$B$57,2,FALSE)</f>
        <v>Shallow-water</v>
      </c>
      <c r="D5909" s="3" t="s">
        <v>31</v>
      </c>
      <c r="E5909" s="3">
        <v>2013.0</v>
      </c>
      <c r="F5909" s="3">
        <v>3.0</v>
      </c>
    </row>
    <row r="5910" ht="15.75" customHeight="1">
      <c r="A5910" s="2" t="s">
        <v>298</v>
      </c>
      <c r="B5910" s="2" t="s">
        <v>296</v>
      </c>
      <c r="C5910" s="2" t="str">
        <f>VLOOKUP(D5910,Info!$A$24:$B$57,2,FALSE)</f>
        <v>Shallow-water</v>
      </c>
      <c r="D5910" s="3" t="s">
        <v>31</v>
      </c>
      <c r="E5910" s="3">
        <v>2014.0</v>
      </c>
      <c r="F5910" s="3">
        <v>1.0</v>
      </c>
    </row>
    <row r="5911" ht="15.75" customHeight="1">
      <c r="A5911" s="2" t="s">
        <v>298</v>
      </c>
      <c r="B5911" s="2" t="s">
        <v>296</v>
      </c>
      <c r="C5911" s="2" t="str">
        <f>VLOOKUP(D5911,Info!$A$24:$B$57,2,FALSE)</f>
        <v>Shallow-water</v>
      </c>
      <c r="D5911" s="3" t="s">
        <v>31</v>
      </c>
      <c r="E5911" s="3">
        <v>2016.0</v>
      </c>
      <c r="F5911" s="3">
        <v>6.0</v>
      </c>
    </row>
    <row r="5912" ht="15.75" customHeight="1">
      <c r="A5912" s="2" t="s">
        <v>298</v>
      </c>
      <c r="B5912" s="2" t="s">
        <v>296</v>
      </c>
      <c r="C5912" s="2" t="str">
        <f>VLOOKUP(D5912,Info!$A$24:$B$57,2,FALSE)</f>
        <v>Shallow-water</v>
      </c>
      <c r="D5912" s="3" t="s">
        <v>31</v>
      </c>
      <c r="E5912" s="3">
        <v>2018.0</v>
      </c>
      <c r="F5912" s="3">
        <v>1.0</v>
      </c>
    </row>
    <row r="5913" ht="15.75" customHeight="1">
      <c r="A5913" s="2" t="s">
        <v>298</v>
      </c>
      <c r="B5913" s="2" t="s">
        <v>296</v>
      </c>
      <c r="C5913" s="2" t="str">
        <f>VLOOKUP(D5913,Info!$A$24:$B$57,2,FALSE)</f>
        <v>Shallow-water</v>
      </c>
      <c r="D5913" s="3" t="s">
        <v>31</v>
      </c>
      <c r="E5913" s="3">
        <v>2019.0</v>
      </c>
      <c r="F5913" s="3">
        <v>7.0</v>
      </c>
    </row>
    <row r="5914" ht="15.75" customHeight="1">
      <c r="A5914" s="2" t="s">
        <v>298</v>
      </c>
      <c r="B5914" s="2" t="s">
        <v>296</v>
      </c>
      <c r="C5914" s="2" t="str">
        <f>VLOOKUP(D5914,Info!$A$24:$B$57,2,FALSE)</f>
        <v>Grunts</v>
      </c>
      <c r="D5914" s="3" t="s">
        <v>32</v>
      </c>
      <c r="E5914" s="3">
        <v>1981.0</v>
      </c>
      <c r="F5914" s="3">
        <v>40.0</v>
      </c>
    </row>
    <row r="5915" ht="15.75" customHeight="1">
      <c r="A5915" s="2" t="s">
        <v>298</v>
      </c>
      <c r="B5915" s="2" t="s">
        <v>296</v>
      </c>
      <c r="C5915" s="2" t="str">
        <f>VLOOKUP(D5915,Info!$A$24:$B$57,2,FALSE)</f>
        <v>Grunts</v>
      </c>
      <c r="D5915" s="3" t="s">
        <v>32</v>
      </c>
      <c r="E5915" s="3">
        <v>1982.0</v>
      </c>
      <c r="F5915" s="3">
        <v>105.0</v>
      </c>
    </row>
    <row r="5916" ht="15.75" customHeight="1">
      <c r="A5916" s="2" t="s">
        <v>298</v>
      </c>
      <c r="B5916" s="2" t="s">
        <v>296</v>
      </c>
      <c r="C5916" s="2" t="str">
        <f>VLOOKUP(D5916,Info!$A$24:$B$57,2,FALSE)</f>
        <v>Grunts</v>
      </c>
      <c r="D5916" s="3" t="s">
        <v>32</v>
      </c>
      <c r="E5916" s="3">
        <v>1983.0</v>
      </c>
      <c r="F5916" s="3">
        <v>103.0</v>
      </c>
    </row>
    <row r="5917" ht="15.75" customHeight="1">
      <c r="A5917" s="2" t="s">
        <v>298</v>
      </c>
      <c r="B5917" s="2" t="s">
        <v>296</v>
      </c>
      <c r="C5917" s="2" t="str">
        <f>VLOOKUP(D5917,Info!$A$24:$B$57,2,FALSE)</f>
        <v>Grunts</v>
      </c>
      <c r="D5917" s="3" t="s">
        <v>32</v>
      </c>
      <c r="E5917" s="3">
        <v>1984.0</v>
      </c>
      <c r="F5917" s="3">
        <v>48.0</v>
      </c>
    </row>
    <row r="5918" ht="15.75" customHeight="1">
      <c r="A5918" s="2" t="s">
        <v>298</v>
      </c>
      <c r="B5918" s="2" t="s">
        <v>296</v>
      </c>
      <c r="C5918" s="2" t="str">
        <f>VLOOKUP(D5918,Info!$A$24:$B$57,2,FALSE)</f>
        <v>Grunts</v>
      </c>
      <c r="D5918" s="3" t="s">
        <v>32</v>
      </c>
      <c r="E5918" s="3">
        <v>1985.0</v>
      </c>
      <c r="F5918" s="3">
        <v>69.0</v>
      </c>
    </row>
    <row r="5919" ht="15.75" customHeight="1">
      <c r="A5919" s="2" t="s">
        <v>298</v>
      </c>
      <c r="B5919" s="2" t="s">
        <v>296</v>
      </c>
      <c r="C5919" s="2" t="str">
        <f>VLOOKUP(D5919,Info!$A$24:$B$57,2,FALSE)</f>
        <v>Grunts</v>
      </c>
      <c r="D5919" s="3" t="s">
        <v>32</v>
      </c>
      <c r="E5919" s="3">
        <v>1986.0</v>
      </c>
      <c r="F5919" s="3">
        <v>5.0</v>
      </c>
    </row>
    <row r="5920" ht="15.75" customHeight="1">
      <c r="A5920" s="2" t="s">
        <v>298</v>
      </c>
      <c r="B5920" s="2" t="s">
        <v>296</v>
      </c>
      <c r="C5920" s="2" t="str">
        <f>VLOOKUP(D5920,Info!$A$24:$B$57,2,FALSE)</f>
        <v>Grunts</v>
      </c>
      <c r="D5920" s="3" t="s">
        <v>32</v>
      </c>
      <c r="E5920" s="3">
        <v>1987.0</v>
      </c>
      <c r="F5920" s="3">
        <v>24.0</v>
      </c>
    </row>
    <row r="5921" ht="15.75" customHeight="1">
      <c r="A5921" s="2" t="s">
        <v>298</v>
      </c>
      <c r="B5921" s="2" t="s">
        <v>296</v>
      </c>
      <c r="C5921" s="2" t="str">
        <f>VLOOKUP(D5921,Info!$A$24:$B$57,2,FALSE)</f>
        <v>Grunts</v>
      </c>
      <c r="D5921" s="3" t="s">
        <v>32</v>
      </c>
      <c r="E5921" s="3">
        <v>1988.0</v>
      </c>
      <c r="F5921" s="3">
        <v>82.0</v>
      </c>
    </row>
    <row r="5922" ht="15.75" customHeight="1">
      <c r="A5922" s="2" t="s">
        <v>298</v>
      </c>
      <c r="B5922" s="2" t="s">
        <v>296</v>
      </c>
      <c r="C5922" s="2" t="str">
        <f>VLOOKUP(D5922,Info!$A$24:$B$57,2,FALSE)</f>
        <v>Grunts</v>
      </c>
      <c r="D5922" s="3" t="s">
        <v>32</v>
      </c>
      <c r="E5922" s="3">
        <v>1989.0</v>
      </c>
      <c r="F5922" s="3">
        <v>60.0</v>
      </c>
    </row>
    <row r="5923" ht="15.75" customHeight="1">
      <c r="A5923" s="2" t="s">
        <v>298</v>
      </c>
      <c r="B5923" s="2" t="s">
        <v>296</v>
      </c>
      <c r="C5923" s="2" t="str">
        <f>VLOOKUP(D5923,Info!$A$24:$B$57,2,FALSE)</f>
        <v>Grunts</v>
      </c>
      <c r="D5923" s="3" t="s">
        <v>32</v>
      </c>
      <c r="E5923" s="3">
        <v>1990.0</v>
      </c>
      <c r="F5923" s="3">
        <v>11.0</v>
      </c>
    </row>
    <row r="5924" ht="15.75" customHeight="1">
      <c r="A5924" s="2" t="s">
        <v>298</v>
      </c>
      <c r="B5924" s="2" t="s">
        <v>296</v>
      </c>
      <c r="C5924" s="2" t="str">
        <f>VLOOKUP(D5924,Info!$A$24:$B$57,2,FALSE)</f>
        <v>Grunts</v>
      </c>
      <c r="D5924" s="3" t="s">
        <v>32</v>
      </c>
      <c r="E5924" s="3">
        <v>1991.0</v>
      </c>
      <c r="F5924" s="3">
        <v>19.0</v>
      </c>
    </row>
    <row r="5925" ht="15.75" customHeight="1">
      <c r="A5925" s="2" t="s">
        <v>298</v>
      </c>
      <c r="B5925" s="2" t="s">
        <v>296</v>
      </c>
      <c r="C5925" s="2" t="str">
        <f>VLOOKUP(D5925,Info!$A$24:$B$57,2,FALSE)</f>
        <v>Grunts</v>
      </c>
      <c r="D5925" s="3" t="s">
        <v>32</v>
      </c>
      <c r="E5925" s="3">
        <v>1992.0</v>
      </c>
      <c r="F5925" s="3">
        <v>2.0</v>
      </c>
    </row>
    <row r="5926" ht="15.75" customHeight="1">
      <c r="A5926" s="2" t="s">
        <v>298</v>
      </c>
      <c r="B5926" s="2" t="s">
        <v>296</v>
      </c>
      <c r="C5926" s="2" t="str">
        <f>VLOOKUP(D5926,Info!$A$24:$B$57,2,FALSE)</f>
        <v>Grunts</v>
      </c>
      <c r="D5926" s="3" t="s">
        <v>32</v>
      </c>
      <c r="E5926" s="3">
        <v>1993.0</v>
      </c>
      <c r="F5926" s="3">
        <v>28.0</v>
      </c>
    </row>
    <row r="5927" ht="15.75" customHeight="1">
      <c r="A5927" s="2" t="s">
        <v>298</v>
      </c>
      <c r="B5927" s="2" t="s">
        <v>296</v>
      </c>
      <c r="C5927" s="2" t="str">
        <f>VLOOKUP(D5927,Info!$A$24:$B$57,2,FALSE)</f>
        <v>Grunts</v>
      </c>
      <c r="D5927" s="3" t="s">
        <v>32</v>
      </c>
      <c r="E5927" s="3">
        <v>1994.0</v>
      </c>
      <c r="F5927" s="3">
        <v>16.0</v>
      </c>
    </row>
    <row r="5928" ht="15.75" customHeight="1">
      <c r="A5928" s="2" t="s">
        <v>298</v>
      </c>
      <c r="B5928" s="2" t="s">
        <v>296</v>
      </c>
      <c r="C5928" s="2" t="str">
        <f>VLOOKUP(D5928,Info!$A$24:$B$57,2,FALSE)</f>
        <v>Grunts</v>
      </c>
      <c r="D5928" s="3" t="s">
        <v>32</v>
      </c>
      <c r="E5928" s="3">
        <v>1995.0</v>
      </c>
      <c r="F5928" s="3">
        <v>11.0</v>
      </c>
    </row>
    <row r="5929" ht="15.75" customHeight="1">
      <c r="A5929" s="2" t="s">
        <v>298</v>
      </c>
      <c r="B5929" s="2" t="s">
        <v>296</v>
      </c>
      <c r="C5929" s="2" t="str">
        <f>VLOOKUP(D5929,Info!$A$24:$B$57,2,FALSE)</f>
        <v>Grunts</v>
      </c>
      <c r="D5929" s="3" t="s">
        <v>32</v>
      </c>
      <c r="E5929" s="3">
        <v>1996.0</v>
      </c>
      <c r="F5929" s="3">
        <v>8.0</v>
      </c>
    </row>
    <row r="5930" ht="15.75" customHeight="1">
      <c r="A5930" s="2" t="s">
        <v>298</v>
      </c>
      <c r="B5930" s="2" t="s">
        <v>296</v>
      </c>
      <c r="C5930" s="2" t="str">
        <f>VLOOKUP(D5930,Info!$A$24:$B$57,2,FALSE)</f>
        <v>Grunts</v>
      </c>
      <c r="D5930" s="3" t="s">
        <v>32</v>
      </c>
      <c r="E5930" s="3">
        <v>1997.0</v>
      </c>
      <c r="F5930" s="3">
        <v>9.0</v>
      </c>
    </row>
    <row r="5931" ht="15.75" customHeight="1">
      <c r="A5931" s="2" t="s">
        <v>298</v>
      </c>
      <c r="B5931" s="2" t="s">
        <v>296</v>
      </c>
      <c r="C5931" s="2" t="str">
        <f>VLOOKUP(D5931,Info!$A$24:$B$57,2,FALSE)</f>
        <v>Grunts</v>
      </c>
      <c r="D5931" s="3" t="s">
        <v>32</v>
      </c>
      <c r="E5931" s="3">
        <v>1998.0</v>
      </c>
      <c r="F5931" s="3">
        <v>16.0</v>
      </c>
    </row>
    <row r="5932" ht="15.75" customHeight="1">
      <c r="A5932" s="2" t="s">
        <v>298</v>
      </c>
      <c r="B5932" s="2" t="s">
        <v>296</v>
      </c>
      <c r="C5932" s="2" t="str">
        <f>VLOOKUP(D5932,Info!$A$24:$B$57,2,FALSE)</f>
        <v>Grunts</v>
      </c>
      <c r="D5932" s="3" t="s">
        <v>32</v>
      </c>
      <c r="E5932" s="3">
        <v>1999.0</v>
      </c>
      <c r="F5932" s="3">
        <v>21.0</v>
      </c>
    </row>
    <row r="5933" ht="15.75" customHeight="1">
      <c r="A5933" s="2" t="s">
        <v>298</v>
      </c>
      <c r="B5933" s="2" t="s">
        <v>296</v>
      </c>
      <c r="C5933" s="2" t="str">
        <f>VLOOKUP(D5933,Info!$A$24:$B$57,2,FALSE)</f>
        <v>Grunts</v>
      </c>
      <c r="D5933" s="3" t="s">
        <v>32</v>
      </c>
      <c r="E5933" s="3">
        <v>2000.0</v>
      </c>
      <c r="F5933" s="3">
        <v>13.0</v>
      </c>
    </row>
    <row r="5934" ht="15.75" customHeight="1">
      <c r="A5934" s="2" t="s">
        <v>298</v>
      </c>
      <c r="B5934" s="2" t="s">
        <v>296</v>
      </c>
      <c r="C5934" s="2" t="str">
        <f>VLOOKUP(D5934,Info!$A$24:$B$57,2,FALSE)</f>
        <v>Grunts</v>
      </c>
      <c r="D5934" s="3" t="s">
        <v>32</v>
      </c>
      <c r="E5934" s="3">
        <v>2001.0</v>
      </c>
      <c r="F5934" s="3">
        <v>9.0</v>
      </c>
    </row>
    <row r="5935" ht="15.75" customHeight="1">
      <c r="A5935" s="2" t="s">
        <v>298</v>
      </c>
      <c r="B5935" s="2" t="s">
        <v>296</v>
      </c>
      <c r="C5935" s="2" t="str">
        <f>VLOOKUP(D5935,Info!$A$24:$B$57,2,FALSE)</f>
        <v>Grunts</v>
      </c>
      <c r="D5935" s="3" t="s">
        <v>32</v>
      </c>
      <c r="E5935" s="3">
        <v>2002.0</v>
      </c>
      <c r="F5935" s="3">
        <v>15.0</v>
      </c>
    </row>
    <row r="5936" ht="15.75" customHeight="1">
      <c r="A5936" s="2" t="s">
        <v>298</v>
      </c>
      <c r="B5936" s="2" t="s">
        <v>296</v>
      </c>
      <c r="C5936" s="2" t="str">
        <f>VLOOKUP(D5936,Info!$A$24:$B$57,2,FALSE)</f>
        <v>Grunts</v>
      </c>
      <c r="D5936" s="3" t="s">
        <v>32</v>
      </c>
      <c r="E5936" s="3">
        <v>2003.0</v>
      </c>
      <c r="F5936" s="3">
        <v>3.0</v>
      </c>
    </row>
    <row r="5937" ht="15.75" customHeight="1">
      <c r="A5937" s="2" t="s">
        <v>298</v>
      </c>
      <c r="B5937" s="2" t="s">
        <v>296</v>
      </c>
      <c r="C5937" s="2" t="str">
        <f>VLOOKUP(D5937,Info!$A$24:$B$57,2,FALSE)</f>
        <v>Grunts</v>
      </c>
      <c r="D5937" s="3" t="s">
        <v>32</v>
      </c>
      <c r="E5937" s="3">
        <v>2004.0</v>
      </c>
      <c r="F5937" s="3">
        <v>15.0</v>
      </c>
    </row>
    <row r="5938" ht="15.75" customHeight="1">
      <c r="A5938" s="2" t="s">
        <v>298</v>
      </c>
      <c r="B5938" s="2" t="s">
        <v>296</v>
      </c>
      <c r="C5938" s="2" t="str">
        <f>VLOOKUP(D5938,Info!$A$24:$B$57,2,FALSE)</f>
        <v>Grunts</v>
      </c>
      <c r="D5938" s="3" t="s">
        <v>32</v>
      </c>
      <c r="E5938" s="3">
        <v>2005.0</v>
      </c>
      <c r="F5938" s="3">
        <v>24.0</v>
      </c>
    </row>
    <row r="5939" ht="15.75" customHeight="1">
      <c r="A5939" s="2" t="s">
        <v>298</v>
      </c>
      <c r="B5939" s="2" t="s">
        <v>296</v>
      </c>
      <c r="C5939" s="2" t="str">
        <f>VLOOKUP(D5939,Info!$A$24:$B$57,2,FALSE)</f>
        <v>Grunts</v>
      </c>
      <c r="D5939" s="3" t="s">
        <v>32</v>
      </c>
      <c r="E5939" s="3">
        <v>2006.0</v>
      </c>
      <c r="F5939" s="3">
        <v>2.0</v>
      </c>
    </row>
    <row r="5940" ht="15.75" customHeight="1">
      <c r="A5940" s="2" t="s">
        <v>298</v>
      </c>
      <c r="B5940" s="2" t="s">
        <v>296</v>
      </c>
      <c r="C5940" s="2" t="str">
        <f>VLOOKUP(D5940,Info!$A$24:$B$57,2,FALSE)</f>
        <v>Grunts</v>
      </c>
      <c r="D5940" s="3" t="s">
        <v>32</v>
      </c>
      <c r="E5940" s="3">
        <v>2007.0</v>
      </c>
      <c r="F5940" s="3">
        <v>11.0</v>
      </c>
    </row>
    <row r="5941" ht="15.75" customHeight="1">
      <c r="A5941" s="2" t="s">
        <v>298</v>
      </c>
      <c r="B5941" s="2" t="s">
        <v>296</v>
      </c>
      <c r="C5941" s="2" t="str">
        <f>VLOOKUP(D5941,Info!$A$24:$B$57,2,FALSE)</f>
        <v>Grunts</v>
      </c>
      <c r="D5941" s="3" t="s">
        <v>32</v>
      </c>
      <c r="E5941" s="3">
        <v>2008.0</v>
      </c>
      <c r="F5941" s="3">
        <v>17.0</v>
      </c>
    </row>
    <row r="5942" ht="15.75" customHeight="1">
      <c r="A5942" s="2" t="s">
        <v>298</v>
      </c>
      <c r="B5942" s="2" t="s">
        <v>296</v>
      </c>
      <c r="C5942" s="2" t="str">
        <f>VLOOKUP(D5942,Info!$A$24:$B$57,2,FALSE)</f>
        <v>Grunts</v>
      </c>
      <c r="D5942" s="3" t="s">
        <v>32</v>
      </c>
      <c r="E5942" s="3">
        <v>2009.0</v>
      </c>
      <c r="F5942" s="3">
        <v>18.0</v>
      </c>
    </row>
    <row r="5943" ht="15.75" customHeight="1">
      <c r="A5943" s="2" t="s">
        <v>298</v>
      </c>
      <c r="B5943" s="2" t="s">
        <v>296</v>
      </c>
      <c r="C5943" s="2" t="str">
        <f>VLOOKUP(D5943,Info!$A$24:$B$57,2,FALSE)</f>
        <v>Grunts</v>
      </c>
      <c r="D5943" s="3" t="s">
        <v>32</v>
      </c>
      <c r="E5943" s="3">
        <v>2010.0</v>
      </c>
      <c r="F5943" s="3">
        <v>3.0</v>
      </c>
    </row>
    <row r="5944" ht="15.75" customHeight="1">
      <c r="A5944" s="2" t="s">
        <v>298</v>
      </c>
      <c r="B5944" s="2" t="s">
        <v>296</v>
      </c>
      <c r="C5944" s="2" t="str">
        <f>VLOOKUP(D5944,Info!$A$24:$B$57,2,FALSE)</f>
        <v>Grunts</v>
      </c>
      <c r="D5944" s="3" t="s">
        <v>32</v>
      </c>
      <c r="E5944" s="3">
        <v>2011.0</v>
      </c>
      <c r="F5944" s="3">
        <v>3.0</v>
      </c>
    </row>
    <row r="5945" ht="15.75" customHeight="1">
      <c r="A5945" s="2" t="s">
        <v>298</v>
      </c>
      <c r="B5945" s="2" t="s">
        <v>296</v>
      </c>
      <c r="C5945" s="2" t="str">
        <f>VLOOKUP(D5945,Info!$A$24:$B$57,2,FALSE)</f>
        <v>Grunts</v>
      </c>
      <c r="D5945" s="3" t="s">
        <v>32</v>
      </c>
      <c r="E5945" s="3">
        <v>2012.0</v>
      </c>
      <c r="F5945" s="3">
        <v>26.0</v>
      </c>
    </row>
    <row r="5946" ht="15.75" customHeight="1">
      <c r="A5946" s="2" t="s">
        <v>298</v>
      </c>
      <c r="B5946" s="2" t="s">
        <v>296</v>
      </c>
      <c r="C5946" s="2" t="str">
        <f>VLOOKUP(D5946,Info!$A$24:$B$57,2,FALSE)</f>
        <v>Grunts</v>
      </c>
      <c r="D5946" s="3" t="s">
        <v>32</v>
      </c>
      <c r="E5946" s="3">
        <v>2013.0</v>
      </c>
      <c r="F5946" s="3">
        <v>12.0</v>
      </c>
    </row>
    <row r="5947" ht="15.75" customHeight="1">
      <c r="A5947" s="2" t="s">
        <v>298</v>
      </c>
      <c r="B5947" s="2" t="s">
        <v>296</v>
      </c>
      <c r="C5947" s="2" t="str">
        <f>VLOOKUP(D5947,Info!$A$24:$B$57,2,FALSE)</f>
        <v>Grunts</v>
      </c>
      <c r="D5947" s="3" t="s">
        <v>32</v>
      </c>
      <c r="E5947" s="3">
        <v>2014.0</v>
      </c>
      <c r="F5947" s="3">
        <v>22.0</v>
      </c>
    </row>
    <row r="5948" ht="15.75" customHeight="1">
      <c r="A5948" s="2" t="s">
        <v>298</v>
      </c>
      <c r="B5948" s="2" t="s">
        <v>296</v>
      </c>
      <c r="C5948" s="2" t="str">
        <f>VLOOKUP(D5948,Info!$A$24:$B$57,2,FALSE)</f>
        <v>Grunts</v>
      </c>
      <c r="D5948" s="3" t="s">
        <v>32</v>
      </c>
      <c r="E5948" s="3">
        <v>2015.0</v>
      </c>
      <c r="F5948" s="3">
        <v>39.0</v>
      </c>
    </row>
    <row r="5949" ht="15.75" customHeight="1">
      <c r="A5949" s="2" t="s">
        <v>298</v>
      </c>
      <c r="B5949" s="2" t="s">
        <v>296</v>
      </c>
      <c r="C5949" s="2" t="str">
        <f>VLOOKUP(D5949,Info!$A$24:$B$57,2,FALSE)</f>
        <v>Grunts</v>
      </c>
      <c r="D5949" s="3" t="s">
        <v>32</v>
      </c>
      <c r="E5949" s="3">
        <v>2016.0</v>
      </c>
      <c r="F5949" s="3">
        <v>18.0</v>
      </c>
    </row>
    <row r="5950" ht="15.75" customHeight="1">
      <c r="A5950" s="2" t="s">
        <v>298</v>
      </c>
      <c r="B5950" s="2" t="s">
        <v>296</v>
      </c>
      <c r="C5950" s="2" t="str">
        <f>VLOOKUP(D5950,Info!$A$24:$B$57,2,FALSE)</f>
        <v>Grunts</v>
      </c>
      <c r="D5950" s="3" t="s">
        <v>32</v>
      </c>
      <c r="E5950" s="3">
        <v>2017.0</v>
      </c>
      <c r="F5950" s="3">
        <v>14.0</v>
      </c>
    </row>
    <row r="5951" ht="15.75" customHeight="1">
      <c r="A5951" s="2" t="s">
        <v>298</v>
      </c>
      <c r="B5951" s="2" t="s">
        <v>296</v>
      </c>
      <c r="C5951" s="2" t="str">
        <f>VLOOKUP(D5951,Info!$A$24:$B$57,2,FALSE)</f>
        <v>Grunts</v>
      </c>
      <c r="D5951" s="3" t="s">
        <v>32</v>
      </c>
      <c r="E5951" s="3">
        <v>2018.0</v>
      </c>
      <c r="F5951" s="3">
        <v>27.0</v>
      </c>
    </row>
    <row r="5952" ht="15.75" customHeight="1">
      <c r="A5952" s="2" t="s">
        <v>298</v>
      </c>
      <c r="B5952" s="2" t="s">
        <v>296</v>
      </c>
      <c r="C5952" s="2" t="str">
        <f>VLOOKUP(D5952,Info!$A$24:$B$57,2,FALSE)</f>
        <v>Grunts</v>
      </c>
      <c r="D5952" s="3" t="s">
        <v>32</v>
      </c>
      <c r="E5952" s="3">
        <v>2019.0</v>
      </c>
      <c r="F5952" s="3">
        <v>5.0</v>
      </c>
    </row>
    <row r="5953" ht="15.75" customHeight="1">
      <c r="A5953" s="2" t="s">
        <v>298</v>
      </c>
      <c r="B5953" s="2" t="s">
        <v>296</v>
      </c>
      <c r="C5953" s="2" t="str">
        <f>VLOOKUP(D5953,Info!$A$24:$B$57,2,FALSE)</f>
        <v>Deepwater</v>
      </c>
      <c r="D5953" s="3" t="s">
        <v>33</v>
      </c>
      <c r="E5953" s="3">
        <v>1981.0</v>
      </c>
      <c r="F5953" s="3">
        <v>1.0</v>
      </c>
    </row>
    <row r="5954" ht="15.75" customHeight="1">
      <c r="A5954" s="2" t="s">
        <v>298</v>
      </c>
      <c r="B5954" s="2" t="s">
        <v>296</v>
      </c>
      <c r="C5954" s="2" t="str">
        <f>VLOOKUP(D5954,Info!$A$24:$B$57,2,FALSE)</f>
        <v>Deepwater</v>
      </c>
      <c r="D5954" s="3" t="s">
        <v>33</v>
      </c>
      <c r="E5954" s="3">
        <v>1982.0</v>
      </c>
      <c r="F5954" s="3">
        <v>4.0</v>
      </c>
    </row>
    <row r="5955" ht="15.75" customHeight="1">
      <c r="A5955" s="2" t="s">
        <v>298</v>
      </c>
      <c r="B5955" s="2" t="s">
        <v>296</v>
      </c>
      <c r="C5955" s="2" t="str">
        <f>VLOOKUP(D5955,Info!$A$24:$B$57,2,FALSE)</f>
        <v>Deepwater</v>
      </c>
      <c r="D5955" s="3" t="s">
        <v>33</v>
      </c>
      <c r="E5955" s="3">
        <v>1983.0</v>
      </c>
      <c r="F5955" s="3">
        <v>12.0</v>
      </c>
    </row>
    <row r="5956" ht="15.75" customHeight="1">
      <c r="A5956" s="2" t="s">
        <v>298</v>
      </c>
      <c r="B5956" s="2" t="s">
        <v>296</v>
      </c>
      <c r="C5956" s="2" t="str">
        <f>VLOOKUP(D5956,Info!$A$24:$B$57,2,FALSE)</f>
        <v>Deepwater</v>
      </c>
      <c r="D5956" s="3" t="s">
        <v>33</v>
      </c>
      <c r="E5956" s="3">
        <v>1984.0</v>
      </c>
      <c r="F5956" s="3">
        <v>11.0</v>
      </c>
    </row>
    <row r="5957" ht="15.75" customHeight="1">
      <c r="A5957" s="2" t="s">
        <v>298</v>
      </c>
      <c r="B5957" s="2" t="s">
        <v>296</v>
      </c>
      <c r="C5957" s="2" t="str">
        <f>VLOOKUP(D5957,Info!$A$24:$B$57,2,FALSE)</f>
        <v>Deepwater</v>
      </c>
      <c r="D5957" s="3" t="s">
        <v>33</v>
      </c>
      <c r="E5957" s="3">
        <v>1987.0</v>
      </c>
      <c r="F5957" s="3">
        <v>1.0</v>
      </c>
    </row>
    <row r="5958" ht="15.75" customHeight="1">
      <c r="A5958" s="2" t="s">
        <v>298</v>
      </c>
      <c r="B5958" s="2" t="s">
        <v>296</v>
      </c>
      <c r="C5958" s="2" t="str">
        <f>VLOOKUP(D5958,Info!$A$24:$B$57,2,FALSE)</f>
        <v>Deepwater</v>
      </c>
      <c r="D5958" s="3" t="s">
        <v>33</v>
      </c>
      <c r="E5958" s="3">
        <v>1988.0</v>
      </c>
      <c r="F5958" s="3">
        <v>1.0</v>
      </c>
    </row>
    <row r="5959" ht="15.75" customHeight="1">
      <c r="A5959" s="2" t="s">
        <v>298</v>
      </c>
      <c r="B5959" s="2" t="s">
        <v>296</v>
      </c>
      <c r="C5959" s="2" t="str">
        <f>VLOOKUP(D5959,Info!$A$24:$B$57,2,FALSE)</f>
        <v>Deepwater</v>
      </c>
      <c r="D5959" s="3" t="s">
        <v>33</v>
      </c>
      <c r="E5959" s="3">
        <v>1991.0</v>
      </c>
      <c r="F5959" s="3">
        <v>1.0</v>
      </c>
    </row>
    <row r="5960" ht="15.75" customHeight="1">
      <c r="A5960" s="2" t="s">
        <v>298</v>
      </c>
      <c r="B5960" s="2" t="s">
        <v>296</v>
      </c>
      <c r="C5960" s="2" t="str">
        <f>VLOOKUP(D5960,Info!$A$24:$B$57,2,FALSE)</f>
        <v>Deepwater</v>
      </c>
      <c r="D5960" s="3" t="s">
        <v>33</v>
      </c>
      <c r="E5960" s="3">
        <v>1993.0</v>
      </c>
      <c r="F5960" s="3">
        <v>3.0</v>
      </c>
    </row>
    <row r="5961" ht="15.75" customHeight="1">
      <c r="A5961" s="2" t="s">
        <v>298</v>
      </c>
      <c r="B5961" s="2" t="s">
        <v>296</v>
      </c>
      <c r="C5961" s="2" t="str">
        <f>VLOOKUP(D5961,Info!$A$24:$B$57,2,FALSE)</f>
        <v>Deepwater</v>
      </c>
      <c r="D5961" s="3" t="s">
        <v>33</v>
      </c>
      <c r="E5961" s="3">
        <v>1994.0</v>
      </c>
      <c r="F5961" s="3">
        <v>2.0</v>
      </c>
    </row>
    <row r="5962" ht="15.75" customHeight="1">
      <c r="A5962" s="2" t="s">
        <v>298</v>
      </c>
      <c r="B5962" s="2" t="s">
        <v>296</v>
      </c>
      <c r="C5962" s="2" t="str">
        <f>VLOOKUP(D5962,Info!$A$24:$B$57,2,FALSE)</f>
        <v>Deepwater</v>
      </c>
      <c r="D5962" s="3" t="s">
        <v>33</v>
      </c>
      <c r="E5962" s="3">
        <v>1995.0</v>
      </c>
      <c r="F5962" s="3">
        <v>1.0</v>
      </c>
    </row>
    <row r="5963" ht="15.75" customHeight="1">
      <c r="A5963" s="2" t="s">
        <v>298</v>
      </c>
      <c r="B5963" s="2" t="s">
        <v>296</v>
      </c>
      <c r="C5963" s="2" t="str">
        <f>VLOOKUP(D5963,Info!$A$24:$B$57,2,FALSE)</f>
        <v>Deepwater</v>
      </c>
      <c r="D5963" s="3" t="s">
        <v>33</v>
      </c>
      <c r="E5963" s="3">
        <v>1996.0</v>
      </c>
      <c r="F5963" s="3">
        <v>3.0</v>
      </c>
    </row>
    <row r="5964" ht="15.75" customHeight="1">
      <c r="A5964" s="2" t="s">
        <v>298</v>
      </c>
      <c r="B5964" s="2" t="s">
        <v>296</v>
      </c>
      <c r="C5964" s="2" t="str">
        <f>VLOOKUP(D5964,Info!$A$24:$B$57,2,FALSE)</f>
        <v>Deepwater</v>
      </c>
      <c r="D5964" s="3" t="s">
        <v>33</v>
      </c>
      <c r="E5964" s="3">
        <v>1997.0</v>
      </c>
      <c r="F5964" s="3">
        <v>1.0</v>
      </c>
    </row>
    <row r="5965" ht="15.75" customHeight="1">
      <c r="A5965" s="2" t="s">
        <v>298</v>
      </c>
      <c r="B5965" s="2" t="s">
        <v>296</v>
      </c>
      <c r="C5965" s="2" t="str">
        <f>VLOOKUP(D5965,Info!$A$24:$B$57,2,FALSE)</f>
        <v>Deepwater</v>
      </c>
      <c r="D5965" s="3" t="s">
        <v>33</v>
      </c>
      <c r="E5965" s="3">
        <v>1998.0</v>
      </c>
      <c r="F5965" s="3">
        <v>7.0</v>
      </c>
    </row>
    <row r="5966" ht="15.75" customHeight="1">
      <c r="A5966" s="2" t="s">
        <v>298</v>
      </c>
      <c r="B5966" s="2" t="s">
        <v>296</v>
      </c>
      <c r="C5966" s="2" t="str">
        <f>VLOOKUP(D5966,Info!$A$24:$B$57,2,FALSE)</f>
        <v>Deepwater</v>
      </c>
      <c r="D5966" s="3" t="s">
        <v>33</v>
      </c>
      <c r="E5966" s="3">
        <v>1999.0</v>
      </c>
      <c r="F5966" s="3">
        <v>1.0</v>
      </c>
    </row>
    <row r="5967" ht="15.75" customHeight="1">
      <c r="A5967" s="2" t="s">
        <v>298</v>
      </c>
      <c r="B5967" s="2" t="s">
        <v>296</v>
      </c>
      <c r="C5967" s="2" t="str">
        <f>VLOOKUP(D5967,Info!$A$24:$B$57,2,FALSE)</f>
        <v>Deepwater</v>
      </c>
      <c r="D5967" s="3" t="s">
        <v>33</v>
      </c>
      <c r="E5967" s="3">
        <v>2001.0</v>
      </c>
      <c r="F5967" s="3">
        <v>5.0</v>
      </c>
    </row>
    <row r="5968" ht="15.75" customHeight="1">
      <c r="A5968" s="2" t="s">
        <v>298</v>
      </c>
      <c r="B5968" s="2" t="s">
        <v>296</v>
      </c>
      <c r="C5968" s="2" t="str">
        <f>VLOOKUP(D5968,Info!$A$24:$B$57,2,FALSE)</f>
        <v>Deepwater</v>
      </c>
      <c r="D5968" s="3" t="s">
        <v>33</v>
      </c>
      <c r="E5968" s="3">
        <v>2002.0</v>
      </c>
      <c r="F5968" s="3">
        <v>8.0</v>
      </c>
    </row>
    <row r="5969" ht="15.75" customHeight="1">
      <c r="A5969" s="2" t="s">
        <v>298</v>
      </c>
      <c r="B5969" s="2" t="s">
        <v>296</v>
      </c>
      <c r="C5969" s="2" t="str">
        <f>VLOOKUP(D5969,Info!$A$24:$B$57,2,FALSE)</f>
        <v>Deepwater</v>
      </c>
      <c r="D5969" s="3" t="s">
        <v>33</v>
      </c>
      <c r="E5969" s="3">
        <v>2003.0</v>
      </c>
      <c r="F5969" s="3">
        <v>4.0</v>
      </c>
    </row>
    <row r="5970" ht="15.75" customHeight="1">
      <c r="A5970" s="2" t="s">
        <v>298</v>
      </c>
      <c r="B5970" s="2" t="s">
        <v>296</v>
      </c>
      <c r="C5970" s="2" t="str">
        <f>VLOOKUP(D5970,Info!$A$24:$B$57,2,FALSE)</f>
        <v>Deepwater</v>
      </c>
      <c r="D5970" s="3" t="s">
        <v>33</v>
      </c>
      <c r="E5970" s="3">
        <v>2004.0</v>
      </c>
      <c r="F5970" s="3">
        <v>13.0</v>
      </c>
    </row>
    <row r="5971" ht="15.75" customHeight="1">
      <c r="A5971" s="2" t="s">
        <v>298</v>
      </c>
      <c r="B5971" s="2" t="s">
        <v>296</v>
      </c>
      <c r="C5971" s="2" t="str">
        <f>VLOOKUP(D5971,Info!$A$24:$B$57,2,FALSE)</f>
        <v>Deepwater</v>
      </c>
      <c r="D5971" s="3" t="s">
        <v>33</v>
      </c>
      <c r="E5971" s="3">
        <v>2005.0</v>
      </c>
      <c r="F5971" s="3">
        <v>1.0</v>
      </c>
    </row>
    <row r="5972" ht="15.75" customHeight="1">
      <c r="A5972" s="2" t="s">
        <v>298</v>
      </c>
      <c r="B5972" s="2" t="s">
        <v>296</v>
      </c>
      <c r="C5972" s="2" t="str">
        <f>VLOOKUP(D5972,Info!$A$24:$B$57,2,FALSE)</f>
        <v>Deepwater</v>
      </c>
      <c r="D5972" s="3" t="s">
        <v>33</v>
      </c>
      <c r="E5972" s="3">
        <v>2006.0</v>
      </c>
      <c r="F5972" s="3">
        <v>1.0</v>
      </c>
    </row>
    <row r="5973" ht="15.75" customHeight="1">
      <c r="A5973" s="2" t="s">
        <v>298</v>
      </c>
      <c r="B5973" s="2" t="s">
        <v>296</v>
      </c>
      <c r="C5973" s="2" t="str">
        <f>VLOOKUP(D5973,Info!$A$24:$B$57,2,FALSE)</f>
        <v>Deepwater</v>
      </c>
      <c r="D5973" s="3" t="s">
        <v>33</v>
      </c>
      <c r="E5973" s="3">
        <v>2007.0</v>
      </c>
      <c r="F5973" s="3">
        <v>2.0</v>
      </c>
    </row>
    <row r="5974" ht="15.75" customHeight="1">
      <c r="A5974" s="2" t="s">
        <v>298</v>
      </c>
      <c r="B5974" s="2" t="s">
        <v>296</v>
      </c>
      <c r="C5974" s="2" t="str">
        <f>VLOOKUP(D5974,Info!$A$24:$B$57,2,FALSE)</f>
        <v>Deepwater</v>
      </c>
      <c r="D5974" s="3" t="s">
        <v>33</v>
      </c>
      <c r="E5974" s="3">
        <v>2008.0</v>
      </c>
      <c r="F5974" s="3">
        <v>11.0</v>
      </c>
    </row>
    <row r="5975" ht="15.75" customHeight="1">
      <c r="A5975" s="2" t="s">
        <v>298</v>
      </c>
      <c r="B5975" s="2" t="s">
        <v>296</v>
      </c>
      <c r="C5975" s="2" t="str">
        <f>VLOOKUP(D5975,Info!$A$24:$B$57,2,FALSE)</f>
        <v>Deepwater</v>
      </c>
      <c r="D5975" s="3" t="s">
        <v>33</v>
      </c>
      <c r="E5975" s="3">
        <v>2009.0</v>
      </c>
      <c r="F5975" s="3">
        <v>2.0</v>
      </c>
    </row>
    <row r="5976" ht="15.75" customHeight="1">
      <c r="A5976" s="2" t="s">
        <v>298</v>
      </c>
      <c r="B5976" s="2" t="s">
        <v>296</v>
      </c>
      <c r="C5976" s="2" t="str">
        <f>VLOOKUP(D5976,Info!$A$24:$B$57,2,FALSE)</f>
        <v>Deepwater</v>
      </c>
      <c r="D5976" s="3" t="s">
        <v>33</v>
      </c>
      <c r="E5976" s="3">
        <v>2010.0</v>
      </c>
      <c r="F5976" s="3">
        <v>6.0</v>
      </c>
    </row>
    <row r="5977" ht="15.75" customHeight="1">
      <c r="A5977" s="2" t="s">
        <v>298</v>
      </c>
      <c r="B5977" s="2" t="s">
        <v>296</v>
      </c>
      <c r="C5977" s="2" t="str">
        <f>VLOOKUP(D5977,Info!$A$24:$B$57,2,FALSE)</f>
        <v>Deepwater</v>
      </c>
      <c r="D5977" s="3" t="s">
        <v>33</v>
      </c>
      <c r="E5977" s="3">
        <v>2011.0</v>
      </c>
      <c r="F5977" s="3">
        <v>5.0</v>
      </c>
    </row>
    <row r="5978" ht="15.75" customHeight="1">
      <c r="A5978" s="2" t="s">
        <v>298</v>
      </c>
      <c r="B5978" s="2" t="s">
        <v>296</v>
      </c>
      <c r="C5978" s="2" t="str">
        <f>VLOOKUP(D5978,Info!$A$24:$B$57,2,FALSE)</f>
        <v>Deepwater</v>
      </c>
      <c r="D5978" s="3" t="s">
        <v>33</v>
      </c>
      <c r="E5978" s="3">
        <v>2012.0</v>
      </c>
      <c r="F5978" s="3">
        <v>1.0</v>
      </c>
    </row>
    <row r="5979" ht="15.75" customHeight="1">
      <c r="A5979" s="2" t="s">
        <v>298</v>
      </c>
      <c r="B5979" s="2" t="s">
        <v>296</v>
      </c>
      <c r="C5979" s="2" t="str">
        <f>VLOOKUP(D5979,Info!$A$24:$B$57,2,FALSE)</f>
        <v>Deepwater</v>
      </c>
      <c r="D5979" s="3" t="s">
        <v>33</v>
      </c>
      <c r="E5979" s="3">
        <v>2013.0</v>
      </c>
      <c r="F5979" s="3">
        <v>10.0</v>
      </c>
    </row>
    <row r="5980" ht="15.75" customHeight="1">
      <c r="A5980" s="2" t="s">
        <v>298</v>
      </c>
      <c r="B5980" s="2" t="s">
        <v>296</v>
      </c>
      <c r="C5980" s="2" t="str">
        <f>VLOOKUP(D5980,Info!$A$24:$B$57,2,FALSE)</f>
        <v>Deepwater</v>
      </c>
      <c r="D5980" s="3" t="s">
        <v>33</v>
      </c>
      <c r="E5980" s="3">
        <v>2014.0</v>
      </c>
      <c r="F5980" s="3">
        <v>5.0</v>
      </c>
    </row>
    <row r="5981" ht="15.75" customHeight="1">
      <c r="A5981" s="2" t="s">
        <v>298</v>
      </c>
      <c r="B5981" s="2" t="s">
        <v>296</v>
      </c>
      <c r="C5981" s="2" t="str">
        <f>VLOOKUP(D5981,Info!$A$24:$B$57,2,FALSE)</f>
        <v>Deepwater</v>
      </c>
      <c r="D5981" s="3" t="s">
        <v>33</v>
      </c>
      <c r="E5981" s="3">
        <v>2015.0</v>
      </c>
      <c r="F5981" s="3">
        <v>2.0</v>
      </c>
    </row>
    <row r="5982" ht="15.75" customHeight="1">
      <c r="A5982" s="2" t="s">
        <v>298</v>
      </c>
      <c r="B5982" s="2" t="s">
        <v>296</v>
      </c>
      <c r="C5982" s="2" t="str">
        <f>VLOOKUP(D5982,Info!$A$24:$B$57,2,FALSE)</f>
        <v>Deepwater</v>
      </c>
      <c r="D5982" s="3" t="s">
        <v>33</v>
      </c>
      <c r="E5982" s="3">
        <v>2016.0</v>
      </c>
      <c r="F5982" s="3">
        <v>4.0</v>
      </c>
    </row>
    <row r="5983" ht="15.75" customHeight="1">
      <c r="A5983" s="2" t="s">
        <v>298</v>
      </c>
      <c r="B5983" s="2" t="s">
        <v>296</v>
      </c>
      <c r="C5983" s="2" t="str">
        <f>VLOOKUP(D5983,Info!$A$24:$B$57,2,FALSE)</f>
        <v>Deepwater</v>
      </c>
      <c r="D5983" s="3" t="s">
        <v>33</v>
      </c>
      <c r="E5983" s="3">
        <v>2017.0</v>
      </c>
      <c r="F5983" s="3">
        <v>6.0</v>
      </c>
    </row>
    <row r="5984" ht="15.75" customHeight="1">
      <c r="A5984" s="2" t="s">
        <v>298</v>
      </c>
      <c r="B5984" s="2" t="s">
        <v>296</v>
      </c>
      <c r="C5984" s="2" t="str">
        <f>VLOOKUP(D5984,Info!$A$24:$B$57,2,FALSE)</f>
        <v>Deepwater</v>
      </c>
      <c r="D5984" s="3" t="s">
        <v>33</v>
      </c>
      <c r="E5984" s="3">
        <v>2018.0</v>
      </c>
      <c r="F5984" s="3">
        <v>4.0</v>
      </c>
    </row>
    <row r="5985" ht="15.75" customHeight="1">
      <c r="A5985" s="2" t="s">
        <v>298</v>
      </c>
      <c r="B5985" s="2" t="s">
        <v>296</v>
      </c>
      <c r="C5985" s="2" t="str">
        <f>VLOOKUP(D5985,Info!$A$24:$B$57,2,FALSE)</f>
        <v>Deepwater</v>
      </c>
      <c r="D5985" s="3" t="s">
        <v>33</v>
      </c>
      <c r="E5985" s="3">
        <v>2019.0</v>
      </c>
      <c r="F5985" s="3">
        <v>9.0</v>
      </c>
    </row>
    <row r="5986" ht="15.75" customHeight="1">
      <c r="A5986" s="2" t="s">
        <v>298</v>
      </c>
      <c r="B5986" s="2" t="s">
        <v>296</v>
      </c>
      <c r="C5986" s="2" t="str">
        <f>VLOOKUP(D5986,Info!$A$24:$B$57,2,FALSE)</f>
        <v>Porgies</v>
      </c>
      <c r="D5986" s="3" t="s">
        <v>34</v>
      </c>
      <c r="E5986" s="3">
        <v>1981.0</v>
      </c>
      <c r="F5986" s="3">
        <v>2.0</v>
      </c>
    </row>
    <row r="5987" ht="15.75" customHeight="1">
      <c r="A5987" s="2" t="s">
        <v>298</v>
      </c>
      <c r="B5987" s="2" t="s">
        <v>296</v>
      </c>
      <c r="C5987" s="2" t="str">
        <f>VLOOKUP(D5987,Info!$A$24:$B$57,2,FALSE)</f>
        <v>Porgies</v>
      </c>
      <c r="D5987" s="3" t="s">
        <v>34</v>
      </c>
      <c r="E5987" s="3">
        <v>1982.0</v>
      </c>
      <c r="F5987" s="3">
        <v>2.0</v>
      </c>
    </row>
    <row r="5988" ht="15.75" customHeight="1">
      <c r="A5988" s="2" t="s">
        <v>298</v>
      </c>
      <c r="B5988" s="2" t="s">
        <v>296</v>
      </c>
      <c r="C5988" s="2" t="str">
        <f>VLOOKUP(D5988,Info!$A$24:$B$57,2,FALSE)</f>
        <v>Porgies</v>
      </c>
      <c r="D5988" s="3" t="s">
        <v>34</v>
      </c>
      <c r="E5988" s="3">
        <v>1983.0</v>
      </c>
      <c r="F5988" s="3">
        <v>10.0</v>
      </c>
    </row>
    <row r="5989" ht="15.75" customHeight="1">
      <c r="A5989" s="2" t="s">
        <v>298</v>
      </c>
      <c r="B5989" s="2" t="s">
        <v>296</v>
      </c>
      <c r="C5989" s="2" t="str">
        <f>VLOOKUP(D5989,Info!$A$24:$B$57,2,FALSE)</f>
        <v>Porgies</v>
      </c>
      <c r="D5989" s="3" t="s">
        <v>34</v>
      </c>
      <c r="E5989" s="3">
        <v>1990.0</v>
      </c>
      <c r="F5989" s="3">
        <v>1.0</v>
      </c>
    </row>
    <row r="5990" ht="15.75" customHeight="1">
      <c r="A5990" s="2" t="s">
        <v>298</v>
      </c>
      <c r="B5990" s="2" t="s">
        <v>296</v>
      </c>
      <c r="C5990" s="2" t="str">
        <f>VLOOKUP(D5990,Info!$A$24:$B$57,2,FALSE)</f>
        <v>Porgies</v>
      </c>
      <c r="D5990" s="3" t="s">
        <v>34</v>
      </c>
      <c r="E5990" s="3">
        <v>1992.0</v>
      </c>
      <c r="F5990" s="3">
        <v>2.0</v>
      </c>
    </row>
    <row r="5991" ht="15.75" customHeight="1">
      <c r="A5991" s="2" t="s">
        <v>298</v>
      </c>
      <c r="B5991" s="2" t="s">
        <v>296</v>
      </c>
      <c r="C5991" s="2" t="str">
        <f>VLOOKUP(D5991,Info!$A$24:$B$57,2,FALSE)</f>
        <v>Porgies</v>
      </c>
      <c r="D5991" s="3" t="s">
        <v>34</v>
      </c>
      <c r="E5991" s="3">
        <v>1993.0</v>
      </c>
      <c r="F5991" s="3">
        <v>5.0</v>
      </c>
    </row>
    <row r="5992" ht="15.75" customHeight="1">
      <c r="A5992" s="2" t="s">
        <v>298</v>
      </c>
      <c r="B5992" s="2" t="s">
        <v>296</v>
      </c>
      <c r="C5992" s="2" t="str">
        <f>VLOOKUP(D5992,Info!$A$24:$B$57,2,FALSE)</f>
        <v>Porgies</v>
      </c>
      <c r="D5992" s="3" t="s">
        <v>34</v>
      </c>
      <c r="E5992" s="3">
        <v>1994.0</v>
      </c>
      <c r="F5992" s="3">
        <v>4.0</v>
      </c>
    </row>
    <row r="5993" ht="15.75" customHeight="1">
      <c r="A5993" s="2" t="s">
        <v>298</v>
      </c>
      <c r="B5993" s="2" t="s">
        <v>296</v>
      </c>
      <c r="C5993" s="2" t="str">
        <f>VLOOKUP(D5993,Info!$A$24:$B$57,2,FALSE)</f>
        <v>Porgies</v>
      </c>
      <c r="D5993" s="3" t="s">
        <v>34</v>
      </c>
      <c r="E5993" s="3">
        <v>1995.0</v>
      </c>
      <c r="F5993" s="3">
        <v>1.0</v>
      </c>
    </row>
    <row r="5994" ht="15.75" customHeight="1">
      <c r="A5994" s="2" t="s">
        <v>298</v>
      </c>
      <c r="B5994" s="2" t="s">
        <v>296</v>
      </c>
      <c r="C5994" s="2" t="str">
        <f>VLOOKUP(D5994,Info!$A$24:$B$57,2,FALSE)</f>
        <v>Porgies</v>
      </c>
      <c r="D5994" s="3" t="s">
        <v>34</v>
      </c>
      <c r="E5994" s="3">
        <v>1998.0</v>
      </c>
      <c r="F5994" s="3">
        <v>2.0</v>
      </c>
    </row>
    <row r="5995" ht="15.75" customHeight="1">
      <c r="A5995" s="2" t="s">
        <v>298</v>
      </c>
      <c r="B5995" s="2" t="s">
        <v>296</v>
      </c>
      <c r="C5995" s="2" t="str">
        <f>VLOOKUP(D5995,Info!$A$24:$B$57,2,FALSE)</f>
        <v>Porgies</v>
      </c>
      <c r="D5995" s="3" t="s">
        <v>34</v>
      </c>
      <c r="E5995" s="3">
        <v>1999.0</v>
      </c>
      <c r="F5995" s="3">
        <v>6.0</v>
      </c>
    </row>
    <row r="5996" ht="15.75" customHeight="1">
      <c r="A5996" s="2" t="s">
        <v>298</v>
      </c>
      <c r="B5996" s="2" t="s">
        <v>296</v>
      </c>
      <c r="C5996" s="2" t="str">
        <f>VLOOKUP(D5996,Info!$A$24:$B$57,2,FALSE)</f>
        <v>Porgies</v>
      </c>
      <c r="D5996" s="3" t="s">
        <v>34</v>
      </c>
      <c r="E5996" s="3">
        <v>2000.0</v>
      </c>
      <c r="F5996" s="3">
        <v>1.0</v>
      </c>
    </row>
    <row r="5997" ht="15.75" customHeight="1">
      <c r="A5997" s="2" t="s">
        <v>298</v>
      </c>
      <c r="B5997" s="2" t="s">
        <v>296</v>
      </c>
      <c r="C5997" s="2" t="str">
        <f>VLOOKUP(D5997,Info!$A$24:$B$57,2,FALSE)</f>
        <v>Porgies</v>
      </c>
      <c r="D5997" s="3" t="s">
        <v>34</v>
      </c>
      <c r="E5997" s="3">
        <v>2001.0</v>
      </c>
      <c r="F5997" s="3">
        <v>1.0</v>
      </c>
    </row>
    <row r="5998" ht="15.75" customHeight="1">
      <c r="A5998" s="2" t="s">
        <v>298</v>
      </c>
      <c r="B5998" s="2" t="s">
        <v>296</v>
      </c>
      <c r="C5998" s="2" t="str">
        <f>VLOOKUP(D5998,Info!$A$24:$B$57,2,FALSE)</f>
        <v>Porgies</v>
      </c>
      <c r="D5998" s="3" t="s">
        <v>34</v>
      </c>
      <c r="E5998" s="3">
        <v>2003.0</v>
      </c>
      <c r="F5998" s="3">
        <v>3.0</v>
      </c>
    </row>
    <row r="5999" ht="15.75" customHeight="1">
      <c r="A5999" s="2" t="s">
        <v>298</v>
      </c>
      <c r="B5999" s="2" t="s">
        <v>296</v>
      </c>
      <c r="C5999" s="2" t="str">
        <f>VLOOKUP(D5999,Info!$A$24:$B$57,2,FALSE)</f>
        <v>Porgies</v>
      </c>
      <c r="D5999" s="3" t="s">
        <v>34</v>
      </c>
      <c r="E5999" s="3">
        <v>2004.0</v>
      </c>
      <c r="F5999" s="3">
        <v>1.0</v>
      </c>
    </row>
    <row r="6000" ht="15.75" customHeight="1">
      <c r="A6000" s="2" t="s">
        <v>298</v>
      </c>
      <c r="B6000" s="2" t="s">
        <v>296</v>
      </c>
      <c r="C6000" s="2" t="str">
        <f>VLOOKUP(D6000,Info!$A$24:$B$57,2,FALSE)</f>
        <v>Porgies</v>
      </c>
      <c r="D6000" s="3" t="s">
        <v>34</v>
      </c>
      <c r="E6000" s="3">
        <v>2005.0</v>
      </c>
      <c r="F6000" s="3">
        <v>3.0</v>
      </c>
    </row>
    <row r="6001" ht="15.75" customHeight="1">
      <c r="A6001" s="2" t="s">
        <v>298</v>
      </c>
      <c r="B6001" s="2" t="s">
        <v>296</v>
      </c>
      <c r="C6001" s="2" t="str">
        <f>VLOOKUP(D6001,Info!$A$24:$B$57,2,FALSE)</f>
        <v>Porgies</v>
      </c>
      <c r="D6001" s="3" t="s">
        <v>34</v>
      </c>
      <c r="E6001" s="3">
        <v>2006.0</v>
      </c>
      <c r="F6001" s="3">
        <v>2.0</v>
      </c>
    </row>
    <row r="6002" ht="15.75" customHeight="1">
      <c r="A6002" s="2" t="s">
        <v>298</v>
      </c>
      <c r="B6002" s="2" t="s">
        <v>296</v>
      </c>
      <c r="C6002" s="2" t="str">
        <f>VLOOKUP(D6002,Info!$A$24:$B$57,2,FALSE)</f>
        <v>Porgies</v>
      </c>
      <c r="D6002" s="3" t="s">
        <v>34</v>
      </c>
      <c r="E6002" s="3">
        <v>2007.0</v>
      </c>
      <c r="F6002" s="3">
        <v>2.0</v>
      </c>
    </row>
    <row r="6003" ht="15.75" customHeight="1">
      <c r="A6003" s="2" t="s">
        <v>298</v>
      </c>
      <c r="B6003" s="2" t="s">
        <v>296</v>
      </c>
      <c r="C6003" s="2" t="str">
        <f>VLOOKUP(D6003,Info!$A$24:$B$57,2,FALSE)</f>
        <v>Porgies</v>
      </c>
      <c r="D6003" s="3" t="s">
        <v>34</v>
      </c>
      <c r="E6003" s="3">
        <v>2009.0</v>
      </c>
      <c r="F6003" s="3">
        <v>1.0</v>
      </c>
    </row>
    <row r="6004" ht="15.75" customHeight="1">
      <c r="A6004" s="2" t="s">
        <v>298</v>
      </c>
      <c r="B6004" s="2" t="s">
        <v>296</v>
      </c>
      <c r="C6004" s="2" t="str">
        <f>VLOOKUP(D6004,Info!$A$24:$B$57,2,FALSE)</f>
        <v>Porgies</v>
      </c>
      <c r="D6004" s="3" t="s">
        <v>34</v>
      </c>
      <c r="E6004" s="3">
        <v>2010.0</v>
      </c>
      <c r="F6004" s="3">
        <v>1.0</v>
      </c>
    </row>
    <row r="6005" ht="15.75" customHeight="1">
      <c r="A6005" s="2" t="s">
        <v>298</v>
      </c>
      <c r="B6005" s="2" t="s">
        <v>296</v>
      </c>
      <c r="C6005" s="2" t="str">
        <f>VLOOKUP(D6005,Info!$A$24:$B$57,2,FALSE)</f>
        <v>Porgies</v>
      </c>
      <c r="D6005" s="3" t="s">
        <v>34</v>
      </c>
      <c r="E6005" s="3">
        <v>2012.0</v>
      </c>
      <c r="F6005" s="3">
        <v>9.0</v>
      </c>
    </row>
    <row r="6006" ht="15.75" customHeight="1">
      <c r="A6006" s="2" t="s">
        <v>298</v>
      </c>
      <c r="B6006" s="2" t="s">
        <v>296</v>
      </c>
      <c r="C6006" s="2" t="str">
        <f>VLOOKUP(D6006,Info!$A$24:$B$57,2,FALSE)</f>
        <v>Porgies</v>
      </c>
      <c r="D6006" s="3" t="s">
        <v>34</v>
      </c>
      <c r="E6006" s="3">
        <v>2013.0</v>
      </c>
      <c r="F6006" s="3">
        <v>3.0</v>
      </c>
    </row>
    <row r="6007" ht="15.75" customHeight="1">
      <c r="A6007" s="2" t="s">
        <v>298</v>
      </c>
      <c r="B6007" s="2" t="s">
        <v>296</v>
      </c>
      <c r="C6007" s="2" t="str">
        <f>VLOOKUP(D6007,Info!$A$24:$B$57,2,FALSE)</f>
        <v>Porgies</v>
      </c>
      <c r="D6007" s="3" t="s">
        <v>34</v>
      </c>
      <c r="E6007" s="3">
        <v>2016.0</v>
      </c>
      <c r="F6007" s="3">
        <v>2.0</v>
      </c>
    </row>
    <row r="6008" ht="15.75" customHeight="1">
      <c r="A6008" s="2" t="s">
        <v>298</v>
      </c>
      <c r="B6008" s="2" t="s">
        <v>296</v>
      </c>
      <c r="C6008" s="2" t="str">
        <f>VLOOKUP(D6008,Info!$A$24:$B$57,2,FALSE)</f>
        <v>Porgies</v>
      </c>
      <c r="D6008" s="3" t="s">
        <v>35</v>
      </c>
      <c r="E6008" s="3">
        <v>1981.0</v>
      </c>
      <c r="F6008" s="3">
        <v>5.0</v>
      </c>
    </row>
    <row r="6009" ht="15.75" customHeight="1">
      <c r="A6009" s="2" t="s">
        <v>298</v>
      </c>
      <c r="B6009" s="2" t="s">
        <v>296</v>
      </c>
      <c r="C6009" s="2" t="str">
        <f>VLOOKUP(D6009,Info!$A$24:$B$57,2,FALSE)</f>
        <v>Porgies</v>
      </c>
      <c r="D6009" s="3" t="s">
        <v>35</v>
      </c>
      <c r="E6009" s="3">
        <v>1982.0</v>
      </c>
      <c r="F6009" s="3">
        <v>6.0</v>
      </c>
    </row>
    <row r="6010" ht="15.75" customHeight="1">
      <c r="A6010" s="2" t="s">
        <v>298</v>
      </c>
      <c r="B6010" s="2" t="s">
        <v>296</v>
      </c>
      <c r="C6010" s="2" t="str">
        <f>VLOOKUP(D6010,Info!$A$24:$B$57,2,FALSE)</f>
        <v>Porgies</v>
      </c>
      <c r="D6010" s="3" t="s">
        <v>35</v>
      </c>
      <c r="E6010" s="3">
        <v>1983.0</v>
      </c>
      <c r="F6010" s="3">
        <v>3.0</v>
      </c>
    </row>
    <row r="6011" ht="15.75" customHeight="1">
      <c r="A6011" s="2" t="s">
        <v>298</v>
      </c>
      <c r="B6011" s="2" t="s">
        <v>296</v>
      </c>
      <c r="C6011" s="2" t="str">
        <f>VLOOKUP(D6011,Info!$A$24:$B$57,2,FALSE)</f>
        <v>Porgies</v>
      </c>
      <c r="D6011" s="3" t="s">
        <v>35</v>
      </c>
      <c r="E6011" s="3">
        <v>1985.0</v>
      </c>
      <c r="F6011" s="3">
        <v>3.0</v>
      </c>
    </row>
    <row r="6012" ht="15.75" customHeight="1">
      <c r="A6012" s="2" t="s">
        <v>298</v>
      </c>
      <c r="B6012" s="2" t="s">
        <v>296</v>
      </c>
      <c r="C6012" s="2" t="str">
        <f>VLOOKUP(D6012,Info!$A$24:$B$57,2,FALSE)</f>
        <v>Porgies</v>
      </c>
      <c r="D6012" s="3" t="s">
        <v>35</v>
      </c>
      <c r="E6012" s="3">
        <v>1986.0</v>
      </c>
      <c r="F6012" s="3">
        <v>1.0</v>
      </c>
    </row>
    <row r="6013" ht="15.75" customHeight="1">
      <c r="A6013" s="2" t="s">
        <v>298</v>
      </c>
      <c r="B6013" s="2" t="s">
        <v>296</v>
      </c>
      <c r="C6013" s="2" t="str">
        <f>VLOOKUP(D6013,Info!$A$24:$B$57,2,FALSE)</f>
        <v>Porgies</v>
      </c>
      <c r="D6013" s="3" t="s">
        <v>35</v>
      </c>
      <c r="E6013" s="3">
        <v>1987.0</v>
      </c>
      <c r="F6013" s="3">
        <v>1.0</v>
      </c>
    </row>
    <row r="6014" ht="15.75" customHeight="1">
      <c r="A6014" s="2" t="s">
        <v>298</v>
      </c>
      <c r="B6014" s="2" t="s">
        <v>296</v>
      </c>
      <c r="C6014" s="2" t="str">
        <f>VLOOKUP(D6014,Info!$A$24:$B$57,2,FALSE)</f>
        <v>Porgies</v>
      </c>
      <c r="D6014" s="3" t="s">
        <v>35</v>
      </c>
      <c r="E6014" s="3">
        <v>1988.0</v>
      </c>
      <c r="F6014" s="3">
        <v>4.0</v>
      </c>
    </row>
    <row r="6015" ht="15.75" customHeight="1">
      <c r="A6015" s="2" t="s">
        <v>298</v>
      </c>
      <c r="B6015" s="2" t="s">
        <v>296</v>
      </c>
      <c r="C6015" s="2" t="str">
        <f>VLOOKUP(D6015,Info!$A$24:$B$57,2,FALSE)</f>
        <v>Porgies</v>
      </c>
      <c r="D6015" s="3" t="s">
        <v>35</v>
      </c>
      <c r="E6015" s="3">
        <v>1989.0</v>
      </c>
      <c r="F6015" s="3">
        <v>17.0</v>
      </c>
    </row>
    <row r="6016" ht="15.75" customHeight="1">
      <c r="A6016" s="2" t="s">
        <v>298</v>
      </c>
      <c r="B6016" s="2" t="s">
        <v>296</v>
      </c>
      <c r="C6016" s="2" t="str">
        <f>VLOOKUP(D6016,Info!$A$24:$B$57,2,FALSE)</f>
        <v>Porgies</v>
      </c>
      <c r="D6016" s="3" t="s">
        <v>35</v>
      </c>
      <c r="E6016" s="3">
        <v>1990.0</v>
      </c>
      <c r="F6016" s="3">
        <v>2.0</v>
      </c>
    </row>
    <row r="6017" ht="15.75" customHeight="1">
      <c r="A6017" s="2" t="s">
        <v>298</v>
      </c>
      <c r="B6017" s="2" t="s">
        <v>296</v>
      </c>
      <c r="C6017" s="2" t="str">
        <f>VLOOKUP(D6017,Info!$A$24:$B$57,2,FALSE)</f>
        <v>Porgies</v>
      </c>
      <c r="D6017" s="3" t="s">
        <v>35</v>
      </c>
      <c r="E6017" s="3">
        <v>1991.0</v>
      </c>
      <c r="F6017" s="3">
        <v>32.0</v>
      </c>
    </row>
    <row r="6018" ht="15.75" customHeight="1">
      <c r="A6018" s="2" t="s">
        <v>298</v>
      </c>
      <c r="B6018" s="2" t="s">
        <v>296</v>
      </c>
      <c r="C6018" s="2" t="str">
        <f>VLOOKUP(D6018,Info!$A$24:$B$57,2,FALSE)</f>
        <v>Porgies</v>
      </c>
      <c r="D6018" s="3" t="s">
        <v>35</v>
      </c>
      <c r="E6018" s="3">
        <v>1992.0</v>
      </c>
      <c r="F6018" s="3">
        <v>60.0</v>
      </c>
    </row>
    <row r="6019" ht="15.75" customHeight="1">
      <c r="A6019" s="2" t="s">
        <v>298</v>
      </c>
      <c r="B6019" s="2" t="s">
        <v>296</v>
      </c>
      <c r="C6019" s="2" t="str">
        <f>VLOOKUP(D6019,Info!$A$24:$B$57,2,FALSE)</f>
        <v>Porgies</v>
      </c>
      <c r="D6019" s="3" t="s">
        <v>35</v>
      </c>
      <c r="E6019" s="3">
        <v>1993.0</v>
      </c>
      <c r="F6019" s="3">
        <v>17.0</v>
      </c>
    </row>
    <row r="6020" ht="15.75" customHeight="1">
      <c r="A6020" s="2" t="s">
        <v>298</v>
      </c>
      <c r="B6020" s="2" t="s">
        <v>296</v>
      </c>
      <c r="C6020" s="2" t="str">
        <f>VLOOKUP(D6020,Info!$A$24:$B$57,2,FALSE)</f>
        <v>Porgies</v>
      </c>
      <c r="D6020" s="3" t="s">
        <v>35</v>
      </c>
      <c r="E6020" s="3">
        <v>1994.0</v>
      </c>
      <c r="F6020" s="3">
        <v>17.0</v>
      </c>
    </row>
    <row r="6021" ht="15.75" customHeight="1">
      <c r="A6021" s="2" t="s">
        <v>298</v>
      </c>
      <c r="B6021" s="2" t="s">
        <v>296</v>
      </c>
      <c r="C6021" s="2" t="str">
        <f>VLOOKUP(D6021,Info!$A$24:$B$57,2,FALSE)</f>
        <v>Porgies</v>
      </c>
      <c r="D6021" s="3" t="s">
        <v>35</v>
      </c>
      <c r="E6021" s="3">
        <v>1995.0</v>
      </c>
      <c r="F6021" s="3">
        <v>13.0</v>
      </c>
    </row>
    <row r="6022" ht="15.75" customHeight="1">
      <c r="A6022" s="2" t="s">
        <v>298</v>
      </c>
      <c r="B6022" s="2" t="s">
        <v>296</v>
      </c>
      <c r="C6022" s="2" t="str">
        <f>VLOOKUP(D6022,Info!$A$24:$B$57,2,FALSE)</f>
        <v>Porgies</v>
      </c>
      <c r="D6022" s="3" t="s">
        <v>35</v>
      </c>
      <c r="E6022" s="3">
        <v>1996.0</v>
      </c>
      <c r="F6022" s="3">
        <v>5.0</v>
      </c>
    </row>
    <row r="6023" ht="15.75" customHeight="1">
      <c r="A6023" s="2" t="s">
        <v>298</v>
      </c>
      <c r="B6023" s="2" t="s">
        <v>296</v>
      </c>
      <c r="C6023" s="2" t="str">
        <f>VLOOKUP(D6023,Info!$A$24:$B$57,2,FALSE)</f>
        <v>Porgies</v>
      </c>
      <c r="D6023" s="3" t="s">
        <v>35</v>
      </c>
      <c r="E6023" s="3">
        <v>1997.0</v>
      </c>
      <c r="F6023" s="3">
        <v>17.0</v>
      </c>
    </row>
    <row r="6024" ht="15.75" customHeight="1">
      <c r="A6024" s="2" t="s">
        <v>298</v>
      </c>
      <c r="B6024" s="2" t="s">
        <v>296</v>
      </c>
      <c r="C6024" s="2" t="str">
        <f>VLOOKUP(D6024,Info!$A$24:$B$57,2,FALSE)</f>
        <v>Porgies</v>
      </c>
      <c r="D6024" s="3" t="s">
        <v>35</v>
      </c>
      <c r="E6024" s="3">
        <v>1998.0</v>
      </c>
      <c r="F6024" s="3">
        <v>7.0</v>
      </c>
    </row>
    <row r="6025" ht="15.75" customHeight="1">
      <c r="A6025" s="2" t="s">
        <v>298</v>
      </c>
      <c r="B6025" s="2" t="s">
        <v>296</v>
      </c>
      <c r="C6025" s="2" t="str">
        <f>VLOOKUP(D6025,Info!$A$24:$B$57,2,FALSE)</f>
        <v>Porgies</v>
      </c>
      <c r="D6025" s="3" t="s">
        <v>35</v>
      </c>
      <c r="E6025" s="3">
        <v>2000.0</v>
      </c>
      <c r="F6025" s="3">
        <v>2.0</v>
      </c>
    </row>
    <row r="6026" ht="15.75" customHeight="1">
      <c r="A6026" s="2" t="s">
        <v>298</v>
      </c>
      <c r="B6026" s="2" t="s">
        <v>296</v>
      </c>
      <c r="C6026" s="2" t="str">
        <f>VLOOKUP(D6026,Info!$A$24:$B$57,2,FALSE)</f>
        <v>Porgies</v>
      </c>
      <c r="D6026" s="3" t="s">
        <v>35</v>
      </c>
      <c r="E6026" s="3">
        <v>2001.0</v>
      </c>
      <c r="F6026" s="3">
        <v>3.0</v>
      </c>
    </row>
    <row r="6027" ht="15.75" customHeight="1">
      <c r="A6027" s="2" t="s">
        <v>298</v>
      </c>
      <c r="B6027" s="2" t="s">
        <v>296</v>
      </c>
      <c r="C6027" s="2" t="str">
        <f>VLOOKUP(D6027,Info!$A$24:$B$57,2,FALSE)</f>
        <v>Porgies</v>
      </c>
      <c r="D6027" s="3" t="s">
        <v>35</v>
      </c>
      <c r="E6027" s="3">
        <v>2004.0</v>
      </c>
      <c r="F6027" s="3">
        <v>2.0</v>
      </c>
    </row>
    <row r="6028" ht="15.75" customHeight="1">
      <c r="A6028" s="2" t="s">
        <v>298</v>
      </c>
      <c r="B6028" s="2" t="s">
        <v>296</v>
      </c>
      <c r="C6028" s="2" t="str">
        <f>VLOOKUP(D6028,Info!$A$24:$B$57,2,FALSE)</f>
        <v>Porgies</v>
      </c>
      <c r="D6028" s="3" t="s">
        <v>35</v>
      </c>
      <c r="E6028" s="3">
        <v>2005.0</v>
      </c>
      <c r="F6028" s="3">
        <v>4.0</v>
      </c>
    </row>
    <row r="6029" ht="15.75" customHeight="1">
      <c r="A6029" s="2" t="s">
        <v>298</v>
      </c>
      <c r="B6029" s="2" t="s">
        <v>296</v>
      </c>
      <c r="C6029" s="2" t="str">
        <f>VLOOKUP(D6029,Info!$A$24:$B$57,2,FALSE)</f>
        <v>Porgies</v>
      </c>
      <c r="D6029" s="3" t="s">
        <v>35</v>
      </c>
      <c r="E6029" s="3">
        <v>2006.0</v>
      </c>
      <c r="F6029" s="3">
        <v>1.0</v>
      </c>
    </row>
    <row r="6030" ht="15.75" customHeight="1">
      <c r="A6030" s="2" t="s">
        <v>298</v>
      </c>
      <c r="B6030" s="2" t="s">
        <v>296</v>
      </c>
      <c r="C6030" s="2" t="str">
        <f>VLOOKUP(D6030,Info!$A$24:$B$57,2,FALSE)</f>
        <v>Porgies</v>
      </c>
      <c r="D6030" s="3" t="s">
        <v>35</v>
      </c>
      <c r="E6030" s="3">
        <v>2007.0</v>
      </c>
      <c r="F6030" s="3">
        <v>2.0</v>
      </c>
    </row>
    <row r="6031" ht="15.75" customHeight="1">
      <c r="A6031" s="2" t="s">
        <v>298</v>
      </c>
      <c r="B6031" s="2" t="s">
        <v>296</v>
      </c>
      <c r="C6031" s="2" t="str">
        <f>VLOOKUP(D6031,Info!$A$24:$B$57,2,FALSE)</f>
        <v>Porgies</v>
      </c>
      <c r="D6031" s="3" t="s">
        <v>35</v>
      </c>
      <c r="E6031" s="3">
        <v>2010.0</v>
      </c>
      <c r="F6031" s="3">
        <v>4.0</v>
      </c>
    </row>
    <row r="6032" ht="15.75" customHeight="1">
      <c r="A6032" s="2" t="s">
        <v>298</v>
      </c>
      <c r="B6032" s="2" t="s">
        <v>296</v>
      </c>
      <c r="C6032" s="2" t="str">
        <f>VLOOKUP(D6032,Info!$A$24:$B$57,2,FALSE)</f>
        <v>Porgies</v>
      </c>
      <c r="D6032" s="3" t="s">
        <v>35</v>
      </c>
      <c r="E6032" s="3">
        <v>2011.0</v>
      </c>
      <c r="F6032" s="3">
        <v>5.0</v>
      </c>
    </row>
    <row r="6033" ht="15.75" customHeight="1">
      <c r="A6033" s="2" t="s">
        <v>298</v>
      </c>
      <c r="B6033" s="2" t="s">
        <v>296</v>
      </c>
      <c r="C6033" s="2" t="str">
        <f>VLOOKUP(D6033,Info!$A$24:$B$57,2,FALSE)</f>
        <v>Porgies</v>
      </c>
      <c r="D6033" s="3" t="s">
        <v>35</v>
      </c>
      <c r="E6033" s="3">
        <v>2012.0</v>
      </c>
      <c r="F6033" s="3">
        <v>6.0</v>
      </c>
    </row>
    <row r="6034" ht="15.75" customHeight="1">
      <c r="A6034" s="2" t="s">
        <v>298</v>
      </c>
      <c r="B6034" s="2" t="s">
        <v>296</v>
      </c>
      <c r="C6034" s="2" t="str">
        <f>VLOOKUP(D6034,Info!$A$24:$B$57,2,FALSE)</f>
        <v>Porgies</v>
      </c>
      <c r="D6034" s="3" t="s">
        <v>35</v>
      </c>
      <c r="E6034" s="3">
        <v>2013.0</v>
      </c>
      <c r="F6034" s="3">
        <v>11.0</v>
      </c>
    </row>
    <row r="6035" ht="15.75" customHeight="1">
      <c r="A6035" s="2" t="s">
        <v>298</v>
      </c>
      <c r="B6035" s="2" t="s">
        <v>296</v>
      </c>
      <c r="C6035" s="2" t="str">
        <f>VLOOKUP(D6035,Info!$A$24:$B$57,2,FALSE)</f>
        <v>Porgies</v>
      </c>
      <c r="D6035" s="3" t="s">
        <v>35</v>
      </c>
      <c r="E6035" s="3">
        <v>2014.0</v>
      </c>
      <c r="F6035" s="3">
        <v>9.0</v>
      </c>
    </row>
    <row r="6036" ht="15.75" customHeight="1">
      <c r="A6036" s="2" t="s">
        <v>298</v>
      </c>
      <c r="B6036" s="2" t="s">
        <v>296</v>
      </c>
      <c r="C6036" s="2" t="str">
        <f>VLOOKUP(D6036,Info!$A$24:$B$57,2,FALSE)</f>
        <v>Porgies</v>
      </c>
      <c r="D6036" s="3" t="s">
        <v>35</v>
      </c>
      <c r="E6036" s="3">
        <v>2015.0</v>
      </c>
      <c r="F6036" s="3">
        <v>2.0</v>
      </c>
    </row>
    <row r="6037" ht="15.75" customHeight="1">
      <c r="A6037" s="2" t="s">
        <v>298</v>
      </c>
      <c r="B6037" s="2" t="s">
        <v>296</v>
      </c>
      <c r="C6037" s="2" t="str">
        <f>VLOOKUP(D6037,Info!$A$24:$B$57,2,FALSE)</f>
        <v>Porgies</v>
      </c>
      <c r="D6037" s="3" t="s">
        <v>35</v>
      </c>
      <c r="E6037" s="3">
        <v>2017.0</v>
      </c>
      <c r="F6037" s="3">
        <v>7.0</v>
      </c>
    </row>
    <row r="6038" ht="15.75" customHeight="1">
      <c r="A6038" s="2" t="s">
        <v>298</v>
      </c>
      <c r="B6038" s="2" t="s">
        <v>296</v>
      </c>
      <c r="C6038" s="2" t="str">
        <f>VLOOKUP(D6038,Info!$A$24:$B$57,2,FALSE)</f>
        <v>Porgies</v>
      </c>
      <c r="D6038" s="3" t="s">
        <v>35</v>
      </c>
      <c r="E6038" s="3">
        <v>2018.0</v>
      </c>
      <c r="F6038" s="3">
        <v>2.0</v>
      </c>
    </row>
    <row r="6039" ht="15.75" customHeight="1">
      <c r="A6039" s="2" t="s">
        <v>298</v>
      </c>
      <c r="B6039" s="2" t="s">
        <v>296</v>
      </c>
      <c r="C6039" s="2" t="str">
        <f>VLOOKUP(D6039,Info!$A$24:$B$57,2,FALSE)</f>
        <v>Porgies</v>
      </c>
      <c r="D6039" s="3" t="s">
        <v>35</v>
      </c>
      <c r="E6039" s="3">
        <v>2019.0</v>
      </c>
      <c r="F6039" s="3">
        <v>6.0</v>
      </c>
    </row>
    <row r="6040" ht="15.75" customHeight="1">
      <c r="A6040" s="2" t="s">
        <v>298</v>
      </c>
      <c r="B6040" s="2" t="s">
        <v>296</v>
      </c>
      <c r="C6040" s="2" t="str">
        <f>VLOOKUP(D6040,Info!$A$24:$B$57,2,FALSE)</f>
        <v>Deepwater</v>
      </c>
      <c r="D6040" s="3" t="s">
        <v>36</v>
      </c>
      <c r="E6040" s="3">
        <v>1981.0</v>
      </c>
      <c r="F6040" s="3">
        <v>7.0</v>
      </c>
    </row>
    <row r="6041" ht="15.75" customHeight="1">
      <c r="A6041" s="2" t="s">
        <v>298</v>
      </c>
      <c r="B6041" s="2" t="s">
        <v>296</v>
      </c>
      <c r="C6041" s="2" t="str">
        <f>VLOOKUP(D6041,Info!$A$24:$B$57,2,FALSE)</f>
        <v>Deepwater</v>
      </c>
      <c r="D6041" s="3" t="s">
        <v>36</v>
      </c>
      <c r="E6041" s="3">
        <v>1983.0</v>
      </c>
      <c r="F6041" s="3">
        <v>2.0</v>
      </c>
    </row>
    <row r="6042" ht="15.75" customHeight="1">
      <c r="A6042" s="2" t="s">
        <v>298</v>
      </c>
      <c r="B6042" s="2" t="s">
        <v>296</v>
      </c>
      <c r="C6042" s="2" t="str">
        <f>VLOOKUP(D6042,Info!$A$24:$B$57,2,FALSE)</f>
        <v>Deepwater</v>
      </c>
      <c r="D6042" s="3" t="s">
        <v>36</v>
      </c>
      <c r="E6042" s="3">
        <v>1985.0</v>
      </c>
      <c r="F6042" s="3">
        <v>7.0</v>
      </c>
    </row>
    <row r="6043" ht="15.75" customHeight="1">
      <c r="A6043" s="2" t="s">
        <v>298</v>
      </c>
      <c r="B6043" s="2" t="s">
        <v>296</v>
      </c>
      <c r="C6043" s="2" t="str">
        <f>VLOOKUP(D6043,Info!$A$24:$B$57,2,FALSE)</f>
        <v>Deepwater</v>
      </c>
      <c r="D6043" s="3" t="s">
        <v>36</v>
      </c>
      <c r="E6043" s="3">
        <v>1987.0</v>
      </c>
      <c r="F6043" s="3">
        <v>3.0</v>
      </c>
    </row>
    <row r="6044" ht="15.75" customHeight="1">
      <c r="A6044" s="2" t="s">
        <v>298</v>
      </c>
      <c r="B6044" s="2" t="s">
        <v>296</v>
      </c>
      <c r="C6044" s="2" t="str">
        <f>VLOOKUP(D6044,Info!$A$24:$B$57,2,FALSE)</f>
        <v>Deepwater</v>
      </c>
      <c r="D6044" s="3" t="s">
        <v>36</v>
      </c>
      <c r="E6044" s="3">
        <v>1988.0</v>
      </c>
      <c r="F6044" s="3">
        <v>3.0</v>
      </c>
    </row>
    <row r="6045" ht="15.75" customHeight="1">
      <c r="A6045" s="2" t="s">
        <v>298</v>
      </c>
      <c r="B6045" s="2" t="s">
        <v>296</v>
      </c>
      <c r="C6045" s="2" t="str">
        <f>VLOOKUP(D6045,Info!$A$24:$B$57,2,FALSE)</f>
        <v>Deepwater</v>
      </c>
      <c r="D6045" s="3" t="s">
        <v>36</v>
      </c>
      <c r="E6045" s="3">
        <v>1989.0</v>
      </c>
      <c r="F6045" s="3">
        <v>5.0</v>
      </c>
    </row>
    <row r="6046" ht="15.75" customHeight="1">
      <c r="A6046" s="2" t="s">
        <v>298</v>
      </c>
      <c r="B6046" s="2" t="s">
        <v>296</v>
      </c>
      <c r="C6046" s="2" t="str">
        <f>VLOOKUP(D6046,Info!$A$24:$B$57,2,FALSE)</f>
        <v>Deepwater</v>
      </c>
      <c r="D6046" s="3" t="s">
        <v>36</v>
      </c>
      <c r="E6046" s="3">
        <v>1993.0</v>
      </c>
      <c r="F6046" s="3">
        <v>3.0</v>
      </c>
    </row>
    <row r="6047" ht="15.75" customHeight="1">
      <c r="A6047" s="2" t="s">
        <v>298</v>
      </c>
      <c r="B6047" s="2" t="s">
        <v>296</v>
      </c>
      <c r="C6047" s="2" t="str">
        <f>VLOOKUP(D6047,Info!$A$24:$B$57,2,FALSE)</f>
        <v>Deepwater</v>
      </c>
      <c r="D6047" s="3" t="s">
        <v>36</v>
      </c>
      <c r="E6047" s="3">
        <v>1994.0</v>
      </c>
      <c r="F6047" s="3">
        <v>12.0</v>
      </c>
    </row>
    <row r="6048" ht="15.75" customHeight="1">
      <c r="A6048" s="2" t="s">
        <v>298</v>
      </c>
      <c r="B6048" s="2" t="s">
        <v>296</v>
      </c>
      <c r="C6048" s="2" t="str">
        <f>VLOOKUP(D6048,Info!$A$24:$B$57,2,FALSE)</f>
        <v>Deepwater</v>
      </c>
      <c r="D6048" s="3" t="s">
        <v>36</v>
      </c>
      <c r="E6048" s="3">
        <v>1995.0</v>
      </c>
      <c r="F6048" s="3">
        <v>11.0</v>
      </c>
    </row>
    <row r="6049" ht="15.75" customHeight="1">
      <c r="A6049" s="2" t="s">
        <v>298</v>
      </c>
      <c r="B6049" s="2" t="s">
        <v>296</v>
      </c>
      <c r="C6049" s="2" t="str">
        <f>VLOOKUP(D6049,Info!$A$24:$B$57,2,FALSE)</f>
        <v>Deepwater</v>
      </c>
      <c r="D6049" s="3" t="s">
        <v>36</v>
      </c>
      <c r="E6049" s="3">
        <v>1996.0</v>
      </c>
      <c r="F6049" s="3">
        <v>6.0</v>
      </c>
    </row>
    <row r="6050" ht="15.75" customHeight="1">
      <c r="A6050" s="2" t="s">
        <v>298</v>
      </c>
      <c r="B6050" s="2" t="s">
        <v>296</v>
      </c>
      <c r="C6050" s="2" t="str">
        <f>VLOOKUP(D6050,Info!$A$24:$B$57,2,FALSE)</f>
        <v>Deepwater</v>
      </c>
      <c r="D6050" s="3" t="s">
        <v>36</v>
      </c>
      <c r="E6050" s="3">
        <v>1997.0</v>
      </c>
      <c r="F6050" s="3">
        <v>1.0</v>
      </c>
    </row>
    <row r="6051" ht="15.75" customHeight="1">
      <c r="A6051" s="2" t="s">
        <v>298</v>
      </c>
      <c r="B6051" s="2" t="s">
        <v>296</v>
      </c>
      <c r="C6051" s="2" t="str">
        <f>VLOOKUP(D6051,Info!$A$24:$B$57,2,FALSE)</f>
        <v>Deepwater</v>
      </c>
      <c r="D6051" s="3" t="s">
        <v>36</v>
      </c>
      <c r="E6051" s="3">
        <v>2000.0</v>
      </c>
      <c r="F6051" s="3">
        <v>3.0</v>
      </c>
    </row>
    <row r="6052" ht="15.75" customHeight="1">
      <c r="A6052" s="2" t="s">
        <v>298</v>
      </c>
      <c r="B6052" s="2" t="s">
        <v>296</v>
      </c>
      <c r="C6052" s="2" t="str">
        <f>VLOOKUP(D6052,Info!$A$24:$B$57,2,FALSE)</f>
        <v>Deepwater</v>
      </c>
      <c r="D6052" s="3" t="s">
        <v>36</v>
      </c>
      <c r="E6052" s="3">
        <v>2002.0</v>
      </c>
      <c r="F6052" s="3">
        <v>6.0</v>
      </c>
    </row>
    <row r="6053" ht="15.75" customHeight="1">
      <c r="A6053" s="2" t="s">
        <v>298</v>
      </c>
      <c r="B6053" s="2" t="s">
        <v>296</v>
      </c>
      <c r="C6053" s="2" t="str">
        <f>VLOOKUP(D6053,Info!$A$24:$B$57,2,FALSE)</f>
        <v>Deepwater</v>
      </c>
      <c r="D6053" s="3" t="s">
        <v>36</v>
      </c>
      <c r="E6053" s="3">
        <v>2004.0</v>
      </c>
      <c r="F6053" s="3">
        <v>3.0</v>
      </c>
    </row>
    <row r="6054" ht="15.75" customHeight="1">
      <c r="A6054" s="2" t="s">
        <v>298</v>
      </c>
      <c r="B6054" s="2" t="s">
        <v>296</v>
      </c>
      <c r="C6054" s="2" t="str">
        <f>VLOOKUP(D6054,Info!$A$24:$B$57,2,FALSE)</f>
        <v>Deepwater</v>
      </c>
      <c r="D6054" s="3" t="s">
        <v>36</v>
      </c>
      <c r="E6054" s="3">
        <v>2005.0</v>
      </c>
      <c r="F6054" s="3">
        <v>1.0</v>
      </c>
    </row>
    <row r="6055" ht="15.75" customHeight="1">
      <c r="A6055" s="2" t="s">
        <v>298</v>
      </c>
      <c r="B6055" s="2" t="s">
        <v>296</v>
      </c>
      <c r="C6055" s="2" t="str">
        <f>VLOOKUP(D6055,Info!$A$24:$B$57,2,FALSE)</f>
        <v>Deepwater</v>
      </c>
      <c r="D6055" s="3" t="s">
        <v>36</v>
      </c>
      <c r="E6055" s="3">
        <v>2006.0</v>
      </c>
      <c r="F6055" s="3">
        <v>4.0</v>
      </c>
    </row>
    <row r="6056" ht="15.75" customHeight="1">
      <c r="A6056" s="2" t="s">
        <v>298</v>
      </c>
      <c r="B6056" s="2" t="s">
        <v>296</v>
      </c>
      <c r="C6056" s="2" t="str">
        <f>VLOOKUP(D6056,Info!$A$24:$B$57,2,FALSE)</f>
        <v>Deepwater</v>
      </c>
      <c r="D6056" s="3" t="s">
        <v>36</v>
      </c>
      <c r="E6056" s="3">
        <v>2007.0</v>
      </c>
      <c r="F6056" s="3">
        <v>5.0</v>
      </c>
    </row>
    <row r="6057" ht="15.75" customHeight="1">
      <c r="A6057" s="2" t="s">
        <v>298</v>
      </c>
      <c r="B6057" s="2" t="s">
        <v>296</v>
      </c>
      <c r="C6057" s="2" t="str">
        <f>VLOOKUP(D6057,Info!$A$24:$B$57,2,FALSE)</f>
        <v>Deepwater</v>
      </c>
      <c r="D6057" s="3" t="s">
        <v>36</v>
      </c>
      <c r="E6057" s="3">
        <v>2008.0</v>
      </c>
      <c r="F6057" s="3">
        <v>23.0</v>
      </c>
    </row>
    <row r="6058" ht="15.75" customHeight="1">
      <c r="A6058" s="2" t="s">
        <v>298</v>
      </c>
      <c r="B6058" s="2" t="s">
        <v>296</v>
      </c>
      <c r="C6058" s="2" t="str">
        <f>VLOOKUP(D6058,Info!$A$24:$B$57,2,FALSE)</f>
        <v>Deepwater</v>
      </c>
      <c r="D6058" s="3" t="s">
        <v>36</v>
      </c>
      <c r="E6058" s="3">
        <v>2009.0</v>
      </c>
      <c r="F6058" s="3">
        <v>1.0</v>
      </c>
    </row>
    <row r="6059" ht="15.75" customHeight="1">
      <c r="A6059" s="2" t="s">
        <v>298</v>
      </c>
      <c r="B6059" s="2" t="s">
        <v>296</v>
      </c>
      <c r="C6059" s="2" t="str">
        <f>VLOOKUP(D6059,Info!$A$24:$B$57,2,FALSE)</f>
        <v>Deepwater</v>
      </c>
      <c r="D6059" s="3" t="s">
        <v>36</v>
      </c>
      <c r="E6059" s="3">
        <v>2010.0</v>
      </c>
      <c r="F6059" s="3">
        <v>6.0</v>
      </c>
    </row>
    <row r="6060" ht="15.75" customHeight="1">
      <c r="A6060" s="2" t="s">
        <v>298</v>
      </c>
      <c r="B6060" s="2" t="s">
        <v>296</v>
      </c>
      <c r="C6060" s="2" t="str">
        <f>VLOOKUP(D6060,Info!$A$24:$B$57,2,FALSE)</f>
        <v>Deepwater</v>
      </c>
      <c r="D6060" s="3" t="s">
        <v>36</v>
      </c>
      <c r="E6060" s="3">
        <v>2011.0</v>
      </c>
      <c r="F6060" s="3">
        <v>1.0</v>
      </c>
    </row>
    <row r="6061" ht="15.75" customHeight="1">
      <c r="A6061" s="2" t="s">
        <v>298</v>
      </c>
      <c r="B6061" s="2" t="s">
        <v>296</v>
      </c>
      <c r="C6061" s="2" t="str">
        <f>VLOOKUP(D6061,Info!$A$24:$B$57,2,FALSE)</f>
        <v>Deepwater</v>
      </c>
      <c r="D6061" s="3" t="s">
        <v>36</v>
      </c>
      <c r="E6061" s="3">
        <v>2013.0</v>
      </c>
      <c r="F6061" s="3">
        <v>1.0</v>
      </c>
    </row>
    <row r="6062" ht="15.75" customHeight="1">
      <c r="A6062" s="2" t="s">
        <v>298</v>
      </c>
      <c r="B6062" s="2" t="s">
        <v>296</v>
      </c>
      <c r="C6062" s="2" t="str">
        <f>VLOOKUP(D6062,Info!$A$24:$B$57,2,FALSE)</f>
        <v>Deepwater</v>
      </c>
      <c r="D6062" s="3" t="s">
        <v>36</v>
      </c>
      <c r="E6062" s="3">
        <v>2014.0</v>
      </c>
      <c r="F6062" s="3">
        <v>1.0</v>
      </c>
    </row>
    <row r="6063" ht="15.75" customHeight="1">
      <c r="A6063" s="2" t="s">
        <v>298</v>
      </c>
      <c r="B6063" s="2" t="s">
        <v>296</v>
      </c>
      <c r="C6063" s="2" t="str">
        <f>VLOOKUP(D6063,Info!$A$24:$B$57,2,FALSE)</f>
        <v>Deepwater</v>
      </c>
      <c r="D6063" s="3" t="s">
        <v>36</v>
      </c>
      <c r="E6063" s="3">
        <v>2015.0</v>
      </c>
      <c r="F6063" s="3">
        <v>5.0</v>
      </c>
    </row>
    <row r="6064" ht="15.75" customHeight="1">
      <c r="A6064" s="2" t="s">
        <v>298</v>
      </c>
      <c r="B6064" s="2" t="s">
        <v>296</v>
      </c>
      <c r="C6064" s="2" t="str">
        <f>VLOOKUP(D6064,Info!$A$24:$B$57,2,FALSE)</f>
        <v>Deepwater</v>
      </c>
      <c r="D6064" s="3" t="s">
        <v>36</v>
      </c>
      <c r="E6064" s="3">
        <v>2018.0</v>
      </c>
      <c r="F6064" s="3">
        <v>10.0</v>
      </c>
    </row>
    <row r="6065" ht="15.75" customHeight="1">
      <c r="A6065" s="2" t="s">
        <v>298</v>
      </c>
      <c r="B6065" s="2" t="s">
        <v>296</v>
      </c>
      <c r="C6065" s="2" t="str">
        <f>VLOOKUP(D6065,Info!$A$24:$B$57,2,FALSE)</f>
        <v>Deepwater</v>
      </c>
      <c r="D6065" s="3" t="s">
        <v>36</v>
      </c>
      <c r="E6065" s="3">
        <v>2019.0</v>
      </c>
      <c r="F6065" s="3">
        <v>30.0</v>
      </c>
    </row>
    <row r="6066" ht="15.75" customHeight="1">
      <c r="A6066" s="2" t="s">
        <v>298</v>
      </c>
      <c r="B6066" s="2" t="s">
        <v>296</v>
      </c>
      <c r="C6066" s="2" t="str">
        <f>VLOOKUP(D6066,Info!$A$24:$B$57,2,FALSE)</f>
        <v>Grunts</v>
      </c>
      <c r="D6066" s="3" t="s">
        <v>37</v>
      </c>
      <c r="E6066" s="3">
        <v>1981.0</v>
      </c>
      <c r="F6066" s="3">
        <v>52.0</v>
      </c>
    </row>
    <row r="6067" ht="15.75" customHeight="1">
      <c r="A6067" s="2" t="s">
        <v>298</v>
      </c>
      <c r="B6067" s="2" t="s">
        <v>296</v>
      </c>
      <c r="C6067" s="2" t="str">
        <f>VLOOKUP(D6067,Info!$A$24:$B$57,2,FALSE)</f>
        <v>Grunts</v>
      </c>
      <c r="D6067" s="3" t="s">
        <v>37</v>
      </c>
      <c r="E6067" s="3">
        <v>1982.0</v>
      </c>
      <c r="F6067" s="3">
        <v>20.0</v>
      </c>
    </row>
    <row r="6068" ht="15.75" customHeight="1">
      <c r="A6068" s="2" t="s">
        <v>298</v>
      </c>
      <c r="B6068" s="2" t="s">
        <v>296</v>
      </c>
      <c r="C6068" s="2" t="str">
        <f>VLOOKUP(D6068,Info!$A$24:$B$57,2,FALSE)</f>
        <v>Grunts</v>
      </c>
      <c r="D6068" s="3" t="s">
        <v>37</v>
      </c>
      <c r="E6068" s="3">
        <v>1983.0</v>
      </c>
      <c r="F6068" s="3">
        <v>124.0</v>
      </c>
    </row>
    <row r="6069" ht="15.75" customHeight="1">
      <c r="A6069" s="2" t="s">
        <v>298</v>
      </c>
      <c r="B6069" s="2" t="s">
        <v>296</v>
      </c>
      <c r="C6069" s="2" t="str">
        <f>VLOOKUP(D6069,Info!$A$24:$B$57,2,FALSE)</f>
        <v>Grunts</v>
      </c>
      <c r="D6069" s="3" t="s">
        <v>37</v>
      </c>
      <c r="E6069" s="3">
        <v>1984.0</v>
      </c>
      <c r="F6069" s="3">
        <v>177.0</v>
      </c>
    </row>
    <row r="6070" ht="15.75" customHeight="1">
      <c r="A6070" s="2" t="s">
        <v>298</v>
      </c>
      <c r="B6070" s="2" t="s">
        <v>296</v>
      </c>
      <c r="C6070" s="2" t="str">
        <f>VLOOKUP(D6070,Info!$A$24:$B$57,2,FALSE)</f>
        <v>Grunts</v>
      </c>
      <c r="D6070" s="3" t="s">
        <v>37</v>
      </c>
      <c r="E6070" s="3">
        <v>1985.0</v>
      </c>
      <c r="F6070" s="3">
        <v>19.0</v>
      </c>
    </row>
    <row r="6071" ht="15.75" customHeight="1">
      <c r="A6071" s="2" t="s">
        <v>298</v>
      </c>
      <c r="B6071" s="2" t="s">
        <v>296</v>
      </c>
      <c r="C6071" s="2" t="str">
        <f>VLOOKUP(D6071,Info!$A$24:$B$57,2,FALSE)</f>
        <v>Grunts</v>
      </c>
      <c r="D6071" s="3" t="s">
        <v>37</v>
      </c>
      <c r="E6071" s="3">
        <v>1986.0</v>
      </c>
      <c r="F6071" s="3">
        <v>15.0</v>
      </c>
    </row>
    <row r="6072" ht="15.75" customHeight="1">
      <c r="A6072" s="2" t="s">
        <v>298</v>
      </c>
      <c r="B6072" s="2" t="s">
        <v>296</v>
      </c>
      <c r="C6072" s="2" t="str">
        <f>VLOOKUP(D6072,Info!$A$24:$B$57,2,FALSE)</f>
        <v>Grunts</v>
      </c>
      <c r="D6072" s="3" t="s">
        <v>37</v>
      </c>
      <c r="E6072" s="3">
        <v>1987.0</v>
      </c>
      <c r="F6072" s="3">
        <v>7.0</v>
      </c>
    </row>
    <row r="6073" ht="15.75" customHeight="1">
      <c r="A6073" s="2" t="s">
        <v>298</v>
      </c>
      <c r="B6073" s="2" t="s">
        <v>296</v>
      </c>
      <c r="C6073" s="2" t="str">
        <f>VLOOKUP(D6073,Info!$A$24:$B$57,2,FALSE)</f>
        <v>Grunts</v>
      </c>
      <c r="D6073" s="3" t="s">
        <v>37</v>
      </c>
      <c r="E6073" s="3">
        <v>1988.0</v>
      </c>
      <c r="F6073" s="3">
        <v>6.0</v>
      </c>
    </row>
    <row r="6074" ht="15.75" customHeight="1">
      <c r="A6074" s="2" t="s">
        <v>298</v>
      </c>
      <c r="B6074" s="2" t="s">
        <v>296</v>
      </c>
      <c r="C6074" s="2" t="str">
        <f>VLOOKUP(D6074,Info!$A$24:$B$57,2,FALSE)</f>
        <v>Grunts</v>
      </c>
      <c r="D6074" s="3" t="s">
        <v>37</v>
      </c>
      <c r="E6074" s="3">
        <v>1989.0</v>
      </c>
      <c r="F6074" s="3">
        <v>24.0</v>
      </c>
    </row>
    <row r="6075" ht="15.75" customHeight="1">
      <c r="A6075" s="2" t="s">
        <v>298</v>
      </c>
      <c r="B6075" s="2" t="s">
        <v>296</v>
      </c>
      <c r="C6075" s="2" t="str">
        <f>VLOOKUP(D6075,Info!$A$24:$B$57,2,FALSE)</f>
        <v>Grunts</v>
      </c>
      <c r="D6075" s="3" t="s">
        <v>37</v>
      </c>
      <c r="E6075" s="3">
        <v>1990.0</v>
      </c>
      <c r="F6075" s="3">
        <v>23.0</v>
      </c>
    </row>
    <row r="6076" ht="15.75" customHeight="1">
      <c r="A6076" s="2" t="s">
        <v>298</v>
      </c>
      <c r="B6076" s="2" t="s">
        <v>296</v>
      </c>
      <c r="C6076" s="2" t="str">
        <f>VLOOKUP(D6076,Info!$A$24:$B$57,2,FALSE)</f>
        <v>Grunts</v>
      </c>
      <c r="D6076" s="3" t="s">
        <v>37</v>
      </c>
      <c r="E6076" s="3">
        <v>1991.0</v>
      </c>
      <c r="F6076" s="3">
        <v>6.0</v>
      </c>
    </row>
    <row r="6077" ht="15.75" customHeight="1">
      <c r="A6077" s="2" t="s">
        <v>298</v>
      </c>
      <c r="B6077" s="2" t="s">
        <v>296</v>
      </c>
      <c r="C6077" s="2" t="str">
        <f>VLOOKUP(D6077,Info!$A$24:$B$57,2,FALSE)</f>
        <v>Grunts</v>
      </c>
      <c r="D6077" s="3" t="s">
        <v>37</v>
      </c>
      <c r="E6077" s="3">
        <v>1992.0</v>
      </c>
      <c r="F6077" s="3">
        <v>19.0</v>
      </c>
    </row>
    <row r="6078" ht="15.75" customHeight="1">
      <c r="A6078" s="2" t="s">
        <v>298</v>
      </c>
      <c r="B6078" s="2" t="s">
        <v>296</v>
      </c>
      <c r="C6078" s="2" t="str">
        <f>VLOOKUP(D6078,Info!$A$24:$B$57,2,FALSE)</f>
        <v>Grunts</v>
      </c>
      <c r="D6078" s="3" t="s">
        <v>37</v>
      </c>
      <c r="E6078" s="3">
        <v>1993.0</v>
      </c>
      <c r="F6078" s="3">
        <v>2.0</v>
      </c>
    </row>
    <row r="6079" ht="15.75" customHeight="1">
      <c r="A6079" s="2" t="s">
        <v>298</v>
      </c>
      <c r="B6079" s="2" t="s">
        <v>296</v>
      </c>
      <c r="C6079" s="2" t="str">
        <f>VLOOKUP(D6079,Info!$A$24:$B$57,2,FALSE)</f>
        <v>Grunts</v>
      </c>
      <c r="D6079" s="3" t="s">
        <v>37</v>
      </c>
      <c r="E6079" s="3">
        <v>1994.0</v>
      </c>
      <c r="F6079" s="3">
        <v>1.0</v>
      </c>
    </row>
    <row r="6080" ht="15.75" customHeight="1">
      <c r="A6080" s="2" t="s">
        <v>298</v>
      </c>
      <c r="B6080" s="2" t="s">
        <v>296</v>
      </c>
      <c r="C6080" s="2" t="str">
        <f>VLOOKUP(D6080,Info!$A$24:$B$57,2,FALSE)</f>
        <v>Grunts</v>
      </c>
      <c r="D6080" s="3" t="s">
        <v>37</v>
      </c>
      <c r="E6080" s="3">
        <v>1995.0</v>
      </c>
      <c r="F6080" s="3">
        <v>2.0</v>
      </c>
    </row>
    <row r="6081" ht="15.75" customHeight="1">
      <c r="A6081" s="2" t="s">
        <v>298</v>
      </c>
      <c r="B6081" s="2" t="s">
        <v>296</v>
      </c>
      <c r="C6081" s="2" t="str">
        <f>VLOOKUP(D6081,Info!$A$24:$B$57,2,FALSE)</f>
        <v>Grunts</v>
      </c>
      <c r="D6081" s="3" t="s">
        <v>37</v>
      </c>
      <c r="E6081" s="3">
        <v>1996.0</v>
      </c>
      <c r="F6081" s="3">
        <v>1.0</v>
      </c>
    </row>
    <row r="6082" ht="15.75" customHeight="1">
      <c r="A6082" s="2" t="s">
        <v>298</v>
      </c>
      <c r="B6082" s="2" t="s">
        <v>296</v>
      </c>
      <c r="C6082" s="2" t="str">
        <f>VLOOKUP(D6082,Info!$A$24:$B$57,2,FALSE)</f>
        <v>Grunts</v>
      </c>
      <c r="D6082" s="3" t="s">
        <v>37</v>
      </c>
      <c r="E6082" s="3">
        <v>1997.0</v>
      </c>
      <c r="F6082" s="3">
        <v>7.0</v>
      </c>
    </row>
    <row r="6083" ht="15.75" customHeight="1">
      <c r="A6083" s="2" t="s">
        <v>298</v>
      </c>
      <c r="B6083" s="2" t="s">
        <v>296</v>
      </c>
      <c r="C6083" s="2" t="str">
        <f>VLOOKUP(D6083,Info!$A$24:$B$57,2,FALSE)</f>
        <v>Grunts</v>
      </c>
      <c r="D6083" s="3" t="s">
        <v>37</v>
      </c>
      <c r="E6083" s="3">
        <v>1998.0</v>
      </c>
      <c r="F6083" s="3">
        <v>6.0</v>
      </c>
    </row>
    <row r="6084" ht="15.75" customHeight="1">
      <c r="A6084" s="2" t="s">
        <v>298</v>
      </c>
      <c r="B6084" s="2" t="s">
        <v>296</v>
      </c>
      <c r="C6084" s="2" t="str">
        <f>VLOOKUP(D6084,Info!$A$24:$B$57,2,FALSE)</f>
        <v>Grunts</v>
      </c>
      <c r="D6084" s="3" t="s">
        <v>37</v>
      </c>
      <c r="E6084" s="3">
        <v>1999.0</v>
      </c>
      <c r="F6084" s="3">
        <v>16.0</v>
      </c>
    </row>
    <row r="6085" ht="15.75" customHeight="1">
      <c r="A6085" s="2" t="s">
        <v>298</v>
      </c>
      <c r="B6085" s="2" t="s">
        <v>296</v>
      </c>
      <c r="C6085" s="2" t="str">
        <f>VLOOKUP(D6085,Info!$A$24:$B$57,2,FALSE)</f>
        <v>Grunts</v>
      </c>
      <c r="D6085" s="3" t="s">
        <v>37</v>
      </c>
      <c r="E6085" s="3">
        <v>2000.0</v>
      </c>
      <c r="F6085" s="3">
        <v>11.0</v>
      </c>
    </row>
    <row r="6086" ht="15.75" customHeight="1">
      <c r="A6086" s="2" t="s">
        <v>298</v>
      </c>
      <c r="B6086" s="2" t="s">
        <v>296</v>
      </c>
      <c r="C6086" s="2" t="str">
        <f>VLOOKUP(D6086,Info!$A$24:$B$57,2,FALSE)</f>
        <v>Grunts</v>
      </c>
      <c r="D6086" s="3" t="s">
        <v>37</v>
      </c>
      <c r="E6086" s="3">
        <v>2001.0</v>
      </c>
      <c r="F6086" s="3">
        <v>22.0</v>
      </c>
    </row>
    <row r="6087" ht="15.75" customHeight="1">
      <c r="A6087" s="2" t="s">
        <v>298</v>
      </c>
      <c r="B6087" s="2" t="s">
        <v>296</v>
      </c>
      <c r="C6087" s="2" t="str">
        <f>VLOOKUP(D6087,Info!$A$24:$B$57,2,FALSE)</f>
        <v>Grunts</v>
      </c>
      <c r="D6087" s="3" t="s">
        <v>37</v>
      </c>
      <c r="E6087" s="3">
        <v>2002.0</v>
      </c>
      <c r="F6087" s="3">
        <v>15.0</v>
      </c>
    </row>
    <row r="6088" ht="15.75" customHeight="1">
      <c r="A6088" s="2" t="s">
        <v>298</v>
      </c>
      <c r="B6088" s="2" t="s">
        <v>296</v>
      </c>
      <c r="C6088" s="2" t="str">
        <f>VLOOKUP(D6088,Info!$A$24:$B$57,2,FALSE)</f>
        <v>Grunts</v>
      </c>
      <c r="D6088" s="3" t="s">
        <v>37</v>
      </c>
      <c r="E6088" s="3">
        <v>2003.0</v>
      </c>
      <c r="F6088" s="3">
        <v>24.0</v>
      </c>
    </row>
    <row r="6089" ht="15.75" customHeight="1">
      <c r="A6089" s="2" t="s">
        <v>298</v>
      </c>
      <c r="B6089" s="2" t="s">
        <v>296</v>
      </c>
      <c r="C6089" s="2" t="str">
        <f>VLOOKUP(D6089,Info!$A$24:$B$57,2,FALSE)</f>
        <v>Grunts</v>
      </c>
      <c r="D6089" s="3" t="s">
        <v>37</v>
      </c>
      <c r="E6089" s="3">
        <v>2004.0</v>
      </c>
      <c r="F6089" s="3">
        <v>62.0</v>
      </c>
    </row>
    <row r="6090" ht="15.75" customHeight="1">
      <c r="A6090" s="2" t="s">
        <v>298</v>
      </c>
      <c r="B6090" s="2" t="s">
        <v>296</v>
      </c>
      <c r="C6090" s="2" t="str">
        <f>VLOOKUP(D6090,Info!$A$24:$B$57,2,FALSE)</f>
        <v>Grunts</v>
      </c>
      <c r="D6090" s="3" t="s">
        <v>37</v>
      </c>
      <c r="E6090" s="3">
        <v>2005.0</v>
      </c>
      <c r="F6090" s="3">
        <v>21.0</v>
      </c>
    </row>
    <row r="6091" ht="15.75" customHeight="1">
      <c r="A6091" s="2" t="s">
        <v>298</v>
      </c>
      <c r="B6091" s="2" t="s">
        <v>296</v>
      </c>
      <c r="C6091" s="2" t="str">
        <f>VLOOKUP(D6091,Info!$A$24:$B$57,2,FALSE)</f>
        <v>Grunts</v>
      </c>
      <c r="D6091" s="3" t="s">
        <v>37</v>
      </c>
      <c r="E6091" s="3">
        <v>2006.0</v>
      </c>
      <c r="F6091" s="3">
        <v>32.0</v>
      </c>
    </row>
    <row r="6092" ht="15.75" customHeight="1">
      <c r="A6092" s="2" t="s">
        <v>298</v>
      </c>
      <c r="B6092" s="2" t="s">
        <v>296</v>
      </c>
      <c r="C6092" s="2" t="str">
        <f>VLOOKUP(D6092,Info!$A$24:$B$57,2,FALSE)</f>
        <v>Grunts</v>
      </c>
      <c r="D6092" s="3" t="s">
        <v>37</v>
      </c>
      <c r="E6092" s="3">
        <v>2007.0</v>
      </c>
      <c r="F6092" s="3">
        <v>26.0</v>
      </c>
    </row>
    <row r="6093" ht="15.75" customHeight="1">
      <c r="A6093" s="2" t="s">
        <v>298</v>
      </c>
      <c r="B6093" s="2" t="s">
        <v>296</v>
      </c>
      <c r="C6093" s="2" t="str">
        <f>VLOOKUP(D6093,Info!$A$24:$B$57,2,FALSE)</f>
        <v>Grunts</v>
      </c>
      <c r="D6093" s="3" t="s">
        <v>37</v>
      </c>
      <c r="E6093" s="3">
        <v>2008.0</v>
      </c>
      <c r="F6093" s="3">
        <v>5.0</v>
      </c>
    </row>
    <row r="6094" ht="15.75" customHeight="1">
      <c r="A6094" s="2" t="s">
        <v>298</v>
      </c>
      <c r="B6094" s="2" t="s">
        <v>296</v>
      </c>
      <c r="C6094" s="2" t="str">
        <f>VLOOKUP(D6094,Info!$A$24:$B$57,2,FALSE)</f>
        <v>Grunts</v>
      </c>
      <c r="D6094" s="3" t="s">
        <v>37</v>
      </c>
      <c r="E6094" s="3">
        <v>2009.0</v>
      </c>
      <c r="F6094" s="3">
        <v>28.0</v>
      </c>
    </row>
    <row r="6095" ht="15.75" customHeight="1">
      <c r="A6095" s="2" t="s">
        <v>298</v>
      </c>
      <c r="B6095" s="2" t="s">
        <v>296</v>
      </c>
      <c r="C6095" s="2" t="str">
        <f>VLOOKUP(D6095,Info!$A$24:$B$57,2,FALSE)</f>
        <v>Grunts</v>
      </c>
      <c r="D6095" s="3" t="s">
        <v>37</v>
      </c>
      <c r="E6095" s="3">
        <v>2010.0</v>
      </c>
      <c r="F6095" s="3">
        <v>16.0</v>
      </c>
    </row>
    <row r="6096" ht="15.75" customHeight="1">
      <c r="A6096" s="2" t="s">
        <v>298</v>
      </c>
      <c r="B6096" s="2" t="s">
        <v>296</v>
      </c>
      <c r="C6096" s="2" t="str">
        <f>VLOOKUP(D6096,Info!$A$24:$B$57,2,FALSE)</f>
        <v>Grunts</v>
      </c>
      <c r="D6096" s="3" t="s">
        <v>37</v>
      </c>
      <c r="E6096" s="3">
        <v>2011.0</v>
      </c>
      <c r="F6096" s="3">
        <v>29.0</v>
      </c>
    </row>
    <row r="6097" ht="15.75" customHeight="1">
      <c r="A6097" s="2" t="s">
        <v>298</v>
      </c>
      <c r="B6097" s="2" t="s">
        <v>296</v>
      </c>
      <c r="C6097" s="2" t="str">
        <f>VLOOKUP(D6097,Info!$A$24:$B$57,2,FALSE)</f>
        <v>Grunts</v>
      </c>
      <c r="D6097" s="3" t="s">
        <v>37</v>
      </c>
      <c r="E6097" s="3">
        <v>2012.0</v>
      </c>
      <c r="F6097" s="3">
        <v>29.0</v>
      </c>
    </row>
    <row r="6098" ht="15.75" customHeight="1">
      <c r="A6098" s="2" t="s">
        <v>298</v>
      </c>
      <c r="B6098" s="2" t="s">
        <v>296</v>
      </c>
      <c r="C6098" s="2" t="str">
        <f>VLOOKUP(D6098,Info!$A$24:$B$57,2,FALSE)</f>
        <v>Grunts</v>
      </c>
      <c r="D6098" s="3" t="s">
        <v>37</v>
      </c>
      <c r="E6098" s="3">
        <v>2013.0</v>
      </c>
      <c r="F6098" s="3">
        <v>28.0</v>
      </c>
    </row>
    <row r="6099" ht="15.75" customHeight="1">
      <c r="A6099" s="2" t="s">
        <v>298</v>
      </c>
      <c r="B6099" s="2" t="s">
        <v>296</v>
      </c>
      <c r="C6099" s="2" t="str">
        <f>VLOOKUP(D6099,Info!$A$24:$B$57,2,FALSE)</f>
        <v>Grunts</v>
      </c>
      <c r="D6099" s="3" t="s">
        <v>37</v>
      </c>
      <c r="E6099" s="3">
        <v>2014.0</v>
      </c>
      <c r="F6099" s="3">
        <v>50.0</v>
      </c>
    </row>
    <row r="6100" ht="15.75" customHeight="1">
      <c r="A6100" s="2" t="s">
        <v>298</v>
      </c>
      <c r="B6100" s="2" t="s">
        <v>296</v>
      </c>
      <c r="C6100" s="2" t="str">
        <f>VLOOKUP(D6100,Info!$A$24:$B$57,2,FALSE)</f>
        <v>Grunts</v>
      </c>
      <c r="D6100" s="3" t="s">
        <v>37</v>
      </c>
      <c r="E6100" s="3">
        <v>2015.0</v>
      </c>
      <c r="F6100" s="3">
        <v>13.0</v>
      </c>
    </row>
    <row r="6101" ht="15.75" customHeight="1">
      <c r="A6101" s="2" t="s">
        <v>298</v>
      </c>
      <c r="B6101" s="2" t="s">
        <v>296</v>
      </c>
      <c r="C6101" s="2" t="str">
        <f>VLOOKUP(D6101,Info!$A$24:$B$57,2,FALSE)</f>
        <v>Grunts</v>
      </c>
      <c r="D6101" s="3" t="s">
        <v>37</v>
      </c>
      <c r="E6101" s="3">
        <v>2016.0</v>
      </c>
      <c r="F6101" s="3">
        <v>8.0</v>
      </c>
    </row>
    <row r="6102" ht="15.75" customHeight="1">
      <c r="A6102" s="2" t="s">
        <v>298</v>
      </c>
      <c r="B6102" s="2" t="s">
        <v>296</v>
      </c>
      <c r="C6102" s="2" t="str">
        <f>VLOOKUP(D6102,Info!$A$24:$B$57,2,FALSE)</f>
        <v>Grunts</v>
      </c>
      <c r="D6102" s="3" t="s">
        <v>37</v>
      </c>
      <c r="E6102" s="3">
        <v>2017.0</v>
      </c>
      <c r="F6102" s="3">
        <v>27.0</v>
      </c>
    </row>
    <row r="6103" ht="15.75" customHeight="1">
      <c r="A6103" s="2" t="s">
        <v>298</v>
      </c>
      <c r="B6103" s="2" t="s">
        <v>296</v>
      </c>
      <c r="C6103" s="2" t="str">
        <f>VLOOKUP(D6103,Info!$A$24:$B$57,2,FALSE)</f>
        <v>Grunts</v>
      </c>
      <c r="D6103" s="3" t="s">
        <v>37</v>
      </c>
      <c r="E6103" s="3">
        <v>2018.0</v>
      </c>
      <c r="F6103" s="3">
        <v>23.0</v>
      </c>
    </row>
    <row r="6104" ht="15.75" customHeight="1">
      <c r="A6104" s="2" t="s">
        <v>298</v>
      </c>
      <c r="B6104" s="2" t="s">
        <v>296</v>
      </c>
      <c r="C6104" s="2" t="str">
        <f>VLOOKUP(D6104,Info!$A$24:$B$57,2,FALSE)</f>
        <v>Grunts</v>
      </c>
      <c r="D6104" s="3" t="s">
        <v>37</v>
      </c>
      <c r="E6104" s="3">
        <v>2019.0</v>
      </c>
      <c r="F6104" s="3">
        <v>40.0</v>
      </c>
    </row>
    <row r="6105" ht="15.75" customHeight="1">
      <c r="A6105" s="2" t="s">
        <v>298</v>
      </c>
      <c r="B6105" s="2" t="s">
        <v>296</v>
      </c>
      <c r="C6105" s="2" t="str">
        <f>VLOOKUP(D6105,Info!$A$24:$B$57,2,FALSE)</f>
        <v>DW</v>
      </c>
      <c r="D6105" s="3" t="s">
        <v>38</v>
      </c>
      <c r="E6105" s="3">
        <v>1981.0</v>
      </c>
      <c r="F6105" s="3">
        <v>9.0</v>
      </c>
    </row>
    <row r="6106" ht="15.75" customHeight="1">
      <c r="A6106" s="2" t="s">
        <v>298</v>
      </c>
      <c r="B6106" s="2" t="s">
        <v>296</v>
      </c>
      <c r="C6106" s="2" t="str">
        <f>VLOOKUP(D6106,Info!$A$24:$B$57,2,FALSE)</f>
        <v>DW</v>
      </c>
      <c r="D6106" s="3" t="s">
        <v>38</v>
      </c>
      <c r="E6106" s="3">
        <v>1982.0</v>
      </c>
      <c r="F6106" s="3">
        <v>21.0</v>
      </c>
    </row>
    <row r="6107" ht="15.75" customHeight="1">
      <c r="A6107" s="2" t="s">
        <v>298</v>
      </c>
      <c r="B6107" s="2" t="s">
        <v>296</v>
      </c>
      <c r="C6107" s="2" t="str">
        <f>VLOOKUP(D6107,Info!$A$24:$B$57,2,FALSE)</f>
        <v>DW</v>
      </c>
      <c r="D6107" s="3" t="s">
        <v>38</v>
      </c>
      <c r="E6107" s="3">
        <v>1983.0</v>
      </c>
      <c r="F6107" s="3">
        <v>15.0</v>
      </c>
    </row>
    <row r="6108" ht="15.75" customHeight="1">
      <c r="A6108" s="2" t="s">
        <v>298</v>
      </c>
      <c r="B6108" s="2" t="s">
        <v>296</v>
      </c>
      <c r="C6108" s="2" t="str">
        <f>VLOOKUP(D6108,Info!$A$24:$B$57,2,FALSE)</f>
        <v>DW</v>
      </c>
      <c r="D6108" s="3" t="s">
        <v>38</v>
      </c>
      <c r="E6108" s="3">
        <v>1984.0</v>
      </c>
      <c r="F6108" s="3">
        <v>14.0</v>
      </c>
    </row>
    <row r="6109" ht="15.75" customHeight="1">
      <c r="A6109" s="2" t="s">
        <v>298</v>
      </c>
      <c r="B6109" s="2" t="s">
        <v>296</v>
      </c>
      <c r="C6109" s="2" t="str">
        <f>VLOOKUP(D6109,Info!$A$24:$B$57,2,FALSE)</f>
        <v>DW</v>
      </c>
      <c r="D6109" s="3" t="s">
        <v>38</v>
      </c>
      <c r="E6109" s="3">
        <v>1985.0</v>
      </c>
      <c r="F6109" s="3">
        <v>10.0</v>
      </c>
    </row>
    <row r="6110" ht="15.75" customHeight="1">
      <c r="A6110" s="2" t="s">
        <v>298</v>
      </c>
      <c r="B6110" s="2" t="s">
        <v>296</v>
      </c>
      <c r="C6110" s="2" t="str">
        <f>VLOOKUP(D6110,Info!$A$24:$B$57,2,FALSE)</f>
        <v>DW</v>
      </c>
      <c r="D6110" s="3" t="s">
        <v>38</v>
      </c>
      <c r="E6110" s="3">
        <v>1986.0</v>
      </c>
      <c r="F6110" s="3">
        <v>53.0</v>
      </c>
    </row>
    <row r="6111" ht="15.75" customHeight="1">
      <c r="A6111" s="2" t="s">
        <v>298</v>
      </c>
      <c r="B6111" s="2" t="s">
        <v>296</v>
      </c>
      <c r="C6111" s="2" t="str">
        <f>VLOOKUP(D6111,Info!$A$24:$B$57,2,FALSE)</f>
        <v>DW</v>
      </c>
      <c r="D6111" s="3" t="s">
        <v>38</v>
      </c>
      <c r="E6111" s="3">
        <v>1987.0</v>
      </c>
      <c r="F6111" s="3">
        <v>107.0</v>
      </c>
    </row>
    <row r="6112" ht="15.75" customHeight="1">
      <c r="A6112" s="2" t="s">
        <v>298</v>
      </c>
      <c r="B6112" s="2" t="s">
        <v>296</v>
      </c>
      <c r="C6112" s="2" t="str">
        <f>VLOOKUP(D6112,Info!$A$24:$B$57,2,FALSE)</f>
        <v>DW</v>
      </c>
      <c r="D6112" s="3" t="s">
        <v>38</v>
      </c>
      <c r="E6112" s="3">
        <v>1988.0</v>
      </c>
      <c r="F6112" s="3">
        <v>136.0</v>
      </c>
    </row>
    <row r="6113" ht="15.75" customHeight="1">
      <c r="A6113" s="2" t="s">
        <v>298</v>
      </c>
      <c r="B6113" s="2" t="s">
        <v>296</v>
      </c>
      <c r="C6113" s="2" t="str">
        <f>VLOOKUP(D6113,Info!$A$24:$B$57,2,FALSE)</f>
        <v>DW</v>
      </c>
      <c r="D6113" s="3" t="s">
        <v>38</v>
      </c>
      <c r="E6113" s="3">
        <v>1989.0</v>
      </c>
      <c r="F6113" s="3">
        <v>102.0</v>
      </c>
    </row>
    <row r="6114" ht="15.75" customHeight="1">
      <c r="A6114" s="2" t="s">
        <v>298</v>
      </c>
      <c r="B6114" s="2" t="s">
        <v>296</v>
      </c>
      <c r="C6114" s="2" t="str">
        <f>VLOOKUP(D6114,Info!$A$24:$B$57,2,FALSE)</f>
        <v>DW</v>
      </c>
      <c r="D6114" s="3" t="s">
        <v>38</v>
      </c>
      <c r="E6114" s="3">
        <v>1990.0</v>
      </c>
      <c r="F6114" s="3">
        <v>148.0</v>
      </c>
    </row>
    <row r="6115" ht="15.75" customHeight="1">
      <c r="A6115" s="2" t="s">
        <v>298</v>
      </c>
      <c r="B6115" s="2" t="s">
        <v>296</v>
      </c>
      <c r="C6115" s="2" t="str">
        <f>VLOOKUP(D6115,Info!$A$24:$B$57,2,FALSE)</f>
        <v>DW</v>
      </c>
      <c r="D6115" s="3" t="s">
        <v>38</v>
      </c>
      <c r="E6115" s="3">
        <v>1991.0</v>
      </c>
      <c r="F6115" s="3">
        <v>129.0</v>
      </c>
    </row>
    <row r="6116" ht="15.75" customHeight="1">
      <c r="A6116" s="2" t="s">
        <v>298</v>
      </c>
      <c r="B6116" s="2" t="s">
        <v>296</v>
      </c>
      <c r="C6116" s="2" t="str">
        <f>VLOOKUP(D6116,Info!$A$24:$B$57,2,FALSE)</f>
        <v>DW</v>
      </c>
      <c r="D6116" s="3" t="s">
        <v>38</v>
      </c>
      <c r="E6116" s="3">
        <v>1992.0</v>
      </c>
      <c r="F6116" s="3">
        <v>188.0</v>
      </c>
    </row>
    <row r="6117" ht="15.75" customHeight="1">
      <c r="A6117" s="2" t="s">
        <v>298</v>
      </c>
      <c r="B6117" s="2" t="s">
        <v>296</v>
      </c>
      <c r="C6117" s="2" t="str">
        <f>VLOOKUP(D6117,Info!$A$24:$B$57,2,FALSE)</f>
        <v>DW</v>
      </c>
      <c r="D6117" s="3" t="s">
        <v>38</v>
      </c>
      <c r="E6117" s="3">
        <v>1993.0</v>
      </c>
      <c r="F6117" s="3">
        <v>188.0</v>
      </c>
    </row>
    <row r="6118" ht="15.75" customHeight="1">
      <c r="A6118" s="2" t="s">
        <v>298</v>
      </c>
      <c r="B6118" s="2" t="s">
        <v>296</v>
      </c>
      <c r="C6118" s="2" t="str">
        <f>VLOOKUP(D6118,Info!$A$24:$B$57,2,FALSE)</f>
        <v>DW</v>
      </c>
      <c r="D6118" s="3" t="s">
        <v>38</v>
      </c>
      <c r="E6118" s="3">
        <v>1994.0</v>
      </c>
      <c r="F6118" s="3">
        <v>352.0</v>
      </c>
    </row>
    <row r="6119" ht="15.75" customHeight="1">
      <c r="A6119" s="2" t="s">
        <v>298</v>
      </c>
      <c r="B6119" s="2" t="s">
        <v>296</v>
      </c>
      <c r="C6119" s="2" t="str">
        <f>VLOOKUP(D6119,Info!$A$24:$B$57,2,FALSE)</f>
        <v>DW</v>
      </c>
      <c r="D6119" s="3" t="s">
        <v>38</v>
      </c>
      <c r="E6119" s="3">
        <v>1995.0</v>
      </c>
      <c r="F6119" s="3">
        <v>437.0</v>
      </c>
    </row>
    <row r="6120" ht="15.75" customHeight="1">
      <c r="A6120" s="2" t="s">
        <v>298</v>
      </c>
      <c r="B6120" s="2" t="s">
        <v>296</v>
      </c>
      <c r="C6120" s="2" t="str">
        <f>VLOOKUP(D6120,Info!$A$24:$B$57,2,FALSE)</f>
        <v>DW</v>
      </c>
      <c r="D6120" s="3" t="s">
        <v>38</v>
      </c>
      <c r="E6120" s="3">
        <v>1996.0</v>
      </c>
      <c r="F6120" s="3">
        <v>281.0</v>
      </c>
    </row>
    <row r="6121" ht="15.75" customHeight="1">
      <c r="A6121" s="2" t="s">
        <v>298</v>
      </c>
      <c r="B6121" s="2" t="s">
        <v>296</v>
      </c>
      <c r="C6121" s="2" t="str">
        <f>VLOOKUP(D6121,Info!$A$24:$B$57,2,FALSE)</f>
        <v>DW</v>
      </c>
      <c r="D6121" s="3" t="s">
        <v>38</v>
      </c>
      <c r="E6121" s="3">
        <v>1997.0</v>
      </c>
      <c r="F6121" s="3">
        <v>390.0</v>
      </c>
    </row>
    <row r="6122" ht="15.75" customHeight="1">
      <c r="A6122" s="2" t="s">
        <v>298</v>
      </c>
      <c r="B6122" s="2" t="s">
        <v>296</v>
      </c>
      <c r="C6122" s="2" t="str">
        <f>VLOOKUP(D6122,Info!$A$24:$B$57,2,FALSE)</f>
        <v>DW</v>
      </c>
      <c r="D6122" s="3" t="s">
        <v>38</v>
      </c>
      <c r="E6122" s="3">
        <v>1998.0</v>
      </c>
      <c r="F6122" s="3">
        <v>430.0</v>
      </c>
    </row>
    <row r="6123" ht="15.75" customHeight="1">
      <c r="A6123" s="2" t="s">
        <v>298</v>
      </c>
      <c r="B6123" s="2" t="s">
        <v>296</v>
      </c>
      <c r="C6123" s="2" t="str">
        <f>VLOOKUP(D6123,Info!$A$24:$B$57,2,FALSE)</f>
        <v>DW</v>
      </c>
      <c r="D6123" s="3" t="s">
        <v>38</v>
      </c>
      <c r="E6123" s="3">
        <v>1999.0</v>
      </c>
      <c r="F6123" s="3">
        <v>482.0</v>
      </c>
    </row>
    <row r="6124" ht="15.75" customHeight="1">
      <c r="A6124" s="2" t="s">
        <v>298</v>
      </c>
      <c r="B6124" s="2" t="s">
        <v>296</v>
      </c>
      <c r="C6124" s="2" t="str">
        <f>VLOOKUP(D6124,Info!$A$24:$B$57,2,FALSE)</f>
        <v>DW</v>
      </c>
      <c r="D6124" s="3" t="s">
        <v>38</v>
      </c>
      <c r="E6124" s="3">
        <v>2000.0</v>
      </c>
      <c r="F6124" s="3">
        <v>387.0</v>
      </c>
    </row>
    <row r="6125" ht="15.75" customHeight="1">
      <c r="A6125" s="2" t="s">
        <v>298</v>
      </c>
      <c r="B6125" s="2" t="s">
        <v>296</v>
      </c>
      <c r="C6125" s="2" t="str">
        <f>VLOOKUP(D6125,Info!$A$24:$B$57,2,FALSE)</f>
        <v>DW</v>
      </c>
      <c r="D6125" s="3" t="s">
        <v>38</v>
      </c>
      <c r="E6125" s="3">
        <v>2001.0</v>
      </c>
      <c r="F6125" s="3">
        <v>339.0</v>
      </c>
    </row>
    <row r="6126" ht="15.75" customHeight="1">
      <c r="A6126" s="2" t="s">
        <v>298</v>
      </c>
      <c r="B6126" s="2" t="s">
        <v>296</v>
      </c>
      <c r="C6126" s="2" t="str">
        <f>VLOOKUP(D6126,Info!$A$24:$B$57,2,FALSE)</f>
        <v>DW</v>
      </c>
      <c r="D6126" s="3" t="s">
        <v>38</v>
      </c>
      <c r="E6126" s="3">
        <v>2002.0</v>
      </c>
      <c r="F6126" s="3">
        <v>434.0</v>
      </c>
    </row>
    <row r="6127" ht="15.75" customHeight="1">
      <c r="A6127" s="2" t="s">
        <v>298</v>
      </c>
      <c r="B6127" s="2" t="s">
        <v>296</v>
      </c>
      <c r="C6127" s="2" t="str">
        <f>VLOOKUP(D6127,Info!$A$24:$B$57,2,FALSE)</f>
        <v>DW</v>
      </c>
      <c r="D6127" s="3" t="s">
        <v>38</v>
      </c>
      <c r="E6127" s="3">
        <v>2003.0</v>
      </c>
      <c r="F6127" s="3">
        <v>134.0</v>
      </c>
    </row>
    <row r="6128" ht="15.75" customHeight="1">
      <c r="A6128" s="2" t="s">
        <v>298</v>
      </c>
      <c r="B6128" s="2" t="s">
        <v>296</v>
      </c>
      <c r="C6128" s="2" t="str">
        <f>VLOOKUP(D6128,Info!$A$24:$B$57,2,FALSE)</f>
        <v>DW</v>
      </c>
      <c r="D6128" s="3" t="s">
        <v>38</v>
      </c>
      <c r="E6128" s="3">
        <v>2004.0</v>
      </c>
      <c r="F6128" s="3">
        <v>209.0</v>
      </c>
    </row>
    <row r="6129" ht="15.75" customHeight="1">
      <c r="A6129" s="2" t="s">
        <v>298</v>
      </c>
      <c r="B6129" s="2" t="s">
        <v>296</v>
      </c>
      <c r="C6129" s="2" t="str">
        <f>VLOOKUP(D6129,Info!$A$24:$B$57,2,FALSE)</f>
        <v>DW</v>
      </c>
      <c r="D6129" s="3" t="s">
        <v>38</v>
      </c>
      <c r="E6129" s="3">
        <v>2005.0</v>
      </c>
      <c r="F6129" s="3">
        <v>121.0</v>
      </c>
    </row>
    <row r="6130" ht="15.75" customHeight="1">
      <c r="A6130" s="2" t="s">
        <v>298</v>
      </c>
      <c r="B6130" s="2" t="s">
        <v>296</v>
      </c>
      <c r="C6130" s="2" t="str">
        <f>VLOOKUP(D6130,Info!$A$24:$B$57,2,FALSE)</f>
        <v>DW</v>
      </c>
      <c r="D6130" s="3" t="s">
        <v>38</v>
      </c>
      <c r="E6130" s="3">
        <v>2006.0</v>
      </c>
      <c r="F6130" s="3">
        <v>136.0</v>
      </c>
    </row>
    <row r="6131" ht="15.75" customHeight="1">
      <c r="A6131" s="2" t="s">
        <v>298</v>
      </c>
      <c r="B6131" s="2" t="s">
        <v>296</v>
      </c>
      <c r="C6131" s="2" t="str">
        <f>VLOOKUP(D6131,Info!$A$24:$B$57,2,FALSE)</f>
        <v>DW</v>
      </c>
      <c r="D6131" s="3" t="s">
        <v>38</v>
      </c>
      <c r="E6131" s="3">
        <v>2007.0</v>
      </c>
      <c r="F6131" s="3">
        <v>198.0</v>
      </c>
    </row>
    <row r="6132" ht="15.75" customHeight="1">
      <c r="A6132" s="2" t="s">
        <v>298</v>
      </c>
      <c r="B6132" s="2" t="s">
        <v>296</v>
      </c>
      <c r="C6132" s="2" t="str">
        <f>VLOOKUP(D6132,Info!$A$24:$B$57,2,FALSE)</f>
        <v>DW</v>
      </c>
      <c r="D6132" s="3" t="s">
        <v>38</v>
      </c>
      <c r="E6132" s="3">
        <v>2008.0</v>
      </c>
      <c r="F6132" s="3">
        <v>157.0</v>
      </c>
    </row>
    <row r="6133" ht="15.75" customHeight="1">
      <c r="A6133" s="2" t="s">
        <v>298</v>
      </c>
      <c r="B6133" s="2" t="s">
        <v>296</v>
      </c>
      <c r="C6133" s="2" t="str">
        <f>VLOOKUP(D6133,Info!$A$24:$B$57,2,FALSE)</f>
        <v>DW</v>
      </c>
      <c r="D6133" s="3" t="s">
        <v>38</v>
      </c>
      <c r="E6133" s="3">
        <v>2009.0</v>
      </c>
      <c r="F6133" s="3">
        <v>185.0</v>
      </c>
    </row>
    <row r="6134" ht="15.75" customHeight="1">
      <c r="A6134" s="2" t="s">
        <v>298</v>
      </c>
      <c r="B6134" s="2" t="s">
        <v>296</v>
      </c>
      <c r="C6134" s="2" t="str">
        <f>VLOOKUP(D6134,Info!$A$24:$B$57,2,FALSE)</f>
        <v>DW</v>
      </c>
      <c r="D6134" s="3" t="s">
        <v>38</v>
      </c>
      <c r="E6134" s="3">
        <v>2010.0</v>
      </c>
      <c r="F6134" s="3">
        <v>213.0</v>
      </c>
    </row>
    <row r="6135" ht="15.75" customHeight="1">
      <c r="A6135" s="2" t="s">
        <v>298</v>
      </c>
      <c r="B6135" s="2" t="s">
        <v>296</v>
      </c>
      <c r="C6135" s="2" t="str">
        <f>VLOOKUP(D6135,Info!$A$24:$B$57,2,FALSE)</f>
        <v>DW</v>
      </c>
      <c r="D6135" s="3" t="s">
        <v>38</v>
      </c>
      <c r="E6135" s="3">
        <v>2011.0</v>
      </c>
      <c r="F6135" s="3">
        <v>248.0</v>
      </c>
    </row>
    <row r="6136" ht="15.75" customHeight="1">
      <c r="A6136" s="2" t="s">
        <v>298</v>
      </c>
      <c r="B6136" s="2" t="s">
        <v>296</v>
      </c>
      <c r="C6136" s="2" t="str">
        <f>VLOOKUP(D6136,Info!$A$24:$B$57,2,FALSE)</f>
        <v>DW</v>
      </c>
      <c r="D6136" s="3" t="s">
        <v>38</v>
      </c>
      <c r="E6136" s="3">
        <v>2012.0</v>
      </c>
      <c r="F6136" s="3">
        <v>445.0</v>
      </c>
    </row>
    <row r="6137" ht="15.75" customHeight="1">
      <c r="A6137" s="2" t="s">
        <v>298</v>
      </c>
      <c r="B6137" s="2" t="s">
        <v>296</v>
      </c>
      <c r="C6137" s="2" t="str">
        <f>VLOOKUP(D6137,Info!$A$24:$B$57,2,FALSE)</f>
        <v>DW</v>
      </c>
      <c r="D6137" s="3" t="s">
        <v>38</v>
      </c>
      <c r="E6137" s="3">
        <v>2013.0</v>
      </c>
      <c r="F6137" s="3">
        <v>151.0</v>
      </c>
    </row>
    <row r="6138" ht="15.75" customHeight="1">
      <c r="A6138" s="2" t="s">
        <v>298</v>
      </c>
      <c r="B6138" s="2" t="s">
        <v>296</v>
      </c>
      <c r="C6138" s="2" t="str">
        <f>VLOOKUP(D6138,Info!$A$24:$B$57,2,FALSE)</f>
        <v>DW</v>
      </c>
      <c r="D6138" s="3" t="s">
        <v>38</v>
      </c>
      <c r="E6138" s="3">
        <v>2014.0</v>
      </c>
      <c r="F6138" s="3">
        <v>162.0</v>
      </c>
    </row>
    <row r="6139" ht="15.75" customHeight="1">
      <c r="A6139" s="2" t="s">
        <v>298</v>
      </c>
      <c r="B6139" s="2" t="s">
        <v>296</v>
      </c>
      <c r="C6139" s="2" t="str">
        <f>VLOOKUP(D6139,Info!$A$24:$B$57,2,FALSE)</f>
        <v>DW</v>
      </c>
      <c r="D6139" s="3" t="s">
        <v>38</v>
      </c>
      <c r="E6139" s="3">
        <v>2015.0</v>
      </c>
      <c r="F6139" s="3">
        <v>219.0</v>
      </c>
    </row>
    <row r="6140" ht="15.75" customHeight="1">
      <c r="A6140" s="2" t="s">
        <v>298</v>
      </c>
      <c r="B6140" s="2" t="s">
        <v>296</v>
      </c>
      <c r="C6140" s="2" t="str">
        <f>VLOOKUP(D6140,Info!$A$24:$B$57,2,FALSE)</f>
        <v>DW</v>
      </c>
      <c r="D6140" s="3" t="s">
        <v>38</v>
      </c>
      <c r="E6140" s="3">
        <v>2016.0</v>
      </c>
      <c r="F6140" s="3">
        <v>262.0</v>
      </c>
    </row>
    <row r="6141" ht="15.75" customHeight="1">
      <c r="A6141" s="2" t="s">
        <v>298</v>
      </c>
      <c r="B6141" s="2" t="s">
        <v>296</v>
      </c>
      <c r="C6141" s="2" t="str">
        <f>VLOOKUP(D6141,Info!$A$24:$B$57,2,FALSE)</f>
        <v>DW</v>
      </c>
      <c r="D6141" s="3" t="s">
        <v>38</v>
      </c>
      <c r="E6141" s="3">
        <v>2017.0</v>
      </c>
      <c r="F6141" s="3">
        <v>175.0</v>
      </c>
    </row>
    <row r="6142" ht="15.75" customHeight="1">
      <c r="A6142" s="2" t="s">
        <v>298</v>
      </c>
      <c r="B6142" s="2" t="s">
        <v>296</v>
      </c>
      <c r="C6142" s="2" t="str">
        <f>VLOOKUP(D6142,Info!$A$24:$B$57,2,FALSE)</f>
        <v>DW</v>
      </c>
      <c r="D6142" s="3" t="s">
        <v>38</v>
      </c>
      <c r="E6142" s="3">
        <v>2018.0</v>
      </c>
      <c r="F6142" s="3">
        <v>157.0</v>
      </c>
    </row>
    <row r="6143" ht="15.75" customHeight="1">
      <c r="A6143" s="2" t="s">
        <v>298</v>
      </c>
      <c r="B6143" s="2" t="s">
        <v>296</v>
      </c>
      <c r="C6143" s="2" t="str">
        <f>VLOOKUP(D6143,Info!$A$24:$B$57,2,FALSE)</f>
        <v>DW</v>
      </c>
      <c r="D6143" s="3" t="s">
        <v>38</v>
      </c>
      <c r="E6143" s="3">
        <v>2019.0</v>
      </c>
      <c r="F6143" s="3">
        <v>129.0</v>
      </c>
    </row>
    <row r="6144" ht="15.75" customHeight="1">
      <c r="A6144" s="2" t="s">
        <v>298</v>
      </c>
      <c r="B6144" s="2" t="s">
        <v>296</v>
      </c>
      <c r="C6144" s="2" t="str">
        <f>VLOOKUP(D6144,Info!$A$24:$B$57,2,FALSE)</f>
        <v>Grunts</v>
      </c>
      <c r="D6144" s="3" t="s">
        <v>39</v>
      </c>
      <c r="E6144" s="3">
        <v>1981.0</v>
      </c>
      <c r="F6144" s="3">
        <v>141.0</v>
      </c>
    </row>
    <row r="6145" ht="15.75" customHeight="1">
      <c r="A6145" s="2" t="s">
        <v>298</v>
      </c>
      <c r="B6145" s="2" t="s">
        <v>296</v>
      </c>
      <c r="C6145" s="2" t="str">
        <f>VLOOKUP(D6145,Info!$A$24:$B$57,2,FALSE)</f>
        <v>Grunts</v>
      </c>
      <c r="D6145" s="3" t="s">
        <v>39</v>
      </c>
      <c r="E6145" s="3">
        <v>1982.0</v>
      </c>
      <c r="F6145" s="3">
        <v>139.0</v>
      </c>
    </row>
    <row r="6146" ht="15.75" customHeight="1">
      <c r="A6146" s="2" t="s">
        <v>298</v>
      </c>
      <c r="B6146" s="2" t="s">
        <v>296</v>
      </c>
      <c r="C6146" s="2" t="str">
        <f>VLOOKUP(D6146,Info!$A$24:$B$57,2,FALSE)</f>
        <v>Grunts</v>
      </c>
      <c r="D6146" s="3" t="s">
        <v>39</v>
      </c>
      <c r="E6146" s="3">
        <v>1983.0</v>
      </c>
      <c r="F6146" s="3">
        <v>81.0</v>
      </c>
    </row>
    <row r="6147" ht="15.75" customHeight="1">
      <c r="A6147" s="2" t="s">
        <v>298</v>
      </c>
      <c r="B6147" s="2" t="s">
        <v>296</v>
      </c>
      <c r="C6147" s="2" t="str">
        <f>VLOOKUP(D6147,Info!$A$24:$B$57,2,FALSE)</f>
        <v>Grunts</v>
      </c>
      <c r="D6147" s="3" t="s">
        <v>39</v>
      </c>
      <c r="E6147" s="3">
        <v>1984.0</v>
      </c>
      <c r="F6147" s="3">
        <v>124.0</v>
      </c>
    </row>
    <row r="6148" ht="15.75" customHeight="1">
      <c r="A6148" s="2" t="s">
        <v>298</v>
      </c>
      <c r="B6148" s="2" t="s">
        <v>296</v>
      </c>
      <c r="C6148" s="2" t="str">
        <f>VLOOKUP(D6148,Info!$A$24:$B$57,2,FALSE)</f>
        <v>Grunts</v>
      </c>
      <c r="D6148" s="3" t="s">
        <v>39</v>
      </c>
      <c r="E6148" s="3">
        <v>1985.0</v>
      </c>
      <c r="F6148" s="3">
        <v>48.0</v>
      </c>
    </row>
    <row r="6149" ht="15.75" customHeight="1">
      <c r="A6149" s="2" t="s">
        <v>298</v>
      </c>
      <c r="B6149" s="2" t="s">
        <v>296</v>
      </c>
      <c r="C6149" s="2" t="str">
        <f>VLOOKUP(D6149,Info!$A$24:$B$57,2,FALSE)</f>
        <v>Grunts</v>
      </c>
      <c r="D6149" s="3" t="s">
        <v>39</v>
      </c>
      <c r="E6149" s="3">
        <v>1986.0</v>
      </c>
      <c r="F6149" s="3">
        <v>37.0</v>
      </c>
    </row>
    <row r="6150" ht="15.75" customHeight="1">
      <c r="A6150" s="2" t="s">
        <v>298</v>
      </c>
      <c r="B6150" s="2" t="s">
        <v>296</v>
      </c>
      <c r="C6150" s="2" t="str">
        <f>VLOOKUP(D6150,Info!$A$24:$B$57,2,FALSE)</f>
        <v>Grunts</v>
      </c>
      <c r="D6150" s="3" t="s">
        <v>39</v>
      </c>
      <c r="E6150" s="3">
        <v>1987.0</v>
      </c>
      <c r="F6150" s="3">
        <v>67.0</v>
      </c>
    </row>
    <row r="6151" ht="15.75" customHeight="1">
      <c r="A6151" s="2" t="s">
        <v>298</v>
      </c>
      <c r="B6151" s="2" t="s">
        <v>296</v>
      </c>
      <c r="C6151" s="2" t="str">
        <f>VLOOKUP(D6151,Info!$A$24:$B$57,2,FALSE)</f>
        <v>Grunts</v>
      </c>
      <c r="D6151" s="3" t="s">
        <v>39</v>
      </c>
      <c r="E6151" s="3">
        <v>1988.0</v>
      </c>
      <c r="F6151" s="3">
        <v>116.0</v>
      </c>
    </row>
    <row r="6152" ht="15.75" customHeight="1">
      <c r="A6152" s="2" t="s">
        <v>298</v>
      </c>
      <c r="B6152" s="2" t="s">
        <v>296</v>
      </c>
      <c r="C6152" s="2" t="str">
        <f>VLOOKUP(D6152,Info!$A$24:$B$57,2,FALSE)</f>
        <v>Grunts</v>
      </c>
      <c r="D6152" s="3" t="s">
        <v>39</v>
      </c>
      <c r="E6152" s="3">
        <v>1989.0</v>
      </c>
      <c r="F6152" s="3">
        <v>73.0</v>
      </c>
    </row>
    <row r="6153" ht="15.75" customHeight="1">
      <c r="A6153" s="2" t="s">
        <v>298</v>
      </c>
      <c r="B6153" s="2" t="s">
        <v>296</v>
      </c>
      <c r="C6153" s="2" t="str">
        <f>VLOOKUP(D6153,Info!$A$24:$B$57,2,FALSE)</f>
        <v>Grunts</v>
      </c>
      <c r="D6153" s="3" t="s">
        <v>39</v>
      </c>
      <c r="E6153" s="3">
        <v>1990.0</v>
      </c>
      <c r="F6153" s="3">
        <v>83.0</v>
      </c>
    </row>
    <row r="6154" ht="15.75" customHeight="1">
      <c r="A6154" s="2" t="s">
        <v>298</v>
      </c>
      <c r="B6154" s="2" t="s">
        <v>296</v>
      </c>
      <c r="C6154" s="2" t="str">
        <f>VLOOKUP(D6154,Info!$A$24:$B$57,2,FALSE)</f>
        <v>Grunts</v>
      </c>
      <c r="D6154" s="3" t="s">
        <v>39</v>
      </c>
      <c r="E6154" s="3">
        <v>1991.0</v>
      </c>
      <c r="F6154" s="3">
        <v>113.0</v>
      </c>
    </row>
    <row r="6155" ht="15.75" customHeight="1">
      <c r="A6155" s="2" t="s">
        <v>298</v>
      </c>
      <c r="B6155" s="2" t="s">
        <v>296</v>
      </c>
      <c r="C6155" s="2" t="str">
        <f>VLOOKUP(D6155,Info!$A$24:$B$57,2,FALSE)</f>
        <v>Grunts</v>
      </c>
      <c r="D6155" s="3" t="s">
        <v>39</v>
      </c>
      <c r="E6155" s="3">
        <v>1992.0</v>
      </c>
      <c r="F6155" s="3">
        <v>162.0</v>
      </c>
    </row>
    <row r="6156" ht="15.75" customHeight="1">
      <c r="A6156" s="2" t="s">
        <v>298</v>
      </c>
      <c r="B6156" s="2" t="s">
        <v>296</v>
      </c>
      <c r="C6156" s="2" t="str">
        <f>VLOOKUP(D6156,Info!$A$24:$B$57,2,FALSE)</f>
        <v>Grunts</v>
      </c>
      <c r="D6156" s="3" t="s">
        <v>39</v>
      </c>
      <c r="E6156" s="3">
        <v>1993.0</v>
      </c>
      <c r="F6156" s="3">
        <v>170.0</v>
      </c>
    </row>
    <row r="6157" ht="15.75" customHeight="1">
      <c r="A6157" s="2" t="s">
        <v>298</v>
      </c>
      <c r="B6157" s="2" t="s">
        <v>296</v>
      </c>
      <c r="C6157" s="2" t="str">
        <f>VLOOKUP(D6157,Info!$A$24:$B$57,2,FALSE)</f>
        <v>Grunts</v>
      </c>
      <c r="D6157" s="3" t="s">
        <v>39</v>
      </c>
      <c r="E6157" s="3">
        <v>1994.0</v>
      </c>
      <c r="F6157" s="3">
        <v>152.0</v>
      </c>
    </row>
    <row r="6158" ht="15.75" customHeight="1">
      <c r="A6158" s="2" t="s">
        <v>298</v>
      </c>
      <c r="B6158" s="2" t="s">
        <v>296</v>
      </c>
      <c r="C6158" s="2" t="str">
        <f>VLOOKUP(D6158,Info!$A$24:$B$57,2,FALSE)</f>
        <v>Grunts</v>
      </c>
      <c r="D6158" s="3" t="s">
        <v>39</v>
      </c>
      <c r="E6158" s="3">
        <v>1995.0</v>
      </c>
      <c r="F6158" s="3">
        <v>132.0</v>
      </c>
    </row>
    <row r="6159" ht="15.75" customHeight="1">
      <c r="A6159" s="2" t="s">
        <v>298</v>
      </c>
      <c r="B6159" s="2" t="s">
        <v>296</v>
      </c>
      <c r="C6159" s="2" t="str">
        <f>VLOOKUP(D6159,Info!$A$24:$B$57,2,FALSE)</f>
        <v>Grunts</v>
      </c>
      <c r="D6159" s="3" t="s">
        <v>39</v>
      </c>
      <c r="E6159" s="3">
        <v>1996.0</v>
      </c>
      <c r="F6159" s="3">
        <v>108.0</v>
      </c>
    </row>
    <row r="6160" ht="15.75" customHeight="1">
      <c r="A6160" s="2" t="s">
        <v>298</v>
      </c>
      <c r="B6160" s="2" t="s">
        <v>296</v>
      </c>
      <c r="C6160" s="2" t="str">
        <f>VLOOKUP(D6160,Info!$A$24:$B$57,2,FALSE)</f>
        <v>Grunts</v>
      </c>
      <c r="D6160" s="3" t="s">
        <v>39</v>
      </c>
      <c r="E6160" s="3">
        <v>1997.0</v>
      </c>
      <c r="F6160" s="3">
        <v>73.0</v>
      </c>
    </row>
    <row r="6161" ht="15.75" customHeight="1">
      <c r="A6161" s="2" t="s">
        <v>298</v>
      </c>
      <c r="B6161" s="2" t="s">
        <v>296</v>
      </c>
      <c r="C6161" s="2" t="str">
        <f>VLOOKUP(D6161,Info!$A$24:$B$57,2,FALSE)</f>
        <v>Grunts</v>
      </c>
      <c r="D6161" s="3" t="s">
        <v>39</v>
      </c>
      <c r="E6161" s="3">
        <v>1998.0</v>
      </c>
      <c r="F6161" s="3">
        <v>170.0</v>
      </c>
    </row>
    <row r="6162" ht="15.75" customHeight="1">
      <c r="A6162" s="2" t="s">
        <v>298</v>
      </c>
      <c r="B6162" s="2" t="s">
        <v>296</v>
      </c>
      <c r="C6162" s="2" t="str">
        <f>VLOOKUP(D6162,Info!$A$24:$B$57,2,FALSE)</f>
        <v>Grunts</v>
      </c>
      <c r="D6162" s="3" t="s">
        <v>39</v>
      </c>
      <c r="E6162" s="3">
        <v>1999.0</v>
      </c>
      <c r="F6162" s="3">
        <v>230.0</v>
      </c>
    </row>
    <row r="6163" ht="15.75" customHeight="1">
      <c r="A6163" s="2" t="s">
        <v>298</v>
      </c>
      <c r="B6163" s="2" t="s">
        <v>296</v>
      </c>
      <c r="C6163" s="2" t="str">
        <f>VLOOKUP(D6163,Info!$A$24:$B$57,2,FALSE)</f>
        <v>Grunts</v>
      </c>
      <c r="D6163" s="3" t="s">
        <v>39</v>
      </c>
      <c r="E6163" s="3">
        <v>2000.0</v>
      </c>
      <c r="F6163" s="3">
        <v>70.0</v>
      </c>
    </row>
    <row r="6164" ht="15.75" customHeight="1">
      <c r="A6164" s="2" t="s">
        <v>298</v>
      </c>
      <c r="B6164" s="2" t="s">
        <v>296</v>
      </c>
      <c r="C6164" s="2" t="str">
        <f>VLOOKUP(D6164,Info!$A$24:$B$57,2,FALSE)</f>
        <v>Grunts</v>
      </c>
      <c r="D6164" s="3" t="s">
        <v>39</v>
      </c>
      <c r="E6164" s="3">
        <v>2001.0</v>
      </c>
      <c r="F6164" s="3">
        <v>182.0</v>
      </c>
    </row>
    <row r="6165" ht="15.75" customHeight="1">
      <c r="A6165" s="2" t="s">
        <v>298</v>
      </c>
      <c r="B6165" s="2" t="s">
        <v>296</v>
      </c>
      <c r="C6165" s="2" t="str">
        <f>VLOOKUP(D6165,Info!$A$24:$B$57,2,FALSE)</f>
        <v>Grunts</v>
      </c>
      <c r="D6165" s="3" t="s">
        <v>39</v>
      </c>
      <c r="E6165" s="3">
        <v>2002.0</v>
      </c>
      <c r="F6165" s="3">
        <v>160.0</v>
      </c>
    </row>
    <row r="6166" ht="15.75" customHeight="1">
      <c r="A6166" s="2" t="s">
        <v>298</v>
      </c>
      <c r="B6166" s="2" t="s">
        <v>296</v>
      </c>
      <c r="C6166" s="2" t="str">
        <f>VLOOKUP(D6166,Info!$A$24:$B$57,2,FALSE)</f>
        <v>Grunts</v>
      </c>
      <c r="D6166" s="3" t="s">
        <v>39</v>
      </c>
      <c r="E6166" s="3">
        <v>2003.0</v>
      </c>
      <c r="F6166" s="3">
        <v>190.0</v>
      </c>
    </row>
    <row r="6167" ht="15.75" customHeight="1">
      <c r="A6167" s="2" t="s">
        <v>298</v>
      </c>
      <c r="B6167" s="2" t="s">
        <v>296</v>
      </c>
      <c r="C6167" s="2" t="str">
        <f>VLOOKUP(D6167,Info!$A$24:$B$57,2,FALSE)</f>
        <v>Grunts</v>
      </c>
      <c r="D6167" s="3" t="s">
        <v>39</v>
      </c>
      <c r="E6167" s="3">
        <v>2004.0</v>
      </c>
      <c r="F6167" s="3">
        <v>173.0</v>
      </c>
    </row>
    <row r="6168" ht="15.75" customHeight="1">
      <c r="A6168" s="2" t="s">
        <v>298</v>
      </c>
      <c r="B6168" s="2" t="s">
        <v>296</v>
      </c>
      <c r="C6168" s="2" t="str">
        <f>VLOOKUP(D6168,Info!$A$24:$B$57,2,FALSE)</f>
        <v>Grunts</v>
      </c>
      <c r="D6168" s="3" t="s">
        <v>39</v>
      </c>
      <c r="E6168" s="3">
        <v>2005.0</v>
      </c>
      <c r="F6168" s="3">
        <v>84.0</v>
      </c>
    </row>
    <row r="6169" ht="15.75" customHeight="1">
      <c r="A6169" s="2" t="s">
        <v>298</v>
      </c>
      <c r="B6169" s="2" t="s">
        <v>296</v>
      </c>
      <c r="C6169" s="2" t="str">
        <f>VLOOKUP(D6169,Info!$A$24:$B$57,2,FALSE)</f>
        <v>Grunts</v>
      </c>
      <c r="D6169" s="3" t="s">
        <v>39</v>
      </c>
      <c r="E6169" s="3">
        <v>2006.0</v>
      </c>
      <c r="F6169" s="3">
        <v>124.0</v>
      </c>
    </row>
    <row r="6170" ht="15.75" customHeight="1">
      <c r="A6170" s="2" t="s">
        <v>298</v>
      </c>
      <c r="B6170" s="2" t="s">
        <v>296</v>
      </c>
      <c r="C6170" s="2" t="str">
        <f>VLOOKUP(D6170,Info!$A$24:$B$57,2,FALSE)</f>
        <v>Grunts</v>
      </c>
      <c r="D6170" s="3" t="s">
        <v>39</v>
      </c>
      <c r="E6170" s="3">
        <v>2007.0</v>
      </c>
      <c r="F6170" s="3">
        <v>135.0</v>
      </c>
    </row>
    <row r="6171" ht="15.75" customHeight="1">
      <c r="A6171" s="2" t="s">
        <v>298</v>
      </c>
      <c r="B6171" s="2" t="s">
        <v>296</v>
      </c>
      <c r="C6171" s="2" t="str">
        <f>VLOOKUP(D6171,Info!$A$24:$B$57,2,FALSE)</f>
        <v>Grunts</v>
      </c>
      <c r="D6171" s="3" t="s">
        <v>39</v>
      </c>
      <c r="E6171" s="3">
        <v>2008.0</v>
      </c>
      <c r="F6171" s="3">
        <v>169.0</v>
      </c>
    </row>
    <row r="6172" ht="15.75" customHeight="1">
      <c r="A6172" s="2" t="s">
        <v>298</v>
      </c>
      <c r="B6172" s="2" t="s">
        <v>296</v>
      </c>
      <c r="C6172" s="2" t="str">
        <f>VLOOKUP(D6172,Info!$A$24:$B$57,2,FALSE)</f>
        <v>Grunts</v>
      </c>
      <c r="D6172" s="3" t="s">
        <v>39</v>
      </c>
      <c r="E6172" s="3">
        <v>2009.0</v>
      </c>
      <c r="F6172" s="3">
        <v>139.0</v>
      </c>
    </row>
    <row r="6173" ht="15.75" customHeight="1">
      <c r="A6173" s="2" t="s">
        <v>298</v>
      </c>
      <c r="B6173" s="2" t="s">
        <v>296</v>
      </c>
      <c r="C6173" s="2" t="str">
        <f>VLOOKUP(D6173,Info!$A$24:$B$57,2,FALSE)</f>
        <v>Grunts</v>
      </c>
      <c r="D6173" s="3" t="s">
        <v>39</v>
      </c>
      <c r="E6173" s="3">
        <v>2010.0</v>
      </c>
      <c r="F6173" s="3">
        <v>177.0</v>
      </c>
    </row>
    <row r="6174" ht="15.75" customHeight="1">
      <c r="A6174" s="2" t="s">
        <v>298</v>
      </c>
      <c r="B6174" s="2" t="s">
        <v>296</v>
      </c>
      <c r="C6174" s="2" t="str">
        <f>VLOOKUP(D6174,Info!$A$24:$B$57,2,FALSE)</f>
        <v>Grunts</v>
      </c>
      <c r="D6174" s="3" t="s">
        <v>39</v>
      </c>
      <c r="E6174" s="3">
        <v>2011.0</v>
      </c>
      <c r="F6174" s="3">
        <v>127.0</v>
      </c>
    </row>
    <row r="6175" ht="15.75" customHeight="1">
      <c r="A6175" s="2" t="s">
        <v>298</v>
      </c>
      <c r="B6175" s="2" t="s">
        <v>296</v>
      </c>
      <c r="C6175" s="2" t="str">
        <f>VLOOKUP(D6175,Info!$A$24:$B$57,2,FALSE)</f>
        <v>Grunts</v>
      </c>
      <c r="D6175" s="3" t="s">
        <v>39</v>
      </c>
      <c r="E6175" s="3">
        <v>2012.0</v>
      </c>
      <c r="F6175" s="3">
        <v>221.0</v>
      </c>
    </row>
    <row r="6176" ht="15.75" customHeight="1">
      <c r="A6176" s="2" t="s">
        <v>298</v>
      </c>
      <c r="B6176" s="2" t="s">
        <v>296</v>
      </c>
      <c r="C6176" s="2" t="str">
        <f>VLOOKUP(D6176,Info!$A$24:$B$57,2,FALSE)</f>
        <v>Grunts</v>
      </c>
      <c r="D6176" s="3" t="s">
        <v>39</v>
      </c>
      <c r="E6176" s="3">
        <v>2013.0</v>
      </c>
      <c r="F6176" s="3">
        <v>217.0</v>
      </c>
    </row>
    <row r="6177" ht="15.75" customHeight="1">
      <c r="A6177" s="2" t="s">
        <v>298</v>
      </c>
      <c r="B6177" s="2" t="s">
        <v>296</v>
      </c>
      <c r="C6177" s="2" t="str">
        <f>VLOOKUP(D6177,Info!$A$24:$B$57,2,FALSE)</f>
        <v>Grunts</v>
      </c>
      <c r="D6177" s="3" t="s">
        <v>39</v>
      </c>
      <c r="E6177" s="3">
        <v>2014.0</v>
      </c>
      <c r="F6177" s="3">
        <v>312.0</v>
      </c>
    </row>
    <row r="6178" ht="15.75" customHeight="1">
      <c r="A6178" s="2" t="s">
        <v>298</v>
      </c>
      <c r="B6178" s="2" t="s">
        <v>296</v>
      </c>
      <c r="C6178" s="2" t="str">
        <f>VLOOKUP(D6178,Info!$A$24:$B$57,2,FALSE)</f>
        <v>Grunts</v>
      </c>
      <c r="D6178" s="3" t="s">
        <v>39</v>
      </c>
      <c r="E6178" s="3">
        <v>2015.0</v>
      </c>
      <c r="F6178" s="3">
        <v>267.0</v>
      </c>
    </row>
    <row r="6179" ht="15.75" customHeight="1">
      <c r="A6179" s="2" t="s">
        <v>298</v>
      </c>
      <c r="B6179" s="2" t="s">
        <v>296</v>
      </c>
      <c r="C6179" s="2" t="str">
        <f>VLOOKUP(D6179,Info!$A$24:$B$57,2,FALSE)</f>
        <v>Grunts</v>
      </c>
      <c r="D6179" s="3" t="s">
        <v>39</v>
      </c>
      <c r="E6179" s="3">
        <v>2016.0</v>
      </c>
      <c r="F6179" s="3">
        <v>282.0</v>
      </c>
    </row>
    <row r="6180" ht="15.75" customHeight="1">
      <c r="A6180" s="2" t="s">
        <v>298</v>
      </c>
      <c r="B6180" s="2" t="s">
        <v>296</v>
      </c>
      <c r="C6180" s="2" t="str">
        <f>VLOOKUP(D6180,Info!$A$24:$B$57,2,FALSE)</f>
        <v>Grunts</v>
      </c>
      <c r="D6180" s="3" t="s">
        <v>39</v>
      </c>
      <c r="E6180" s="3">
        <v>2017.0</v>
      </c>
      <c r="F6180" s="3">
        <v>97.0</v>
      </c>
    </row>
    <row r="6181" ht="15.75" customHeight="1">
      <c r="A6181" s="2" t="s">
        <v>298</v>
      </c>
      <c r="B6181" s="2" t="s">
        <v>296</v>
      </c>
      <c r="C6181" s="2" t="str">
        <f>VLOOKUP(D6181,Info!$A$24:$B$57,2,FALSE)</f>
        <v>Grunts</v>
      </c>
      <c r="D6181" s="3" t="s">
        <v>39</v>
      </c>
      <c r="E6181" s="3">
        <v>2018.0</v>
      </c>
      <c r="F6181" s="3">
        <v>232.0</v>
      </c>
    </row>
    <row r="6182" ht="15.75" customHeight="1">
      <c r="A6182" s="2" t="s">
        <v>298</v>
      </c>
      <c r="B6182" s="2" t="s">
        <v>296</v>
      </c>
      <c r="C6182" s="2" t="str">
        <f>VLOOKUP(D6182,Info!$A$24:$B$57,2,FALSE)</f>
        <v>Grunts</v>
      </c>
      <c r="D6182" s="3" t="s">
        <v>39</v>
      </c>
      <c r="E6182" s="3">
        <v>2019.0</v>
      </c>
      <c r="F6182" s="3">
        <v>212.0</v>
      </c>
    </row>
    <row r="6183" ht="15.75" customHeight="1">
      <c r="A6183" s="2" t="s">
        <v>298</v>
      </c>
      <c r="B6183" s="2" t="s">
        <v>296</v>
      </c>
      <c r="C6183" s="2" t="str">
        <f>VLOOKUP(D6183,Info!$A$24:$B$57,2,FALSE)</f>
        <v>Porgies</v>
      </c>
      <c r="D6183" s="3" t="s">
        <v>40</v>
      </c>
      <c r="E6183" s="3">
        <v>1981.0</v>
      </c>
      <c r="F6183" s="3">
        <v>8.0</v>
      </c>
    </row>
    <row r="6184" ht="15.75" customHeight="1">
      <c r="A6184" s="2" t="s">
        <v>298</v>
      </c>
      <c r="B6184" s="2" t="s">
        <v>296</v>
      </c>
      <c r="C6184" s="2" t="str">
        <f>VLOOKUP(D6184,Info!$A$24:$B$57,2,FALSE)</f>
        <v>Porgies</v>
      </c>
      <c r="D6184" s="3" t="s">
        <v>40</v>
      </c>
      <c r="E6184" s="3">
        <v>1982.0</v>
      </c>
      <c r="F6184" s="3">
        <v>24.0</v>
      </c>
    </row>
    <row r="6185" ht="15.75" customHeight="1">
      <c r="A6185" s="2" t="s">
        <v>298</v>
      </c>
      <c r="B6185" s="2" t="s">
        <v>296</v>
      </c>
      <c r="C6185" s="2" t="str">
        <f>VLOOKUP(D6185,Info!$A$24:$B$57,2,FALSE)</f>
        <v>Porgies</v>
      </c>
      <c r="D6185" s="3" t="s">
        <v>40</v>
      </c>
      <c r="E6185" s="3">
        <v>1983.0</v>
      </c>
      <c r="F6185" s="3">
        <v>4.0</v>
      </c>
    </row>
    <row r="6186" ht="15.75" customHeight="1">
      <c r="A6186" s="2" t="s">
        <v>298</v>
      </c>
      <c r="B6186" s="2" t="s">
        <v>296</v>
      </c>
      <c r="C6186" s="2" t="str">
        <f>VLOOKUP(D6186,Info!$A$24:$B$57,2,FALSE)</f>
        <v>Porgies</v>
      </c>
      <c r="D6186" s="3" t="s">
        <v>40</v>
      </c>
      <c r="E6186" s="3">
        <v>1984.0</v>
      </c>
      <c r="F6186" s="3">
        <v>4.0</v>
      </c>
    </row>
    <row r="6187" ht="15.75" customHeight="1">
      <c r="A6187" s="2" t="s">
        <v>298</v>
      </c>
      <c r="B6187" s="2" t="s">
        <v>296</v>
      </c>
      <c r="C6187" s="2" t="str">
        <f>VLOOKUP(D6187,Info!$A$24:$B$57,2,FALSE)</f>
        <v>Porgies</v>
      </c>
      <c r="D6187" s="3" t="s">
        <v>40</v>
      </c>
      <c r="E6187" s="3">
        <v>1985.0</v>
      </c>
      <c r="F6187" s="3">
        <v>16.0</v>
      </c>
    </row>
    <row r="6188" ht="15.75" customHeight="1">
      <c r="A6188" s="2" t="s">
        <v>298</v>
      </c>
      <c r="B6188" s="2" t="s">
        <v>296</v>
      </c>
      <c r="C6188" s="2" t="str">
        <f>VLOOKUP(D6188,Info!$A$24:$B$57,2,FALSE)</f>
        <v>Porgies</v>
      </c>
      <c r="D6188" s="3" t="s">
        <v>40</v>
      </c>
      <c r="E6188" s="3">
        <v>1986.0</v>
      </c>
      <c r="F6188" s="3">
        <v>5.0</v>
      </c>
    </row>
    <row r="6189" ht="15.75" customHeight="1">
      <c r="A6189" s="2" t="s">
        <v>298</v>
      </c>
      <c r="B6189" s="2" t="s">
        <v>296</v>
      </c>
      <c r="C6189" s="2" t="str">
        <f>VLOOKUP(D6189,Info!$A$24:$B$57,2,FALSE)</f>
        <v>Porgies</v>
      </c>
      <c r="D6189" s="3" t="s">
        <v>40</v>
      </c>
      <c r="E6189" s="3">
        <v>1987.0</v>
      </c>
      <c r="F6189" s="3">
        <v>5.0</v>
      </c>
    </row>
    <row r="6190" ht="15.75" customHeight="1">
      <c r="A6190" s="2" t="s">
        <v>298</v>
      </c>
      <c r="B6190" s="2" t="s">
        <v>296</v>
      </c>
      <c r="C6190" s="2" t="str">
        <f>VLOOKUP(D6190,Info!$A$24:$B$57,2,FALSE)</f>
        <v>Porgies</v>
      </c>
      <c r="D6190" s="3" t="s">
        <v>40</v>
      </c>
      <c r="E6190" s="3">
        <v>1988.0</v>
      </c>
      <c r="F6190" s="3">
        <v>6.0</v>
      </c>
    </row>
    <row r="6191" ht="15.75" customHeight="1">
      <c r="A6191" s="2" t="s">
        <v>298</v>
      </c>
      <c r="B6191" s="2" t="s">
        <v>296</v>
      </c>
      <c r="C6191" s="2" t="str">
        <f>VLOOKUP(D6191,Info!$A$24:$B$57,2,FALSE)</f>
        <v>Porgies</v>
      </c>
      <c r="D6191" s="3" t="s">
        <v>40</v>
      </c>
      <c r="E6191" s="3">
        <v>1989.0</v>
      </c>
      <c r="F6191" s="3">
        <v>9.0</v>
      </c>
    </row>
    <row r="6192" ht="15.75" customHeight="1">
      <c r="A6192" s="2" t="s">
        <v>298</v>
      </c>
      <c r="B6192" s="2" t="s">
        <v>296</v>
      </c>
      <c r="C6192" s="2" t="str">
        <f>VLOOKUP(D6192,Info!$A$24:$B$57,2,FALSE)</f>
        <v>Porgies</v>
      </c>
      <c r="D6192" s="3" t="s">
        <v>40</v>
      </c>
      <c r="E6192" s="3">
        <v>1990.0</v>
      </c>
      <c r="F6192" s="3">
        <v>16.0</v>
      </c>
    </row>
    <row r="6193" ht="15.75" customHeight="1">
      <c r="A6193" s="2" t="s">
        <v>298</v>
      </c>
      <c r="B6193" s="2" t="s">
        <v>296</v>
      </c>
      <c r="C6193" s="2" t="str">
        <f>VLOOKUP(D6193,Info!$A$24:$B$57,2,FALSE)</f>
        <v>Porgies</v>
      </c>
      <c r="D6193" s="3" t="s">
        <v>40</v>
      </c>
      <c r="E6193" s="3">
        <v>1991.0</v>
      </c>
      <c r="F6193" s="3">
        <v>20.0</v>
      </c>
    </row>
    <row r="6194" ht="15.75" customHeight="1">
      <c r="A6194" s="2" t="s">
        <v>298</v>
      </c>
      <c r="B6194" s="2" t="s">
        <v>296</v>
      </c>
      <c r="C6194" s="2" t="str">
        <f>VLOOKUP(D6194,Info!$A$24:$B$57,2,FALSE)</f>
        <v>Porgies</v>
      </c>
      <c r="D6194" s="3" t="s">
        <v>40</v>
      </c>
      <c r="E6194" s="3">
        <v>1992.0</v>
      </c>
      <c r="F6194" s="3">
        <v>23.0</v>
      </c>
    </row>
    <row r="6195" ht="15.75" customHeight="1">
      <c r="A6195" s="2" t="s">
        <v>298</v>
      </c>
      <c r="B6195" s="2" t="s">
        <v>296</v>
      </c>
      <c r="C6195" s="2" t="str">
        <f>VLOOKUP(D6195,Info!$A$24:$B$57,2,FALSE)</f>
        <v>Porgies</v>
      </c>
      <c r="D6195" s="3" t="s">
        <v>40</v>
      </c>
      <c r="E6195" s="3">
        <v>1993.0</v>
      </c>
      <c r="F6195" s="3">
        <v>9.0</v>
      </c>
    </row>
    <row r="6196" ht="15.75" customHeight="1">
      <c r="A6196" s="2" t="s">
        <v>298</v>
      </c>
      <c r="B6196" s="2" t="s">
        <v>296</v>
      </c>
      <c r="C6196" s="2" t="str">
        <f>VLOOKUP(D6196,Info!$A$24:$B$57,2,FALSE)</f>
        <v>Porgies</v>
      </c>
      <c r="D6196" s="3" t="s">
        <v>40</v>
      </c>
      <c r="E6196" s="3">
        <v>1994.0</v>
      </c>
      <c r="F6196" s="3">
        <v>14.0</v>
      </c>
    </row>
    <row r="6197" ht="15.75" customHeight="1">
      <c r="A6197" s="2" t="s">
        <v>298</v>
      </c>
      <c r="B6197" s="2" t="s">
        <v>296</v>
      </c>
      <c r="C6197" s="2" t="str">
        <f>VLOOKUP(D6197,Info!$A$24:$B$57,2,FALSE)</f>
        <v>Porgies</v>
      </c>
      <c r="D6197" s="3" t="s">
        <v>40</v>
      </c>
      <c r="E6197" s="3">
        <v>1995.0</v>
      </c>
      <c r="F6197" s="3">
        <v>15.0</v>
      </c>
    </row>
    <row r="6198" ht="15.75" customHeight="1">
      <c r="A6198" s="2" t="s">
        <v>298</v>
      </c>
      <c r="B6198" s="2" t="s">
        <v>296</v>
      </c>
      <c r="C6198" s="2" t="str">
        <f>VLOOKUP(D6198,Info!$A$24:$B$57,2,FALSE)</f>
        <v>Porgies</v>
      </c>
      <c r="D6198" s="3" t="s">
        <v>40</v>
      </c>
      <c r="E6198" s="3">
        <v>1996.0</v>
      </c>
      <c r="F6198" s="3">
        <v>8.0</v>
      </c>
    </row>
    <row r="6199" ht="15.75" customHeight="1">
      <c r="A6199" s="2" t="s">
        <v>298</v>
      </c>
      <c r="B6199" s="2" t="s">
        <v>296</v>
      </c>
      <c r="C6199" s="2" t="str">
        <f>VLOOKUP(D6199,Info!$A$24:$B$57,2,FALSE)</f>
        <v>Porgies</v>
      </c>
      <c r="D6199" s="3" t="s">
        <v>40</v>
      </c>
      <c r="E6199" s="3">
        <v>1997.0</v>
      </c>
      <c r="F6199" s="3">
        <v>28.0</v>
      </c>
    </row>
    <row r="6200" ht="15.75" customHeight="1">
      <c r="A6200" s="2" t="s">
        <v>298</v>
      </c>
      <c r="B6200" s="2" t="s">
        <v>296</v>
      </c>
      <c r="C6200" s="2" t="str">
        <f>VLOOKUP(D6200,Info!$A$24:$B$57,2,FALSE)</f>
        <v>Porgies</v>
      </c>
      <c r="D6200" s="3" t="s">
        <v>40</v>
      </c>
      <c r="E6200" s="3">
        <v>1998.0</v>
      </c>
      <c r="F6200" s="3">
        <v>26.0</v>
      </c>
    </row>
    <row r="6201" ht="15.75" customHeight="1">
      <c r="A6201" s="2" t="s">
        <v>298</v>
      </c>
      <c r="B6201" s="2" t="s">
        <v>296</v>
      </c>
      <c r="C6201" s="2" t="str">
        <f>VLOOKUP(D6201,Info!$A$24:$B$57,2,FALSE)</f>
        <v>Porgies</v>
      </c>
      <c r="D6201" s="3" t="s">
        <v>40</v>
      </c>
      <c r="E6201" s="3">
        <v>1999.0</v>
      </c>
      <c r="F6201" s="3">
        <v>6.0</v>
      </c>
    </row>
    <row r="6202" ht="15.75" customHeight="1">
      <c r="A6202" s="2" t="s">
        <v>298</v>
      </c>
      <c r="B6202" s="2" t="s">
        <v>296</v>
      </c>
      <c r="C6202" s="2" t="str">
        <f>VLOOKUP(D6202,Info!$A$24:$B$57,2,FALSE)</f>
        <v>Porgies</v>
      </c>
      <c r="D6202" s="3" t="s">
        <v>40</v>
      </c>
      <c r="E6202" s="3">
        <v>2000.0</v>
      </c>
      <c r="F6202" s="3">
        <v>13.0</v>
      </c>
    </row>
    <row r="6203" ht="15.75" customHeight="1">
      <c r="A6203" s="2" t="s">
        <v>298</v>
      </c>
      <c r="B6203" s="2" t="s">
        <v>296</v>
      </c>
      <c r="C6203" s="2" t="str">
        <f>VLOOKUP(D6203,Info!$A$24:$B$57,2,FALSE)</f>
        <v>Porgies</v>
      </c>
      <c r="D6203" s="3" t="s">
        <v>40</v>
      </c>
      <c r="E6203" s="3">
        <v>2001.0</v>
      </c>
      <c r="F6203" s="3">
        <v>20.0</v>
      </c>
    </row>
    <row r="6204" ht="15.75" customHeight="1">
      <c r="A6204" s="2" t="s">
        <v>298</v>
      </c>
      <c r="B6204" s="2" t="s">
        <v>296</v>
      </c>
      <c r="C6204" s="2" t="str">
        <f>VLOOKUP(D6204,Info!$A$24:$B$57,2,FALSE)</f>
        <v>Porgies</v>
      </c>
      <c r="D6204" s="3" t="s">
        <v>40</v>
      </c>
      <c r="E6204" s="3">
        <v>2002.0</v>
      </c>
      <c r="F6204" s="3">
        <v>11.0</v>
      </c>
    </row>
    <row r="6205" ht="15.75" customHeight="1">
      <c r="A6205" s="2" t="s">
        <v>298</v>
      </c>
      <c r="B6205" s="2" t="s">
        <v>296</v>
      </c>
      <c r="C6205" s="2" t="str">
        <f>VLOOKUP(D6205,Info!$A$24:$B$57,2,FALSE)</f>
        <v>Porgies</v>
      </c>
      <c r="D6205" s="3" t="s">
        <v>40</v>
      </c>
      <c r="E6205" s="3">
        <v>2003.0</v>
      </c>
      <c r="F6205" s="3">
        <v>19.0</v>
      </c>
    </row>
    <row r="6206" ht="15.75" customHeight="1">
      <c r="A6206" s="2" t="s">
        <v>298</v>
      </c>
      <c r="B6206" s="2" t="s">
        <v>296</v>
      </c>
      <c r="C6206" s="2" t="str">
        <f>VLOOKUP(D6206,Info!$A$24:$B$57,2,FALSE)</f>
        <v>Porgies</v>
      </c>
      <c r="D6206" s="3" t="s">
        <v>40</v>
      </c>
      <c r="E6206" s="3">
        <v>2004.0</v>
      </c>
      <c r="F6206" s="3">
        <v>16.0</v>
      </c>
    </row>
    <row r="6207" ht="15.75" customHeight="1">
      <c r="A6207" s="2" t="s">
        <v>298</v>
      </c>
      <c r="B6207" s="2" t="s">
        <v>296</v>
      </c>
      <c r="C6207" s="2" t="str">
        <f>VLOOKUP(D6207,Info!$A$24:$B$57,2,FALSE)</f>
        <v>Porgies</v>
      </c>
      <c r="D6207" s="3" t="s">
        <v>40</v>
      </c>
      <c r="E6207" s="3">
        <v>2005.0</v>
      </c>
      <c r="F6207" s="3">
        <v>7.0</v>
      </c>
    </row>
    <row r="6208" ht="15.75" customHeight="1">
      <c r="A6208" s="2" t="s">
        <v>298</v>
      </c>
      <c r="B6208" s="2" t="s">
        <v>296</v>
      </c>
      <c r="C6208" s="2" t="str">
        <f>VLOOKUP(D6208,Info!$A$24:$B$57,2,FALSE)</f>
        <v>Porgies</v>
      </c>
      <c r="D6208" s="3" t="s">
        <v>40</v>
      </c>
      <c r="E6208" s="3">
        <v>2006.0</v>
      </c>
      <c r="F6208" s="3">
        <v>8.0</v>
      </c>
    </row>
    <row r="6209" ht="15.75" customHeight="1">
      <c r="A6209" s="2" t="s">
        <v>298</v>
      </c>
      <c r="B6209" s="2" t="s">
        <v>296</v>
      </c>
      <c r="C6209" s="2" t="str">
        <f>VLOOKUP(D6209,Info!$A$24:$B$57,2,FALSE)</f>
        <v>Porgies</v>
      </c>
      <c r="D6209" s="3" t="s">
        <v>40</v>
      </c>
      <c r="E6209" s="3">
        <v>2007.0</v>
      </c>
      <c r="F6209" s="3">
        <v>23.0</v>
      </c>
    </row>
    <row r="6210" ht="15.75" customHeight="1">
      <c r="A6210" s="2" t="s">
        <v>298</v>
      </c>
      <c r="B6210" s="2" t="s">
        <v>296</v>
      </c>
      <c r="C6210" s="2" t="str">
        <f>VLOOKUP(D6210,Info!$A$24:$B$57,2,FALSE)</f>
        <v>Porgies</v>
      </c>
      <c r="D6210" s="3" t="s">
        <v>40</v>
      </c>
      <c r="E6210" s="3">
        <v>2008.0</v>
      </c>
      <c r="F6210" s="3">
        <v>19.0</v>
      </c>
    </row>
    <row r="6211" ht="15.75" customHeight="1">
      <c r="A6211" s="2" t="s">
        <v>298</v>
      </c>
      <c r="B6211" s="2" t="s">
        <v>296</v>
      </c>
      <c r="C6211" s="2" t="str">
        <f>VLOOKUP(D6211,Info!$A$24:$B$57,2,FALSE)</f>
        <v>Porgies</v>
      </c>
      <c r="D6211" s="3" t="s">
        <v>40</v>
      </c>
      <c r="E6211" s="3">
        <v>2009.0</v>
      </c>
      <c r="F6211" s="3">
        <v>11.0</v>
      </c>
    </row>
    <row r="6212" ht="15.75" customHeight="1">
      <c r="A6212" s="2" t="s">
        <v>298</v>
      </c>
      <c r="B6212" s="2" t="s">
        <v>296</v>
      </c>
      <c r="C6212" s="2" t="str">
        <f>VLOOKUP(D6212,Info!$A$24:$B$57,2,FALSE)</f>
        <v>Porgies</v>
      </c>
      <c r="D6212" s="3" t="s">
        <v>40</v>
      </c>
      <c r="E6212" s="3">
        <v>2010.0</v>
      </c>
      <c r="F6212" s="3">
        <v>48.0</v>
      </c>
    </row>
    <row r="6213" ht="15.75" customHeight="1">
      <c r="A6213" s="2" t="s">
        <v>298</v>
      </c>
      <c r="B6213" s="2" t="s">
        <v>296</v>
      </c>
      <c r="C6213" s="2" t="str">
        <f>VLOOKUP(D6213,Info!$A$24:$B$57,2,FALSE)</f>
        <v>Porgies</v>
      </c>
      <c r="D6213" s="3" t="s">
        <v>40</v>
      </c>
      <c r="E6213" s="3">
        <v>2011.0</v>
      </c>
      <c r="F6213" s="3">
        <v>21.0</v>
      </c>
    </row>
    <row r="6214" ht="15.75" customHeight="1">
      <c r="A6214" s="2" t="s">
        <v>298</v>
      </c>
      <c r="B6214" s="2" t="s">
        <v>296</v>
      </c>
      <c r="C6214" s="2" t="str">
        <f>VLOOKUP(D6214,Info!$A$24:$B$57,2,FALSE)</f>
        <v>Porgies</v>
      </c>
      <c r="D6214" s="3" t="s">
        <v>40</v>
      </c>
      <c r="E6214" s="3">
        <v>2012.0</v>
      </c>
      <c r="F6214" s="3">
        <v>36.0</v>
      </c>
    </row>
    <row r="6215" ht="15.75" customHeight="1">
      <c r="A6215" s="2" t="s">
        <v>298</v>
      </c>
      <c r="B6215" s="2" t="s">
        <v>296</v>
      </c>
      <c r="C6215" s="2" t="str">
        <f>VLOOKUP(D6215,Info!$A$24:$B$57,2,FALSE)</f>
        <v>Porgies</v>
      </c>
      <c r="D6215" s="3" t="s">
        <v>40</v>
      </c>
      <c r="E6215" s="3">
        <v>2013.0</v>
      </c>
      <c r="F6215" s="3">
        <v>31.0</v>
      </c>
    </row>
    <row r="6216" ht="15.75" customHeight="1">
      <c r="A6216" s="2" t="s">
        <v>298</v>
      </c>
      <c r="B6216" s="2" t="s">
        <v>296</v>
      </c>
      <c r="C6216" s="2" t="str">
        <f>VLOOKUP(D6216,Info!$A$24:$B$57,2,FALSE)</f>
        <v>Porgies</v>
      </c>
      <c r="D6216" s="3" t="s">
        <v>40</v>
      </c>
      <c r="E6216" s="3">
        <v>2014.0</v>
      </c>
      <c r="F6216" s="3">
        <v>37.0</v>
      </c>
    </row>
    <row r="6217" ht="15.75" customHeight="1">
      <c r="A6217" s="2" t="s">
        <v>298</v>
      </c>
      <c r="B6217" s="2" t="s">
        <v>296</v>
      </c>
      <c r="C6217" s="2" t="str">
        <f>VLOOKUP(D6217,Info!$A$24:$B$57,2,FALSE)</f>
        <v>Porgies</v>
      </c>
      <c r="D6217" s="3" t="s">
        <v>40</v>
      </c>
      <c r="E6217" s="3">
        <v>2015.0</v>
      </c>
      <c r="F6217" s="3">
        <v>39.0</v>
      </c>
    </row>
    <row r="6218" ht="15.75" customHeight="1">
      <c r="A6218" s="2" t="s">
        <v>298</v>
      </c>
      <c r="B6218" s="2" t="s">
        <v>296</v>
      </c>
      <c r="C6218" s="2" t="str">
        <f>VLOOKUP(D6218,Info!$A$24:$B$57,2,FALSE)</f>
        <v>Porgies</v>
      </c>
      <c r="D6218" s="3" t="s">
        <v>40</v>
      </c>
      <c r="E6218" s="3">
        <v>2016.0</v>
      </c>
      <c r="F6218" s="3">
        <v>39.0</v>
      </c>
    </row>
    <row r="6219" ht="15.75" customHeight="1">
      <c r="A6219" s="2" t="s">
        <v>298</v>
      </c>
      <c r="B6219" s="2" t="s">
        <v>296</v>
      </c>
      <c r="C6219" s="2" t="str">
        <f>VLOOKUP(D6219,Info!$A$24:$B$57,2,FALSE)</f>
        <v>Porgies</v>
      </c>
      <c r="D6219" s="3" t="s">
        <v>40</v>
      </c>
      <c r="E6219" s="3">
        <v>2017.0</v>
      </c>
      <c r="F6219" s="3">
        <v>11.0</v>
      </c>
    </row>
    <row r="6220" ht="15.75" customHeight="1">
      <c r="A6220" s="2" t="s">
        <v>298</v>
      </c>
      <c r="B6220" s="2" t="s">
        <v>296</v>
      </c>
      <c r="C6220" s="2" t="str">
        <f>VLOOKUP(D6220,Info!$A$24:$B$57,2,FALSE)</f>
        <v>Porgies</v>
      </c>
      <c r="D6220" s="3" t="s">
        <v>40</v>
      </c>
      <c r="E6220" s="3">
        <v>2018.0</v>
      </c>
      <c r="F6220" s="3">
        <v>49.0</v>
      </c>
    </row>
    <row r="6221" ht="15.75" customHeight="1">
      <c r="A6221" s="2" t="s">
        <v>298</v>
      </c>
      <c r="B6221" s="2" t="s">
        <v>296</v>
      </c>
      <c r="C6221" s="2" t="str">
        <f>VLOOKUP(D6221,Info!$A$24:$B$57,2,FALSE)</f>
        <v>Porgies</v>
      </c>
      <c r="D6221" s="3" t="s">
        <v>40</v>
      </c>
      <c r="E6221" s="3">
        <v>2019.0</v>
      </c>
      <c r="F6221" s="3">
        <v>35.0</v>
      </c>
    </row>
    <row r="6222" ht="15.75" customHeight="1">
      <c r="A6222" s="2" t="s">
        <v>298</v>
      </c>
      <c r="B6222" s="2" t="s">
        <v>296</v>
      </c>
      <c r="C6222" s="2" t="str">
        <f>VLOOKUP(D6222,Info!$A$24:$B$57,2,FALSE)</f>
        <v>Deepwater</v>
      </c>
      <c r="D6222" s="3" t="s">
        <v>41</v>
      </c>
      <c r="E6222" s="3">
        <v>1988.0</v>
      </c>
      <c r="F6222" s="3">
        <v>1.0</v>
      </c>
    </row>
    <row r="6223" ht="15.75" customHeight="1">
      <c r="A6223" s="2" t="s">
        <v>298</v>
      </c>
      <c r="B6223" s="2" t="s">
        <v>296</v>
      </c>
      <c r="C6223" s="2" t="str">
        <f>VLOOKUP(D6223,Info!$A$24:$B$57,2,FALSE)</f>
        <v>Deepwater</v>
      </c>
      <c r="D6223" s="3" t="s">
        <v>41</v>
      </c>
      <c r="E6223" s="3">
        <v>1997.0</v>
      </c>
      <c r="F6223" s="3">
        <v>1.0</v>
      </c>
    </row>
    <row r="6224" ht="15.75" customHeight="1">
      <c r="A6224" s="2" t="s">
        <v>298</v>
      </c>
      <c r="B6224" s="2" t="s">
        <v>296</v>
      </c>
      <c r="C6224" s="2" t="str">
        <f>VLOOKUP(D6224,Info!$A$24:$B$57,2,FALSE)</f>
        <v>Deepwater</v>
      </c>
      <c r="D6224" s="3" t="s">
        <v>41</v>
      </c>
      <c r="E6224" s="3">
        <v>2001.0</v>
      </c>
      <c r="F6224" s="3">
        <v>1.0</v>
      </c>
    </row>
    <row r="6225" ht="15.75" customHeight="1">
      <c r="A6225" s="2" t="s">
        <v>298</v>
      </c>
      <c r="B6225" s="2" t="s">
        <v>296</v>
      </c>
      <c r="C6225" s="2" t="str">
        <f>VLOOKUP(D6225,Info!$A$24:$B$57,2,FALSE)</f>
        <v>Deepwater</v>
      </c>
      <c r="D6225" s="3" t="s">
        <v>41</v>
      </c>
      <c r="E6225" s="3">
        <v>2003.0</v>
      </c>
      <c r="F6225" s="3">
        <v>1.0</v>
      </c>
    </row>
    <row r="6226" ht="15.75" customHeight="1">
      <c r="A6226" s="2" t="s">
        <v>298</v>
      </c>
      <c r="B6226" s="2" t="s">
        <v>296</v>
      </c>
      <c r="C6226" s="2" t="str">
        <f>VLOOKUP(D6226,Info!$A$24:$B$57,2,FALSE)</f>
        <v>Deepwater</v>
      </c>
      <c r="D6226" s="3" t="s">
        <v>41</v>
      </c>
      <c r="E6226" s="3">
        <v>2005.0</v>
      </c>
      <c r="F6226" s="3">
        <v>4.0</v>
      </c>
    </row>
    <row r="6227" ht="15.75" customHeight="1">
      <c r="A6227" s="2" t="s">
        <v>298</v>
      </c>
      <c r="B6227" s="2" t="s">
        <v>296</v>
      </c>
      <c r="C6227" s="2" t="str">
        <f>VLOOKUP(D6227,Info!$A$24:$B$57,2,FALSE)</f>
        <v>Deepwater</v>
      </c>
      <c r="D6227" s="3" t="s">
        <v>41</v>
      </c>
      <c r="E6227" s="3">
        <v>2008.0</v>
      </c>
      <c r="F6227" s="3">
        <v>1.0</v>
      </c>
    </row>
    <row r="6228" ht="15.75" customHeight="1">
      <c r="A6228" s="2" t="s">
        <v>298</v>
      </c>
      <c r="B6228" s="2" t="s">
        <v>296</v>
      </c>
      <c r="C6228" s="2" t="str">
        <f>VLOOKUP(D6228,Info!$A$24:$B$57,2,FALSE)</f>
        <v>Deepwater</v>
      </c>
      <c r="D6228" s="3" t="s">
        <v>41</v>
      </c>
      <c r="E6228" s="3">
        <v>2009.0</v>
      </c>
      <c r="F6228" s="3">
        <v>1.0</v>
      </c>
    </row>
    <row r="6229" ht="15.75" customHeight="1">
      <c r="A6229" s="2" t="s">
        <v>298</v>
      </c>
      <c r="B6229" s="2" t="s">
        <v>296</v>
      </c>
      <c r="C6229" s="2" t="str">
        <f>VLOOKUP(D6229,Info!$A$24:$B$57,2,FALSE)</f>
        <v>Deepwater</v>
      </c>
      <c r="D6229" s="3" t="s">
        <v>41</v>
      </c>
      <c r="E6229" s="3">
        <v>2010.0</v>
      </c>
      <c r="F6229" s="3">
        <v>1.0</v>
      </c>
    </row>
    <row r="6230" ht="15.75" customHeight="1">
      <c r="A6230" s="2" t="s">
        <v>298</v>
      </c>
      <c r="B6230" s="2" t="s">
        <v>296</v>
      </c>
      <c r="C6230" s="2" t="str">
        <f>VLOOKUP(D6230,Info!$A$24:$B$57,2,FALSE)</f>
        <v>Deepwater</v>
      </c>
      <c r="D6230" s="3" t="s">
        <v>41</v>
      </c>
      <c r="E6230" s="3">
        <v>2013.0</v>
      </c>
      <c r="F6230" s="3">
        <v>3.0</v>
      </c>
    </row>
    <row r="6231" ht="15.75" customHeight="1">
      <c r="A6231" s="2" t="s">
        <v>298</v>
      </c>
      <c r="B6231" s="2" t="s">
        <v>296</v>
      </c>
      <c r="C6231" s="2" t="str">
        <f>VLOOKUP(D6231,Info!$A$24:$B$57,2,FALSE)</f>
        <v>Deepwater</v>
      </c>
      <c r="D6231" s="3" t="s">
        <v>41</v>
      </c>
      <c r="E6231" s="3">
        <v>2014.0</v>
      </c>
      <c r="F6231" s="3">
        <v>1.0</v>
      </c>
    </row>
    <row r="6232" ht="15.75" customHeight="1">
      <c r="A6232" s="2" t="s">
        <v>298</v>
      </c>
      <c r="B6232" s="2" t="s">
        <v>296</v>
      </c>
      <c r="C6232" s="2" t="str">
        <f>VLOOKUP(D6232,Info!$A$24:$B$57,2,FALSE)</f>
        <v>Deepwater</v>
      </c>
      <c r="D6232" s="3" t="s">
        <v>41</v>
      </c>
      <c r="E6232" s="3">
        <v>2015.0</v>
      </c>
      <c r="F6232" s="3">
        <v>1.0</v>
      </c>
    </row>
    <row r="6233" ht="15.75" customHeight="1">
      <c r="A6233" s="2" t="s">
        <v>298</v>
      </c>
      <c r="B6233" s="2" t="s">
        <v>296</v>
      </c>
      <c r="C6233" s="2" t="str">
        <f>VLOOKUP(D6233,Info!$A$24:$B$57,2,FALSE)</f>
        <v>Deepwater</v>
      </c>
      <c r="D6233" s="3" t="s">
        <v>41</v>
      </c>
      <c r="E6233" s="3">
        <v>2016.0</v>
      </c>
      <c r="F6233" s="3">
        <v>2.0</v>
      </c>
    </row>
    <row r="6234" ht="15.75" customHeight="1">
      <c r="A6234" s="2" t="s">
        <v>298</v>
      </c>
      <c r="B6234" s="2" t="s">
        <v>296</v>
      </c>
      <c r="C6234" s="2" t="str">
        <f>VLOOKUP(D6234,Info!$A$24:$B$57,2,FALSE)</f>
        <v>Deepwater</v>
      </c>
      <c r="D6234" s="3" t="s">
        <v>41</v>
      </c>
      <c r="E6234" s="3">
        <v>2018.0</v>
      </c>
      <c r="F6234" s="3">
        <v>2.0</v>
      </c>
    </row>
    <row r="6235" ht="15.75" customHeight="1">
      <c r="A6235" s="2" t="s">
        <v>298</v>
      </c>
      <c r="B6235" s="2" t="s">
        <v>296</v>
      </c>
      <c r="C6235" s="2" t="str">
        <f>VLOOKUP(D6235,Info!$A$24:$B$57,2,FALSE)</f>
        <v>Deepwater</v>
      </c>
      <c r="D6235" s="3" t="s">
        <v>41</v>
      </c>
      <c r="E6235" s="3">
        <v>2019.0</v>
      </c>
      <c r="F6235" s="3">
        <v>2.0</v>
      </c>
    </row>
    <row r="6236" ht="15.75" customHeight="1">
      <c r="A6236" s="2" t="s">
        <v>298</v>
      </c>
      <c r="B6236" s="2" t="s">
        <v>296</v>
      </c>
      <c r="C6236" s="2" t="str">
        <f>VLOOKUP(D6236,Info!$A$24:$B$57,2,FALSE)</f>
        <v>Shallow-water</v>
      </c>
      <c r="D6236" s="3" t="s">
        <v>42</v>
      </c>
      <c r="E6236" s="3">
        <v>1981.0</v>
      </c>
      <c r="F6236" s="3">
        <v>1.0</v>
      </c>
    </row>
    <row r="6237" ht="15.75" customHeight="1">
      <c r="A6237" s="2" t="s">
        <v>298</v>
      </c>
      <c r="B6237" s="2" t="s">
        <v>296</v>
      </c>
      <c r="C6237" s="2" t="str">
        <f>VLOOKUP(D6237,Info!$A$24:$B$57,2,FALSE)</f>
        <v>Shallow-water</v>
      </c>
      <c r="D6237" s="3" t="s">
        <v>42</v>
      </c>
      <c r="E6237" s="3">
        <v>1983.0</v>
      </c>
      <c r="F6237" s="3">
        <v>1.0</v>
      </c>
    </row>
    <row r="6238" ht="15.75" customHeight="1">
      <c r="A6238" s="2" t="s">
        <v>298</v>
      </c>
      <c r="B6238" s="2" t="s">
        <v>296</v>
      </c>
      <c r="C6238" s="2" t="str">
        <f>VLOOKUP(D6238,Info!$A$24:$B$57,2,FALSE)</f>
        <v>Shallow-water</v>
      </c>
      <c r="D6238" s="3" t="s">
        <v>42</v>
      </c>
      <c r="E6238" s="3">
        <v>1989.0</v>
      </c>
      <c r="F6238" s="3">
        <v>1.0</v>
      </c>
    </row>
    <row r="6239" ht="15.75" customHeight="1">
      <c r="A6239" s="2" t="s">
        <v>298</v>
      </c>
      <c r="B6239" s="2" t="s">
        <v>296</v>
      </c>
      <c r="C6239" s="2" t="str">
        <f>VLOOKUP(D6239,Info!$A$24:$B$57,2,FALSE)</f>
        <v>Shallow-water</v>
      </c>
      <c r="D6239" s="3" t="s">
        <v>42</v>
      </c>
      <c r="E6239" s="3">
        <v>1993.0</v>
      </c>
      <c r="F6239" s="3">
        <v>1.0</v>
      </c>
    </row>
    <row r="6240" ht="15.75" customHeight="1">
      <c r="A6240" s="2" t="s">
        <v>298</v>
      </c>
      <c r="B6240" s="2" t="s">
        <v>296</v>
      </c>
      <c r="C6240" s="2" t="str">
        <f>VLOOKUP(D6240,Info!$A$24:$B$57,2,FALSE)</f>
        <v>Shallow-water</v>
      </c>
      <c r="D6240" s="3" t="s">
        <v>42</v>
      </c>
      <c r="E6240" s="3">
        <v>1996.0</v>
      </c>
      <c r="F6240" s="3">
        <v>1.0</v>
      </c>
    </row>
    <row r="6241" ht="15.75" customHeight="1">
      <c r="A6241" s="2" t="s">
        <v>298</v>
      </c>
      <c r="B6241" s="2" t="s">
        <v>296</v>
      </c>
      <c r="C6241" s="2" t="str">
        <f>VLOOKUP(D6241,Info!$A$24:$B$57,2,FALSE)</f>
        <v>Shallow-water</v>
      </c>
      <c r="D6241" s="3" t="s">
        <v>42</v>
      </c>
      <c r="E6241" s="3">
        <v>2002.0</v>
      </c>
      <c r="F6241" s="3">
        <v>1.0</v>
      </c>
    </row>
    <row r="6242" ht="15.75" customHeight="1">
      <c r="A6242" s="2" t="s">
        <v>298</v>
      </c>
      <c r="B6242" s="2" t="s">
        <v>296</v>
      </c>
      <c r="C6242" s="2" t="str">
        <f>VLOOKUP(D6242,Info!$A$24:$B$57,2,FALSE)</f>
        <v>Shallow-water</v>
      </c>
      <c r="D6242" s="3" t="s">
        <v>42</v>
      </c>
      <c r="E6242" s="3">
        <v>2006.0</v>
      </c>
      <c r="F6242" s="3">
        <v>2.0</v>
      </c>
    </row>
    <row r="6243" ht="15.75" customHeight="1">
      <c r="A6243" s="2" t="s">
        <v>298</v>
      </c>
      <c r="B6243" s="2" t="s">
        <v>296</v>
      </c>
      <c r="C6243" s="2" t="str">
        <f>VLOOKUP(D6243,Info!$A$24:$B$57,2,FALSE)</f>
        <v>Shallow-water</v>
      </c>
      <c r="D6243" s="3" t="s">
        <v>42</v>
      </c>
      <c r="E6243" s="3">
        <v>2012.0</v>
      </c>
      <c r="F6243" s="3">
        <v>3.0</v>
      </c>
    </row>
    <row r="6244" ht="15.75" customHeight="1">
      <c r="A6244" s="2" t="s">
        <v>298</v>
      </c>
      <c r="B6244" s="2" t="s">
        <v>296</v>
      </c>
      <c r="C6244" s="2" t="str">
        <f>VLOOKUP(D6244,Info!$A$24:$B$57,2,FALSE)</f>
        <v>Shallow-water</v>
      </c>
      <c r="D6244" s="3" t="s">
        <v>43</v>
      </c>
      <c r="E6244" s="3">
        <v>1985.0</v>
      </c>
      <c r="F6244" s="3">
        <v>2.0</v>
      </c>
    </row>
    <row r="6245" ht="15.75" customHeight="1">
      <c r="A6245" s="2" t="s">
        <v>298</v>
      </c>
      <c r="B6245" s="2" t="s">
        <v>296</v>
      </c>
      <c r="C6245" s="2" t="str">
        <f>VLOOKUP(D6245,Info!$A$24:$B$57,2,FALSE)</f>
        <v>Shallow-water</v>
      </c>
      <c r="D6245" s="3" t="s">
        <v>43</v>
      </c>
      <c r="E6245" s="3">
        <v>1988.0</v>
      </c>
      <c r="F6245" s="3">
        <v>2.0</v>
      </c>
    </row>
    <row r="6246" ht="15.75" customHeight="1">
      <c r="A6246" s="2" t="s">
        <v>298</v>
      </c>
      <c r="B6246" s="2" t="s">
        <v>296</v>
      </c>
      <c r="C6246" s="2" t="str">
        <f>VLOOKUP(D6246,Info!$A$24:$B$57,2,FALSE)</f>
        <v>Shallow-water</v>
      </c>
      <c r="D6246" s="3" t="s">
        <v>43</v>
      </c>
      <c r="E6246" s="3">
        <v>1989.0</v>
      </c>
      <c r="F6246" s="3">
        <v>1.0</v>
      </c>
    </row>
    <row r="6247" ht="15.75" customHeight="1">
      <c r="A6247" s="2" t="s">
        <v>298</v>
      </c>
      <c r="B6247" s="2" t="s">
        <v>296</v>
      </c>
      <c r="C6247" s="2" t="str">
        <f>VLOOKUP(D6247,Info!$A$24:$B$57,2,FALSE)</f>
        <v>Shallow-water</v>
      </c>
      <c r="D6247" s="3" t="s">
        <v>43</v>
      </c>
      <c r="E6247" s="3">
        <v>1991.0</v>
      </c>
      <c r="F6247" s="3">
        <v>1.0</v>
      </c>
    </row>
    <row r="6248" ht="15.75" customHeight="1">
      <c r="A6248" s="2" t="s">
        <v>298</v>
      </c>
      <c r="B6248" s="2" t="s">
        <v>296</v>
      </c>
      <c r="C6248" s="2" t="str">
        <f>VLOOKUP(D6248,Info!$A$24:$B$57,2,FALSE)</f>
        <v>Shallow-water</v>
      </c>
      <c r="D6248" s="3" t="s">
        <v>43</v>
      </c>
      <c r="E6248" s="3">
        <v>1992.0</v>
      </c>
      <c r="F6248" s="3">
        <v>3.0</v>
      </c>
    </row>
    <row r="6249" ht="15.75" customHeight="1">
      <c r="A6249" s="2" t="s">
        <v>298</v>
      </c>
      <c r="B6249" s="2" t="s">
        <v>296</v>
      </c>
      <c r="C6249" s="2" t="str">
        <f>VLOOKUP(D6249,Info!$A$24:$B$57,2,FALSE)</f>
        <v>Shallow-water</v>
      </c>
      <c r="D6249" s="3" t="s">
        <v>43</v>
      </c>
      <c r="E6249" s="3">
        <v>2003.0</v>
      </c>
      <c r="F6249" s="3">
        <v>1.0</v>
      </c>
    </row>
    <row r="6250" ht="15.75" customHeight="1">
      <c r="A6250" s="2" t="s">
        <v>298</v>
      </c>
      <c r="B6250" s="2" t="s">
        <v>296</v>
      </c>
      <c r="C6250" s="2" t="str">
        <f>VLOOKUP(D6250,Info!$A$24:$B$57,2,FALSE)</f>
        <v>Shallow-water</v>
      </c>
      <c r="D6250" s="3" t="s">
        <v>43</v>
      </c>
      <c r="E6250" s="3">
        <v>2004.0</v>
      </c>
      <c r="F6250" s="3">
        <v>3.0</v>
      </c>
    </row>
    <row r="6251" ht="15.75" customHeight="1">
      <c r="A6251" s="2" t="s">
        <v>298</v>
      </c>
      <c r="B6251" s="2" t="s">
        <v>296</v>
      </c>
      <c r="C6251" s="2" t="str">
        <f>VLOOKUP(D6251,Info!$A$24:$B$57,2,FALSE)</f>
        <v>Shallow-water</v>
      </c>
      <c r="D6251" s="3" t="s">
        <v>43</v>
      </c>
      <c r="E6251" s="3">
        <v>2005.0</v>
      </c>
      <c r="F6251" s="3">
        <v>1.0</v>
      </c>
    </row>
    <row r="6252" ht="15.75" customHeight="1">
      <c r="A6252" s="2" t="s">
        <v>298</v>
      </c>
      <c r="B6252" s="2" t="s">
        <v>296</v>
      </c>
      <c r="C6252" s="2" t="str">
        <f>VLOOKUP(D6252,Info!$A$24:$B$57,2,FALSE)</f>
        <v>Shallow-water</v>
      </c>
      <c r="D6252" s="3" t="s">
        <v>43</v>
      </c>
      <c r="E6252" s="3">
        <v>2007.0</v>
      </c>
      <c r="F6252" s="3">
        <v>10.0</v>
      </c>
    </row>
    <row r="6253" ht="15.75" customHeight="1">
      <c r="A6253" s="2" t="s">
        <v>298</v>
      </c>
      <c r="B6253" s="2" t="s">
        <v>296</v>
      </c>
      <c r="C6253" s="2" t="str">
        <f>VLOOKUP(D6253,Info!$A$24:$B$57,2,FALSE)</f>
        <v>Shallow-water</v>
      </c>
      <c r="D6253" s="3" t="s">
        <v>43</v>
      </c>
      <c r="E6253" s="3">
        <v>2010.0</v>
      </c>
      <c r="F6253" s="3">
        <v>1.0</v>
      </c>
    </row>
    <row r="6254" ht="15.75" customHeight="1">
      <c r="A6254" s="2" t="s">
        <v>298</v>
      </c>
      <c r="B6254" s="3" t="s">
        <v>299</v>
      </c>
      <c r="C6254" s="2" t="str">
        <f>VLOOKUP(D6254,Info!$A$24:$B$57,2,FALSE)</f>
        <v>Jacks</v>
      </c>
      <c r="D6254" s="3" t="s">
        <v>2</v>
      </c>
      <c r="E6254" s="3">
        <v>1985.0</v>
      </c>
      <c r="F6254" s="3">
        <v>1.0</v>
      </c>
    </row>
    <row r="6255" ht="15.75" customHeight="1">
      <c r="A6255" s="2" t="s">
        <v>298</v>
      </c>
      <c r="B6255" s="2" t="s">
        <v>299</v>
      </c>
      <c r="C6255" s="2" t="str">
        <f>VLOOKUP(D6255,Info!$A$24:$B$57,2,FALSE)</f>
        <v>Jacks</v>
      </c>
      <c r="D6255" s="3" t="s">
        <v>2</v>
      </c>
      <c r="E6255" s="3">
        <v>1992.0</v>
      </c>
      <c r="F6255" s="3">
        <v>7.0</v>
      </c>
    </row>
    <row r="6256" ht="15.75" customHeight="1">
      <c r="A6256" s="2" t="s">
        <v>298</v>
      </c>
      <c r="B6256" s="2" t="s">
        <v>299</v>
      </c>
      <c r="C6256" s="2" t="str">
        <f>VLOOKUP(D6256,Info!$A$24:$B$57,2,FALSE)</f>
        <v>Jacks</v>
      </c>
      <c r="D6256" s="3" t="s">
        <v>2</v>
      </c>
      <c r="E6256" s="3">
        <v>1993.0</v>
      </c>
      <c r="F6256" s="3">
        <v>1.0</v>
      </c>
    </row>
    <row r="6257" ht="15.75" customHeight="1">
      <c r="A6257" s="2" t="s">
        <v>298</v>
      </c>
      <c r="B6257" s="2" t="s">
        <v>299</v>
      </c>
      <c r="C6257" s="2" t="str">
        <f>VLOOKUP(D6257,Info!$A$24:$B$57,2,FALSE)</f>
        <v>Jacks</v>
      </c>
      <c r="D6257" s="3" t="s">
        <v>2</v>
      </c>
      <c r="E6257" s="3">
        <v>1994.0</v>
      </c>
      <c r="F6257" s="3">
        <v>5.0</v>
      </c>
    </row>
    <row r="6258" ht="15.75" customHeight="1">
      <c r="A6258" s="2" t="s">
        <v>298</v>
      </c>
      <c r="B6258" s="2" t="s">
        <v>299</v>
      </c>
      <c r="C6258" s="2" t="str">
        <f>VLOOKUP(D6258,Info!$A$24:$B$57,2,FALSE)</f>
        <v>Jacks</v>
      </c>
      <c r="D6258" s="3" t="s">
        <v>2</v>
      </c>
      <c r="E6258" s="3">
        <v>1995.0</v>
      </c>
      <c r="F6258" s="3">
        <v>4.0</v>
      </c>
    </row>
    <row r="6259" ht="15.75" customHeight="1">
      <c r="A6259" s="2" t="s">
        <v>298</v>
      </c>
      <c r="B6259" s="2" t="s">
        <v>299</v>
      </c>
      <c r="C6259" s="2" t="str">
        <f>VLOOKUP(D6259,Info!$A$24:$B$57,2,FALSE)</f>
        <v>Jacks</v>
      </c>
      <c r="D6259" s="3" t="s">
        <v>2</v>
      </c>
      <c r="E6259" s="3">
        <v>1997.0</v>
      </c>
      <c r="F6259" s="3">
        <v>1.0</v>
      </c>
    </row>
    <row r="6260" ht="15.75" customHeight="1">
      <c r="A6260" s="2" t="s">
        <v>298</v>
      </c>
      <c r="B6260" s="2" t="s">
        <v>299</v>
      </c>
      <c r="C6260" s="2" t="str">
        <f>VLOOKUP(D6260,Info!$A$24:$B$57,2,FALSE)</f>
        <v>Jacks</v>
      </c>
      <c r="D6260" s="3" t="s">
        <v>2</v>
      </c>
      <c r="E6260" s="3">
        <v>1999.0</v>
      </c>
      <c r="F6260" s="3">
        <v>18.0</v>
      </c>
    </row>
    <row r="6261" ht="15.75" customHeight="1">
      <c r="A6261" s="2" t="s">
        <v>298</v>
      </c>
      <c r="B6261" s="2" t="s">
        <v>299</v>
      </c>
      <c r="C6261" s="2" t="str">
        <f>VLOOKUP(D6261,Info!$A$24:$B$57,2,FALSE)</f>
        <v>Jacks</v>
      </c>
      <c r="D6261" s="3" t="s">
        <v>2</v>
      </c>
      <c r="E6261" s="3">
        <v>2000.0</v>
      </c>
      <c r="F6261" s="3">
        <v>27.0</v>
      </c>
    </row>
    <row r="6262" ht="15.75" customHeight="1">
      <c r="A6262" s="2" t="s">
        <v>298</v>
      </c>
      <c r="B6262" s="2" t="s">
        <v>299</v>
      </c>
      <c r="C6262" s="2" t="str">
        <f>VLOOKUP(D6262,Info!$A$24:$B$57,2,FALSE)</f>
        <v>Jacks</v>
      </c>
      <c r="D6262" s="3" t="s">
        <v>2</v>
      </c>
      <c r="E6262" s="3">
        <v>2001.0</v>
      </c>
      <c r="F6262" s="3">
        <v>16.0</v>
      </c>
    </row>
    <row r="6263" ht="15.75" customHeight="1">
      <c r="A6263" s="2" t="s">
        <v>298</v>
      </c>
      <c r="B6263" s="2" t="s">
        <v>299</v>
      </c>
      <c r="C6263" s="2" t="str">
        <f>VLOOKUP(D6263,Info!$A$24:$B$57,2,FALSE)</f>
        <v>Jacks</v>
      </c>
      <c r="D6263" s="3" t="s">
        <v>2</v>
      </c>
      <c r="E6263" s="3">
        <v>2002.0</v>
      </c>
      <c r="F6263" s="3">
        <v>18.0</v>
      </c>
    </row>
    <row r="6264" ht="15.75" customHeight="1">
      <c r="A6264" s="2" t="s">
        <v>298</v>
      </c>
      <c r="B6264" s="2" t="s">
        <v>299</v>
      </c>
      <c r="C6264" s="2" t="str">
        <f>VLOOKUP(D6264,Info!$A$24:$B$57,2,FALSE)</f>
        <v>Jacks</v>
      </c>
      <c r="D6264" s="3" t="s">
        <v>2</v>
      </c>
      <c r="E6264" s="3">
        <v>2003.0</v>
      </c>
      <c r="F6264" s="3">
        <v>23.0</v>
      </c>
    </row>
    <row r="6265" ht="15.75" customHeight="1">
      <c r="A6265" s="2" t="s">
        <v>298</v>
      </c>
      <c r="B6265" s="2" t="s">
        <v>299</v>
      </c>
      <c r="C6265" s="2" t="str">
        <f>VLOOKUP(D6265,Info!$A$24:$B$57,2,FALSE)</f>
        <v>Jacks</v>
      </c>
      <c r="D6265" s="3" t="s">
        <v>2</v>
      </c>
      <c r="E6265" s="3">
        <v>2004.0</v>
      </c>
      <c r="F6265" s="3">
        <v>37.0</v>
      </c>
    </row>
    <row r="6266" ht="15.75" customHeight="1">
      <c r="A6266" s="2" t="s">
        <v>298</v>
      </c>
      <c r="B6266" s="2" t="s">
        <v>299</v>
      </c>
      <c r="C6266" s="2" t="str">
        <f>VLOOKUP(D6266,Info!$A$24:$B$57,2,FALSE)</f>
        <v>Jacks</v>
      </c>
      <c r="D6266" s="3" t="s">
        <v>2</v>
      </c>
      <c r="E6266" s="3">
        <v>2005.0</v>
      </c>
      <c r="F6266" s="3">
        <v>14.0</v>
      </c>
    </row>
    <row r="6267" ht="15.75" customHeight="1">
      <c r="A6267" s="2" t="s">
        <v>298</v>
      </c>
      <c r="B6267" s="2" t="s">
        <v>299</v>
      </c>
      <c r="C6267" s="2" t="str">
        <f>VLOOKUP(D6267,Info!$A$24:$B$57,2,FALSE)</f>
        <v>Jacks</v>
      </c>
      <c r="D6267" s="3" t="s">
        <v>2</v>
      </c>
      <c r="E6267" s="3">
        <v>2006.0</v>
      </c>
      <c r="F6267" s="3">
        <v>18.0</v>
      </c>
    </row>
    <row r="6268" ht="15.75" customHeight="1">
      <c r="A6268" s="2" t="s">
        <v>298</v>
      </c>
      <c r="B6268" s="2" t="s">
        <v>299</v>
      </c>
      <c r="C6268" s="2" t="str">
        <f>VLOOKUP(D6268,Info!$A$24:$B$57,2,FALSE)</f>
        <v>Jacks</v>
      </c>
      <c r="D6268" s="3" t="s">
        <v>2</v>
      </c>
      <c r="E6268" s="3">
        <v>2007.0</v>
      </c>
      <c r="F6268" s="3">
        <v>15.0</v>
      </c>
    </row>
    <row r="6269" ht="15.75" customHeight="1">
      <c r="A6269" s="2" t="s">
        <v>298</v>
      </c>
      <c r="B6269" s="2" t="s">
        <v>299</v>
      </c>
      <c r="C6269" s="2" t="str">
        <f>VLOOKUP(D6269,Info!$A$24:$B$57,2,FALSE)</f>
        <v>Jacks</v>
      </c>
      <c r="D6269" s="3" t="s">
        <v>2</v>
      </c>
      <c r="E6269" s="3">
        <v>2008.0</v>
      </c>
      <c r="F6269" s="3">
        <v>7.0</v>
      </c>
    </row>
    <row r="6270" ht="15.75" customHeight="1">
      <c r="A6270" s="2" t="s">
        <v>298</v>
      </c>
      <c r="B6270" s="2" t="s">
        <v>299</v>
      </c>
      <c r="C6270" s="2" t="str">
        <f>VLOOKUP(D6270,Info!$A$24:$B$57,2,FALSE)</f>
        <v>Jacks</v>
      </c>
      <c r="D6270" s="3" t="s">
        <v>2</v>
      </c>
      <c r="E6270" s="3">
        <v>2009.0</v>
      </c>
      <c r="F6270" s="3">
        <v>9.0</v>
      </c>
    </row>
    <row r="6271" ht="15.75" customHeight="1">
      <c r="A6271" s="2" t="s">
        <v>298</v>
      </c>
      <c r="B6271" s="2" t="s">
        <v>299</v>
      </c>
      <c r="C6271" s="2" t="str">
        <f>VLOOKUP(D6271,Info!$A$24:$B$57,2,FALSE)</f>
        <v>Jacks</v>
      </c>
      <c r="D6271" s="3" t="s">
        <v>2</v>
      </c>
      <c r="E6271" s="3">
        <v>2010.0</v>
      </c>
      <c r="F6271" s="3">
        <v>27.0</v>
      </c>
    </row>
    <row r="6272" ht="15.75" customHeight="1">
      <c r="A6272" s="2" t="s">
        <v>298</v>
      </c>
      <c r="B6272" s="2" t="s">
        <v>299</v>
      </c>
      <c r="C6272" s="2" t="str">
        <f>VLOOKUP(D6272,Info!$A$24:$B$57,2,FALSE)</f>
        <v>Jacks</v>
      </c>
      <c r="D6272" s="3" t="s">
        <v>2</v>
      </c>
      <c r="E6272" s="3">
        <v>2011.0</v>
      </c>
      <c r="F6272" s="3">
        <v>21.0</v>
      </c>
    </row>
    <row r="6273" ht="15.75" customHeight="1">
      <c r="A6273" s="2" t="s">
        <v>298</v>
      </c>
      <c r="B6273" s="2" t="s">
        <v>299</v>
      </c>
      <c r="C6273" s="2" t="str">
        <f>VLOOKUP(D6273,Info!$A$24:$B$57,2,FALSE)</f>
        <v>Jacks</v>
      </c>
      <c r="D6273" s="3" t="s">
        <v>2</v>
      </c>
      <c r="E6273" s="3">
        <v>2012.0</v>
      </c>
      <c r="F6273" s="3">
        <v>32.0</v>
      </c>
    </row>
    <row r="6274" ht="15.75" customHeight="1">
      <c r="A6274" s="2" t="s">
        <v>298</v>
      </c>
      <c r="B6274" s="2" t="s">
        <v>299</v>
      </c>
      <c r="C6274" s="2" t="str">
        <f>VLOOKUP(D6274,Info!$A$24:$B$57,2,FALSE)</f>
        <v>Jacks</v>
      </c>
      <c r="D6274" s="3" t="s">
        <v>2</v>
      </c>
      <c r="E6274" s="3">
        <v>2013.0</v>
      </c>
      <c r="F6274" s="3">
        <v>16.0</v>
      </c>
    </row>
    <row r="6275" ht="15.75" customHeight="1">
      <c r="A6275" s="2" t="s">
        <v>298</v>
      </c>
      <c r="B6275" s="2" t="s">
        <v>299</v>
      </c>
      <c r="C6275" s="2" t="str">
        <f>VLOOKUP(D6275,Info!$A$24:$B$57,2,FALSE)</f>
        <v>Jacks</v>
      </c>
      <c r="D6275" s="3" t="s">
        <v>2</v>
      </c>
      <c r="E6275" s="3">
        <v>2014.0</v>
      </c>
      <c r="F6275" s="3">
        <v>25.0</v>
      </c>
    </row>
    <row r="6276" ht="15.75" customHeight="1">
      <c r="A6276" s="2" t="s">
        <v>298</v>
      </c>
      <c r="B6276" s="2" t="s">
        <v>299</v>
      </c>
      <c r="C6276" s="2" t="str">
        <f>VLOOKUP(D6276,Info!$A$24:$B$57,2,FALSE)</f>
        <v>Jacks</v>
      </c>
      <c r="D6276" s="3" t="s">
        <v>2</v>
      </c>
      <c r="E6276" s="3">
        <v>2015.0</v>
      </c>
      <c r="F6276" s="3">
        <v>60.0</v>
      </c>
    </row>
    <row r="6277" ht="15.75" customHeight="1">
      <c r="A6277" s="2" t="s">
        <v>298</v>
      </c>
      <c r="B6277" s="2" t="s">
        <v>299</v>
      </c>
      <c r="C6277" s="2" t="str">
        <f>VLOOKUP(D6277,Info!$A$24:$B$57,2,FALSE)</f>
        <v>Jacks</v>
      </c>
      <c r="D6277" s="3" t="s">
        <v>2</v>
      </c>
      <c r="E6277" s="3">
        <v>2016.0</v>
      </c>
      <c r="F6277" s="3">
        <v>38.0</v>
      </c>
    </row>
    <row r="6278" ht="15.75" customHeight="1">
      <c r="A6278" s="2" t="s">
        <v>298</v>
      </c>
      <c r="B6278" s="2" t="s">
        <v>299</v>
      </c>
      <c r="C6278" s="2" t="str">
        <f>VLOOKUP(D6278,Info!$A$24:$B$57,2,FALSE)</f>
        <v>Jacks</v>
      </c>
      <c r="D6278" s="3" t="s">
        <v>2</v>
      </c>
      <c r="E6278" s="3">
        <v>2017.0</v>
      </c>
      <c r="F6278" s="3">
        <v>43.0</v>
      </c>
    </row>
    <row r="6279" ht="15.75" customHeight="1">
      <c r="A6279" s="2" t="s">
        <v>298</v>
      </c>
      <c r="B6279" s="2" t="s">
        <v>299</v>
      </c>
      <c r="C6279" s="2" t="str">
        <f>VLOOKUP(D6279,Info!$A$24:$B$57,2,FALSE)</f>
        <v>Jacks</v>
      </c>
      <c r="D6279" s="3" t="s">
        <v>2</v>
      </c>
      <c r="E6279" s="3">
        <v>2018.0</v>
      </c>
      <c r="F6279" s="3">
        <v>60.0</v>
      </c>
    </row>
    <row r="6280" ht="15.75" customHeight="1">
      <c r="A6280" s="2" t="s">
        <v>298</v>
      </c>
      <c r="B6280" s="2" t="s">
        <v>299</v>
      </c>
      <c r="C6280" s="2" t="str">
        <f>VLOOKUP(D6280,Info!$A$24:$B$57,2,FALSE)</f>
        <v>Jacks</v>
      </c>
      <c r="D6280" s="3" t="s">
        <v>2</v>
      </c>
      <c r="E6280" s="3">
        <v>2019.0</v>
      </c>
      <c r="F6280" s="3">
        <v>60.0</v>
      </c>
    </row>
    <row r="6281" ht="15.75" customHeight="1">
      <c r="A6281" s="2" t="s">
        <v>298</v>
      </c>
      <c r="B6281" s="2" t="s">
        <v>299</v>
      </c>
      <c r="C6281" s="2" t="str">
        <f>VLOOKUP(D6281,Info!$A$24:$B$57,2,FALSE)</f>
        <v>SG</v>
      </c>
      <c r="D6281" s="3" t="s">
        <v>4</v>
      </c>
      <c r="E6281" s="3">
        <v>1981.0</v>
      </c>
      <c r="F6281" s="3">
        <v>4.0</v>
      </c>
    </row>
    <row r="6282" ht="15.75" customHeight="1">
      <c r="A6282" s="2" t="s">
        <v>298</v>
      </c>
      <c r="B6282" s="2" t="s">
        <v>299</v>
      </c>
      <c r="C6282" s="2" t="str">
        <f>VLOOKUP(D6282,Info!$A$24:$B$57,2,FALSE)</f>
        <v>SG</v>
      </c>
      <c r="D6282" s="3" t="s">
        <v>4</v>
      </c>
      <c r="E6282" s="3">
        <v>1982.0</v>
      </c>
      <c r="F6282" s="3">
        <v>8.0</v>
      </c>
    </row>
    <row r="6283" ht="15.75" customHeight="1">
      <c r="A6283" s="2" t="s">
        <v>298</v>
      </c>
      <c r="B6283" s="2" t="s">
        <v>299</v>
      </c>
      <c r="C6283" s="2" t="str">
        <f>VLOOKUP(D6283,Info!$A$24:$B$57,2,FALSE)</f>
        <v>SG</v>
      </c>
      <c r="D6283" s="3" t="s">
        <v>4</v>
      </c>
      <c r="E6283" s="3">
        <v>1983.0</v>
      </c>
      <c r="F6283" s="3">
        <v>62.0</v>
      </c>
    </row>
    <row r="6284" ht="15.75" customHeight="1">
      <c r="A6284" s="2" t="s">
        <v>298</v>
      </c>
      <c r="B6284" s="2" t="s">
        <v>299</v>
      </c>
      <c r="C6284" s="2" t="str">
        <f>VLOOKUP(D6284,Info!$A$24:$B$57,2,FALSE)</f>
        <v>SG</v>
      </c>
      <c r="D6284" s="3" t="s">
        <v>4</v>
      </c>
      <c r="E6284" s="3">
        <v>1984.0</v>
      </c>
      <c r="F6284" s="3">
        <v>11.0</v>
      </c>
    </row>
    <row r="6285" ht="15.75" customHeight="1">
      <c r="A6285" s="2" t="s">
        <v>298</v>
      </c>
      <c r="B6285" s="2" t="s">
        <v>299</v>
      </c>
      <c r="C6285" s="2" t="str">
        <f>VLOOKUP(D6285,Info!$A$24:$B$57,2,FALSE)</f>
        <v>SG</v>
      </c>
      <c r="D6285" s="3" t="s">
        <v>4</v>
      </c>
      <c r="E6285" s="3">
        <v>1985.0</v>
      </c>
      <c r="F6285" s="3">
        <v>47.0</v>
      </c>
    </row>
    <row r="6286" ht="15.75" customHeight="1">
      <c r="A6286" s="2" t="s">
        <v>298</v>
      </c>
      <c r="B6286" s="2" t="s">
        <v>299</v>
      </c>
      <c r="C6286" s="2" t="str">
        <f>VLOOKUP(D6286,Info!$A$24:$B$57,2,FALSE)</f>
        <v>SG</v>
      </c>
      <c r="D6286" s="3" t="s">
        <v>4</v>
      </c>
      <c r="E6286" s="3">
        <v>1986.0</v>
      </c>
      <c r="F6286" s="3">
        <v>34.0</v>
      </c>
    </row>
    <row r="6287" ht="15.75" customHeight="1">
      <c r="A6287" s="2" t="s">
        <v>298</v>
      </c>
      <c r="B6287" s="2" t="s">
        <v>299</v>
      </c>
      <c r="C6287" s="2" t="str">
        <f>VLOOKUP(D6287,Info!$A$24:$B$57,2,FALSE)</f>
        <v>SG</v>
      </c>
      <c r="D6287" s="3" t="s">
        <v>4</v>
      </c>
      <c r="E6287" s="3">
        <v>1987.0</v>
      </c>
      <c r="F6287" s="3">
        <v>17.0</v>
      </c>
    </row>
    <row r="6288" ht="15.75" customHeight="1">
      <c r="A6288" s="2" t="s">
        <v>298</v>
      </c>
      <c r="B6288" s="2" t="s">
        <v>299</v>
      </c>
      <c r="C6288" s="2" t="str">
        <f>VLOOKUP(D6288,Info!$A$24:$B$57,2,FALSE)</f>
        <v>SG</v>
      </c>
      <c r="D6288" s="3" t="s">
        <v>4</v>
      </c>
      <c r="E6288" s="3">
        <v>1988.0</v>
      </c>
      <c r="F6288" s="3">
        <v>29.0</v>
      </c>
    </row>
    <row r="6289" ht="15.75" customHeight="1">
      <c r="A6289" s="2" t="s">
        <v>298</v>
      </c>
      <c r="B6289" s="2" t="s">
        <v>299</v>
      </c>
      <c r="C6289" s="2" t="str">
        <f>VLOOKUP(D6289,Info!$A$24:$B$57,2,FALSE)</f>
        <v>SG</v>
      </c>
      <c r="D6289" s="3" t="s">
        <v>4</v>
      </c>
      <c r="E6289" s="3">
        <v>1989.0</v>
      </c>
      <c r="F6289" s="3">
        <v>21.0</v>
      </c>
    </row>
    <row r="6290" ht="15.75" customHeight="1">
      <c r="A6290" s="2" t="s">
        <v>298</v>
      </c>
      <c r="B6290" s="2" t="s">
        <v>299</v>
      </c>
      <c r="C6290" s="2" t="str">
        <f>VLOOKUP(D6290,Info!$A$24:$B$57,2,FALSE)</f>
        <v>SG</v>
      </c>
      <c r="D6290" s="3" t="s">
        <v>4</v>
      </c>
      <c r="E6290" s="3">
        <v>1990.0</v>
      </c>
      <c r="F6290" s="3">
        <v>22.0</v>
      </c>
    </row>
    <row r="6291" ht="15.75" customHeight="1">
      <c r="A6291" s="2" t="s">
        <v>298</v>
      </c>
      <c r="B6291" s="2" t="s">
        <v>299</v>
      </c>
      <c r="C6291" s="2" t="str">
        <f>VLOOKUP(D6291,Info!$A$24:$B$57,2,FALSE)</f>
        <v>SG</v>
      </c>
      <c r="D6291" s="3" t="s">
        <v>4</v>
      </c>
      <c r="E6291" s="3">
        <v>1991.0</v>
      </c>
      <c r="F6291" s="3">
        <v>52.0</v>
      </c>
    </row>
    <row r="6292" ht="15.75" customHeight="1">
      <c r="A6292" s="2" t="s">
        <v>298</v>
      </c>
      <c r="B6292" s="2" t="s">
        <v>299</v>
      </c>
      <c r="C6292" s="2" t="str">
        <f>VLOOKUP(D6292,Info!$A$24:$B$57,2,FALSE)</f>
        <v>SG</v>
      </c>
      <c r="D6292" s="3" t="s">
        <v>4</v>
      </c>
      <c r="E6292" s="3">
        <v>1992.0</v>
      </c>
      <c r="F6292" s="3">
        <v>68.0</v>
      </c>
    </row>
    <row r="6293" ht="15.75" customHeight="1">
      <c r="A6293" s="2" t="s">
        <v>298</v>
      </c>
      <c r="B6293" s="2" t="s">
        <v>299</v>
      </c>
      <c r="C6293" s="2" t="str">
        <f>VLOOKUP(D6293,Info!$A$24:$B$57,2,FALSE)</f>
        <v>SG</v>
      </c>
      <c r="D6293" s="3" t="s">
        <v>4</v>
      </c>
      <c r="E6293" s="3">
        <v>1993.0</v>
      </c>
      <c r="F6293" s="3">
        <v>154.0</v>
      </c>
    </row>
    <row r="6294" ht="15.75" customHeight="1">
      <c r="A6294" s="2" t="s">
        <v>298</v>
      </c>
      <c r="B6294" s="2" t="s">
        <v>299</v>
      </c>
      <c r="C6294" s="2" t="str">
        <f>VLOOKUP(D6294,Info!$A$24:$B$57,2,FALSE)</f>
        <v>SG</v>
      </c>
      <c r="D6294" s="3" t="s">
        <v>4</v>
      </c>
      <c r="E6294" s="3">
        <v>1994.0</v>
      </c>
      <c r="F6294" s="3">
        <v>120.0</v>
      </c>
    </row>
    <row r="6295" ht="15.75" customHeight="1">
      <c r="A6295" s="2" t="s">
        <v>298</v>
      </c>
      <c r="B6295" s="2" t="s">
        <v>299</v>
      </c>
      <c r="C6295" s="2" t="str">
        <f>VLOOKUP(D6295,Info!$A$24:$B$57,2,FALSE)</f>
        <v>SG</v>
      </c>
      <c r="D6295" s="3" t="s">
        <v>4</v>
      </c>
      <c r="E6295" s="3">
        <v>1995.0</v>
      </c>
      <c r="F6295" s="3">
        <v>108.0</v>
      </c>
    </row>
    <row r="6296" ht="15.75" customHeight="1">
      <c r="A6296" s="2" t="s">
        <v>298</v>
      </c>
      <c r="B6296" s="2" t="s">
        <v>299</v>
      </c>
      <c r="C6296" s="2" t="str">
        <f>VLOOKUP(D6296,Info!$A$24:$B$57,2,FALSE)</f>
        <v>SG</v>
      </c>
      <c r="D6296" s="3" t="s">
        <v>4</v>
      </c>
      <c r="E6296" s="3">
        <v>1996.0</v>
      </c>
      <c r="F6296" s="3">
        <v>107.0</v>
      </c>
    </row>
    <row r="6297" ht="15.75" customHeight="1">
      <c r="A6297" s="2" t="s">
        <v>298</v>
      </c>
      <c r="B6297" s="2" t="s">
        <v>299</v>
      </c>
      <c r="C6297" s="2" t="str">
        <f>VLOOKUP(D6297,Info!$A$24:$B$57,2,FALSE)</f>
        <v>SG</v>
      </c>
      <c r="D6297" s="3" t="s">
        <v>4</v>
      </c>
      <c r="E6297" s="3">
        <v>1997.0</v>
      </c>
      <c r="F6297" s="3">
        <v>133.0</v>
      </c>
    </row>
    <row r="6298" ht="15.75" customHeight="1">
      <c r="A6298" s="2" t="s">
        <v>298</v>
      </c>
      <c r="B6298" s="2" t="s">
        <v>299</v>
      </c>
      <c r="C6298" s="2" t="str">
        <f>VLOOKUP(D6298,Info!$A$24:$B$57,2,FALSE)</f>
        <v>SG</v>
      </c>
      <c r="D6298" s="3" t="s">
        <v>4</v>
      </c>
      <c r="E6298" s="3">
        <v>1998.0</v>
      </c>
      <c r="F6298" s="3">
        <v>63.0</v>
      </c>
    </row>
    <row r="6299" ht="15.75" customHeight="1">
      <c r="A6299" s="2" t="s">
        <v>298</v>
      </c>
      <c r="B6299" s="2" t="s">
        <v>299</v>
      </c>
      <c r="C6299" s="2" t="str">
        <f>VLOOKUP(D6299,Info!$A$24:$B$57,2,FALSE)</f>
        <v>SG</v>
      </c>
      <c r="D6299" s="3" t="s">
        <v>4</v>
      </c>
      <c r="E6299" s="3">
        <v>1999.0</v>
      </c>
      <c r="F6299" s="3">
        <v>172.0</v>
      </c>
    </row>
    <row r="6300" ht="15.75" customHeight="1">
      <c r="A6300" s="2" t="s">
        <v>298</v>
      </c>
      <c r="B6300" s="2" t="s">
        <v>299</v>
      </c>
      <c r="C6300" s="2" t="str">
        <f>VLOOKUP(D6300,Info!$A$24:$B$57,2,FALSE)</f>
        <v>SG</v>
      </c>
      <c r="D6300" s="3" t="s">
        <v>4</v>
      </c>
      <c r="E6300" s="3">
        <v>2000.0</v>
      </c>
      <c r="F6300" s="3">
        <v>89.0</v>
      </c>
    </row>
    <row r="6301" ht="15.75" customHeight="1">
      <c r="A6301" s="2" t="s">
        <v>298</v>
      </c>
      <c r="B6301" s="2" t="s">
        <v>299</v>
      </c>
      <c r="C6301" s="2" t="str">
        <f>VLOOKUP(D6301,Info!$A$24:$B$57,2,FALSE)</f>
        <v>SG</v>
      </c>
      <c r="D6301" s="3" t="s">
        <v>4</v>
      </c>
      <c r="E6301" s="3">
        <v>2001.0</v>
      </c>
      <c r="F6301" s="3">
        <v>158.0</v>
      </c>
    </row>
    <row r="6302" ht="15.75" customHeight="1">
      <c r="A6302" s="2" t="s">
        <v>298</v>
      </c>
      <c r="B6302" s="2" t="s">
        <v>299</v>
      </c>
      <c r="C6302" s="2" t="str">
        <f>VLOOKUP(D6302,Info!$A$24:$B$57,2,FALSE)</f>
        <v>SG</v>
      </c>
      <c r="D6302" s="3" t="s">
        <v>4</v>
      </c>
      <c r="E6302" s="3">
        <v>2002.0</v>
      </c>
      <c r="F6302" s="3">
        <v>111.0</v>
      </c>
    </row>
    <row r="6303" ht="15.75" customHeight="1">
      <c r="A6303" s="2" t="s">
        <v>298</v>
      </c>
      <c r="B6303" s="2" t="s">
        <v>299</v>
      </c>
      <c r="C6303" s="2" t="str">
        <f>VLOOKUP(D6303,Info!$A$24:$B$57,2,FALSE)</f>
        <v>SG</v>
      </c>
      <c r="D6303" s="3" t="s">
        <v>4</v>
      </c>
      <c r="E6303" s="3">
        <v>2003.0</v>
      </c>
      <c r="F6303" s="3">
        <v>73.0</v>
      </c>
    </row>
    <row r="6304" ht="15.75" customHeight="1">
      <c r="A6304" s="2" t="s">
        <v>298</v>
      </c>
      <c r="B6304" s="2" t="s">
        <v>299</v>
      </c>
      <c r="C6304" s="2" t="str">
        <f>VLOOKUP(D6304,Info!$A$24:$B$57,2,FALSE)</f>
        <v>SG</v>
      </c>
      <c r="D6304" s="3" t="s">
        <v>4</v>
      </c>
      <c r="E6304" s="3">
        <v>2004.0</v>
      </c>
      <c r="F6304" s="3">
        <v>32.0</v>
      </c>
    </row>
    <row r="6305" ht="15.75" customHeight="1">
      <c r="A6305" s="2" t="s">
        <v>298</v>
      </c>
      <c r="B6305" s="2" t="s">
        <v>299</v>
      </c>
      <c r="C6305" s="2" t="str">
        <f>VLOOKUP(D6305,Info!$A$24:$B$57,2,FALSE)</f>
        <v>SG</v>
      </c>
      <c r="D6305" s="3" t="s">
        <v>4</v>
      </c>
      <c r="E6305" s="3">
        <v>2005.0</v>
      </c>
      <c r="F6305" s="3">
        <v>35.0</v>
      </c>
    </row>
    <row r="6306" ht="15.75" customHeight="1">
      <c r="A6306" s="2" t="s">
        <v>298</v>
      </c>
      <c r="B6306" s="2" t="s">
        <v>299</v>
      </c>
      <c r="C6306" s="2" t="str">
        <f>VLOOKUP(D6306,Info!$A$24:$B$57,2,FALSE)</f>
        <v>SG</v>
      </c>
      <c r="D6306" s="3" t="s">
        <v>4</v>
      </c>
      <c r="E6306" s="3">
        <v>2006.0</v>
      </c>
      <c r="F6306" s="3">
        <v>61.0</v>
      </c>
    </row>
    <row r="6307" ht="15.75" customHeight="1">
      <c r="A6307" s="2" t="s">
        <v>298</v>
      </c>
      <c r="B6307" s="2" t="s">
        <v>299</v>
      </c>
      <c r="C6307" s="2" t="str">
        <f>VLOOKUP(D6307,Info!$A$24:$B$57,2,FALSE)</f>
        <v>SG</v>
      </c>
      <c r="D6307" s="3" t="s">
        <v>4</v>
      </c>
      <c r="E6307" s="3">
        <v>2007.0</v>
      </c>
      <c r="F6307" s="3">
        <v>62.0</v>
      </c>
    </row>
    <row r="6308" ht="15.75" customHeight="1">
      <c r="A6308" s="2" t="s">
        <v>298</v>
      </c>
      <c r="B6308" s="2" t="s">
        <v>299</v>
      </c>
      <c r="C6308" s="2" t="str">
        <f>VLOOKUP(D6308,Info!$A$24:$B$57,2,FALSE)</f>
        <v>SG</v>
      </c>
      <c r="D6308" s="3" t="s">
        <v>4</v>
      </c>
      <c r="E6308" s="3">
        <v>2008.0</v>
      </c>
      <c r="F6308" s="3">
        <v>52.0</v>
      </c>
    </row>
    <row r="6309" ht="15.75" customHeight="1">
      <c r="A6309" s="2" t="s">
        <v>298</v>
      </c>
      <c r="B6309" s="2" t="s">
        <v>299</v>
      </c>
      <c r="C6309" s="2" t="str">
        <f>VLOOKUP(D6309,Info!$A$24:$B$57,2,FALSE)</f>
        <v>SG</v>
      </c>
      <c r="D6309" s="3" t="s">
        <v>4</v>
      </c>
      <c r="E6309" s="3">
        <v>2009.0</v>
      </c>
      <c r="F6309" s="3">
        <v>99.0</v>
      </c>
    </row>
    <row r="6310" ht="15.75" customHeight="1">
      <c r="A6310" s="2" t="s">
        <v>298</v>
      </c>
      <c r="B6310" s="2" t="s">
        <v>299</v>
      </c>
      <c r="C6310" s="2" t="str">
        <f>VLOOKUP(D6310,Info!$A$24:$B$57,2,FALSE)</f>
        <v>SG</v>
      </c>
      <c r="D6310" s="3" t="s">
        <v>4</v>
      </c>
      <c r="E6310" s="3">
        <v>2010.0</v>
      </c>
      <c r="F6310" s="3">
        <v>84.0</v>
      </c>
    </row>
    <row r="6311" ht="15.75" customHeight="1">
      <c r="A6311" s="2" t="s">
        <v>298</v>
      </c>
      <c r="B6311" s="2" t="s">
        <v>299</v>
      </c>
      <c r="C6311" s="2" t="str">
        <f>VLOOKUP(D6311,Info!$A$24:$B$57,2,FALSE)</f>
        <v>SG</v>
      </c>
      <c r="D6311" s="3" t="s">
        <v>4</v>
      </c>
      <c r="E6311" s="3">
        <v>2011.0</v>
      </c>
      <c r="F6311" s="3">
        <v>33.0</v>
      </c>
    </row>
    <row r="6312" ht="15.75" customHeight="1">
      <c r="A6312" s="2" t="s">
        <v>298</v>
      </c>
      <c r="B6312" s="2" t="s">
        <v>299</v>
      </c>
      <c r="C6312" s="2" t="str">
        <f>VLOOKUP(D6312,Info!$A$24:$B$57,2,FALSE)</f>
        <v>SG</v>
      </c>
      <c r="D6312" s="3" t="s">
        <v>4</v>
      </c>
      <c r="E6312" s="3">
        <v>2012.0</v>
      </c>
      <c r="F6312" s="3">
        <v>71.0</v>
      </c>
    </row>
    <row r="6313" ht="15.75" customHeight="1">
      <c r="A6313" s="2" t="s">
        <v>298</v>
      </c>
      <c r="B6313" s="2" t="s">
        <v>299</v>
      </c>
      <c r="C6313" s="2" t="str">
        <f>VLOOKUP(D6313,Info!$A$24:$B$57,2,FALSE)</f>
        <v>SG</v>
      </c>
      <c r="D6313" s="3" t="s">
        <v>4</v>
      </c>
      <c r="E6313" s="3">
        <v>2013.0</v>
      </c>
      <c r="F6313" s="3">
        <v>29.0</v>
      </c>
    </row>
    <row r="6314" ht="15.75" customHeight="1">
      <c r="A6314" s="2" t="s">
        <v>298</v>
      </c>
      <c r="B6314" s="2" t="s">
        <v>299</v>
      </c>
      <c r="C6314" s="2" t="str">
        <f>VLOOKUP(D6314,Info!$A$24:$B$57,2,FALSE)</f>
        <v>SG</v>
      </c>
      <c r="D6314" s="3" t="s">
        <v>4</v>
      </c>
      <c r="E6314" s="3">
        <v>2014.0</v>
      </c>
      <c r="F6314" s="3">
        <v>56.0</v>
      </c>
    </row>
    <row r="6315" ht="15.75" customHeight="1">
      <c r="A6315" s="2" t="s">
        <v>298</v>
      </c>
      <c r="B6315" s="2" t="s">
        <v>299</v>
      </c>
      <c r="C6315" s="2" t="str">
        <f>VLOOKUP(D6315,Info!$A$24:$B$57,2,FALSE)</f>
        <v>SG</v>
      </c>
      <c r="D6315" s="3" t="s">
        <v>4</v>
      </c>
      <c r="E6315" s="3">
        <v>2015.0</v>
      </c>
      <c r="F6315" s="3">
        <v>41.0</v>
      </c>
    </row>
    <row r="6316" ht="15.75" customHeight="1">
      <c r="A6316" s="2" t="s">
        <v>298</v>
      </c>
      <c r="B6316" s="2" t="s">
        <v>299</v>
      </c>
      <c r="C6316" s="2" t="str">
        <f>VLOOKUP(D6316,Info!$A$24:$B$57,2,FALSE)</f>
        <v>SG</v>
      </c>
      <c r="D6316" s="3" t="s">
        <v>4</v>
      </c>
      <c r="E6316" s="3">
        <v>2016.0</v>
      </c>
      <c r="F6316" s="3">
        <v>24.0</v>
      </c>
    </row>
    <row r="6317" ht="15.75" customHeight="1">
      <c r="A6317" s="2" t="s">
        <v>298</v>
      </c>
      <c r="B6317" s="2" t="s">
        <v>299</v>
      </c>
      <c r="C6317" s="2" t="str">
        <f>VLOOKUP(D6317,Info!$A$24:$B$57,2,FALSE)</f>
        <v>SG</v>
      </c>
      <c r="D6317" s="3" t="s">
        <v>4</v>
      </c>
      <c r="E6317" s="3">
        <v>2017.0</v>
      </c>
      <c r="F6317" s="3">
        <v>88.0</v>
      </c>
    </row>
    <row r="6318" ht="15.75" customHeight="1">
      <c r="A6318" s="2" t="s">
        <v>298</v>
      </c>
      <c r="B6318" s="2" t="s">
        <v>299</v>
      </c>
      <c r="C6318" s="2" t="str">
        <f>VLOOKUP(D6318,Info!$A$24:$B$57,2,FALSE)</f>
        <v>SG</v>
      </c>
      <c r="D6318" s="3" t="s">
        <v>4</v>
      </c>
      <c r="E6318" s="3">
        <v>2018.0</v>
      </c>
      <c r="F6318" s="3">
        <v>56.0</v>
      </c>
    </row>
    <row r="6319" ht="15.75" customHeight="1">
      <c r="A6319" s="2" t="s">
        <v>298</v>
      </c>
      <c r="B6319" s="2" t="s">
        <v>299</v>
      </c>
      <c r="C6319" s="2" t="str">
        <f>VLOOKUP(D6319,Info!$A$24:$B$57,2,FALSE)</f>
        <v>SG</v>
      </c>
      <c r="D6319" s="3" t="s">
        <v>4</v>
      </c>
      <c r="E6319" s="3">
        <v>2019.0</v>
      </c>
      <c r="F6319" s="3">
        <v>60.0</v>
      </c>
    </row>
    <row r="6320" ht="15.75" customHeight="1">
      <c r="A6320" s="2" t="s">
        <v>298</v>
      </c>
      <c r="B6320" s="2" t="s">
        <v>299</v>
      </c>
      <c r="C6320" s="2" t="str">
        <f>VLOOKUP(D6320,Info!$A$24:$B$57,2,FALSE)</f>
        <v>Jacks</v>
      </c>
      <c r="D6320" s="3" t="s">
        <v>6</v>
      </c>
      <c r="E6320" s="3">
        <v>1986.0</v>
      </c>
      <c r="F6320" s="3">
        <v>11.0</v>
      </c>
    </row>
    <row r="6321" ht="15.75" customHeight="1">
      <c r="A6321" s="2" t="s">
        <v>298</v>
      </c>
      <c r="B6321" s="2" t="s">
        <v>299</v>
      </c>
      <c r="C6321" s="2" t="str">
        <f>VLOOKUP(D6321,Info!$A$24:$B$57,2,FALSE)</f>
        <v>Jacks</v>
      </c>
      <c r="D6321" s="3" t="s">
        <v>6</v>
      </c>
      <c r="E6321" s="3">
        <v>1988.0</v>
      </c>
      <c r="F6321" s="3">
        <v>17.0</v>
      </c>
    </row>
    <row r="6322" ht="15.75" customHeight="1">
      <c r="A6322" s="2" t="s">
        <v>298</v>
      </c>
      <c r="B6322" s="2" t="s">
        <v>299</v>
      </c>
      <c r="C6322" s="2" t="str">
        <f>VLOOKUP(D6322,Info!$A$24:$B$57,2,FALSE)</f>
        <v>Jacks</v>
      </c>
      <c r="D6322" s="3" t="s">
        <v>6</v>
      </c>
      <c r="E6322" s="3">
        <v>1996.0</v>
      </c>
      <c r="F6322" s="3">
        <v>7.0</v>
      </c>
    </row>
    <row r="6323" ht="15.75" customHeight="1">
      <c r="A6323" s="2" t="s">
        <v>298</v>
      </c>
      <c r="B6323" s="2" t="s">
        <v>299</v>
      </c>
      <c r="C6323" s="2" t="str">
        <f>VLOOKUP(D6323,Info!$A$24:$B$57,2,FALSE)</f>
        <v>Jacks</v>
      </c>
      <c r="D6323" s="3" t="s">
        <v>6</v>
      </c>
      <c r="E6323" s="3">
        <v>1997.0</v>
      </c>
      <c r="F6323" s="3">
        <v>5.0</v>
      </c>
    </row>
    <row r="6324" ht="15.75" customHeight="1">
      <c r="A6324" s="2" t="s">
        <v>298</v>
      </c>
      <c r="B6324" s="2" t="s">
        <v>299</v>
      </c>
      <c r="C6324" s="2" t="str">
        <f>VLOOKUP(D6324,Info!$A$24:$B$57,2,FALSE)</f>
        <v>Jacks</v>
      </c>
      <c r="D6324" s="3" t="s">
        <v>6</v>
      </c>
      <c r="E6324" s="3">
        <v>1999.0</v>
      </c>
      <c r="F6324" s="3">
        <v>12.0</v>
      </c>
    </row>
    <row r="6325" ht="15.75" customHeight="1">
      <c r="A6325" s="2" t="s">
        <v>298</v>
      </c>
      <c r="B6325" s="2" t="s">
        <v>299</v>
      </c>
      <c r="C6325" s="2" t="str">
        <f>VLOOKUP(D6325,Info!$A$24:$B$57,2,FALSE)</f>
        <v>Jacks</v>
      </c>
      <c r="D6325" s="3" t="s">
        <v>6</v>
      </c>
      <c r="E6325" s="3">
        <v>2000.0</v>
      </c>
      <c r="F6325" s="3">
        <v>19.0</v>
      </c>
    </row>
    <row r="6326" ht="15.75" customHeight="1">
      <c r="A6326" s="2" t="s">
        <v>298</v>
      </c>
      <c r="B6326" s="2" t="s">
        <v>299</v>
      </c>
      <c r="C6326" s="2" t="str">
        <f>VLOOKUP(D6326,Info!$A$24:$B$57,2,FALSE)</f>
        <v>Jacks</v>
      </c>
      <c r="D6326" s="3" t="s">
        <v>6</v>
      </c>
      <c r="E6326" s="3">
        <v>2001.0</v>
      </c>
      <c r="F6326" s="3">
        <v>14.0</v>
      </c>
    </row>
    <row r="6327" ht="15.75" customHeight="1">
      <c r="A6327" s="2" t="s">
        <v>298</v>
      </c>
      <c r="B6327" s="2" t="s">
        <v>299</v>
      </c>
      <c r="C6327" s="2" t="str">
        <f>VLOOKUP(D6327,Info!$A$24:$B$57,2,FALSE)</f>
        <v>Jacks</v>
      </c>
      <c r="D6327" s="3" t="s">
        <v>6</v>
      </c>
      <c r="E6327" s="3">
        <v>2002.0</v>
      </c>
      <c r="F6327" s="3">
        <v>11.0</v>
      </c>
    </row>
    <row r="6328" ht="15.75" customHeight="1">
      <c r="A6328" s="2" t="s">
        <v>298</v>
      </c>
      <c r="B6328" s="2" t="s">
        <v>299</v>
      </c>
      <c r="C6328" s="2" t="str">
        <f>VLOOKUP(D6328,Info!$A$24:$B$57,2,FALSE)</f>
        <v>Jacks</v>
      </c>
      <c r="D6328" s="3" t="s">
        <v>6</v>
      </c>
      <c r="E6328" s="3">
        <v>2003.0</v>
      </c>
      <c r="F6328" s="3">
        <v>45.0</v>
      </c>
    </row>
    <row r="6329" ht="15.75" customHeight="1">
      <c r="A6329" s="2" t="s">
        <v>298</v>
      </c>
      <c r="B6329" s="2" t="s">
        <v>299</v>
      </c>
      <c r="C6329" s="2" t="str">
        <f>VLOOKUP(D6329,Info!$A$24:$B$57,2,FALSE)</f>
        <v>Jacks</v>
      </c>
      <c r="D6329" s="3" t="s">
        <v>6</v>
      </c>
      <c r="E6329" s="3">
        <v>2004.0</v>
      </c>
      <c r="F6329" s="3">
        <v>97.0</v>
      </c>
    </row>
    <row r="6330" ht="15.75" customHeight="1">
      <c r="A6330" s="2" t="s">
        <v>298</v>
      </c>
      <c r="B6330" s="2" t="s">
        <v>299</v>
      </c>
      <c r="C6330" s="2" t="str">
        <f>VLOOKUP(D6330,Info!$A$24:$B$57,2,FALSE)</f>
        <v>Jacks</v>
      </c>
      <c r="D6330" s="3" t="s">
        <v>6</v>
      </c>
      <c r="E6330" s="3">
        <v>2005.0</v>
      </c>
      <c r="F6330" s="3">
        <v>19.0</v>
      </c>
    </row>
    <row r="6331" ht="15.75" customHeight="1">
      <c r="A6331" s="2" t="s">
        <v>298</v>
      </c>
      <c r="B6331" s="2" t="s">
        <v>299</v>
      </c>
      <c r="C6331" s="2" t="str">
        <f>VLOOKUP(D6331,Info!$A$24:$B$57,2,FALSE)</f>
        <v>Jacks</v>
      </c>
      <c r="D6331" s="3" t="s">
        <v>6</v>
      </c>
      <c r="E6331" s="3">
        <v>2006.0</v>
      </c>
      <c r="F6331" s="3">
        <v>11.0</v>
      </c>
    </row>
    <row r="6332" ht="15.75" customHeight="1">
      <c r="A6332" s="2" t="s">
        <v>298</v>
      </c>
      <c r="B6332" s="2" t="s">
        <v>299</v>
      </c>
      <c r="C6332" s="2" t="str">
        <f>VLOOKUP(D6332,Info!$A$24:$B$57,2,FALSE)</f>
        <v>Jacks</v>
      </c>
      <c r="D6332" s="3" t="s">
        <v>6</v>
      </c>
      <c r="E6332" s="3">
        <v>2007.0</v>
      </c>
      <c r="F6332" s="3">
        <v>15.0</v>
      </c>
    </row>
    <row r="6333" ht="15.75" customHeight="1">
      <c r="A6333" s="2" t="s">
        <v>298</v>
      </c>
      <c r="B6333" s="2" t="s">
        <v>299</v>
      </c>
      <c r="C6333" s="2" t="str">
        <f>VLOOKUP(D6333,Info!$A$24:$B$57,2,FALSE)</f>
        <v>Jacks</v>
      </c>
      <c r="D6333" s="3" t="s">
        <v>6</v>
      </c>
      <c r="E6333" s="3">
        <v>2008.0</v>
      </c>
      <c r="F6333" s="3">
        <v>20.0</v>
      </c>
    </row>
    <row r="6334" ht="15.75" customHeight="1">
      <c r="A6334" s="2" t="s">
        <v>298</v>
      </c>
      <c r="B6334" s="2" t="s">
        <v>299</v>
      </c>
      <c r="C6334" s="2" t="str">
        <f>VLOOKUP(D6334,Info!$A$24:$B$57,2,FALSE)</f>
        <v>Jacks</v>
      </c>
      <c r="D6334" s="3" t="s">
        <v>6</v>
      </c>
      <c r="E6334" s="3">
        <v>2009.0</v>
      </c>
      <c r="F6334" s="3">
        <v>13.0</v>
      </c>
    </row>
    <row r="6335" ht="15.75" customHeight="1">
      <c r="A6335" s="2" t="s">
        <v>298</v>
      </c>
      <c r="B6335" s="2" t="s">
        <v>299</v>
      </c>
      <c r="C6335" s="2" t="str">
        <f>VLOOKUP(D6335,Info!$A$24:$B$57,2,FALSE)</f>
        <v>Jacks</v>
      </c>
      <c r="D6335" s="3" t="s">
        <v>6</v>
      </c>
      <c r="E6335" s="3">
        <v>2010.0</v>
      </c>
      <c r="F6335" s="3">
        <v>59.0</v>
      </c>
    </row>
    <row r="6336" ht="15.75" customHeight="1">
      <c r="A6336" s="2" t="s">
        <v>298</v>
      </c>
      <c r="B6336" s="2" t="s">
        <v>299</v>
      </c>
      <c r="C6336" s="2" t="str">
        <f>VLOOKUP(D6336,Info!$A$24:$B$57,2,FALSE)</f>
        <v>Jacks</v>
      </c>
      <c r="D6336" s="3" t="s">
        <v>6</v>
      </c>
      <c r="E6336" s="3">
        <v>2011.0</v>
      </c>
      <c r="F6336" s="3">
        <v>42.0</v>
      </c>
    </row>
    <row r="6337" ht="15.75" customHeight="1">
      <c r="A6337" s="2" t="s">
        <v>298</v>
      </c>
      <c r="B6337" s="2" t="s">
        <v>299</v>
      </c>
      <c r="C6337" s="2" t="str">
        <f>VLOOKUP(D6337,Info!$A$24:$B$57,2,FALSE)</f>
        <v>Jacks</v>
      </c>
      <c r="D6337" s="3" t="s">
        <v>6</v>
      </c>
      <c r="E6337" s="3">
        <v>2012.0</v>
      </c>
      <c r="F6337" s="3">
        <v>50.0</v>
      </c>
    </row>
    <row r="6338" ht="15.75" customHeight="1">
      <c r="A6338" s="2" t="s">
        <v>298</v>
      </c>
      <c r="B6338" s="2" t="s">
        <v>299</v>
      </c>
      <c r="C6338" s="2" t="str">
        <f>VLOOKUP(D6338,Info!$A$24:$B$57,2,FALSE)</f>
        <v>Jacks</v>
      </c>
      <c r="D6338" s="3" t="s">
        <v>6</v>
      </c>
      <c r="E6338" s="3">
        <v>2013.0</v>
      </c>
      <c r="F6338" s="3">
        <v>15.0</v>
      </c>
    </row>
    <row r="6339" ht="15.75" customHeight="1">
      <c r="A6339" s="2" t="s">
        <v>298</v>
      </c>
      <c r="B6339" s="2" t="s">
        <v>299</v>
      </c>
      <c r="C6339" s="2" t="str">
        <f>VLOOKUP(D6339,Info!$A$24:$B$57,2,FALSE)</f>
        <v>Jacks</v>
      </c>
      <c r="D6339" s="3" t="s">
        <v>6</v>
      </c>
      <c r="E6339" s="3">
        <v>2014.0</v>
      </c>
      <c r="F6339" s="3">
        <v>16.0</v>
      </c>
    </row>
    <row r="6340" ht="15.75" customHeight="1">
      <c r="A6340" s="2" t="s">
        <v>298</v>
      </c>
      <c r="B6340" s="2" t="s">
        <v>299</v>
      </c>
      <c r="C6340" s="2" t="str">
        <f>VLOOKUP(D6340,Info!$A$24:$B$57,2,FALSE)</f>
        <v>Jacks</v>
      </c>
      <c r="D6340" s="3" t="s">
        <v>6</v>
      </c>
      <c r="E6340" s="3">
        <v>2015.0</v>
      </c>
      <c r="F6340" s="3">
        <v>9.0</v>
      </c>
    </row>
    <row r="6341" ht="15.75" customHeight="1">
      <c r="A6341" s="2" t="s">
        <v>298</v>
      </c>
      <c r="B6341" s="2" t="s">
        <v>299</v>
      </c>
      <c r="C6341" s="2" t="str">
        <f>VLOOKUP(D6341,Info!$A$24:$B$57,2,FALSE)</f>
        <v>Jacks</v>
      </c>
      <c r="D6341" s="3" t="s">
        <v>6</v>
      </c>
      <c r="E6341" s="3">
        <v>2016.0</v>
      </c>
      <c r="F6341" s="3">
        <v>26.0</v>
      </c>
    </row>
    <row r="6342" ht="15.75" customHeight="1">
      <c r="A6342" s="2" t="s">
        <v>298</v>
      </c>
      <c r="B6342" s="2" t="s">
        <v>299</v>
      </c>
      <c r="C6342" s="2" t="str">
        <f>VLOOKUP(D6342,Info!$A$24:$B$57,2,FALSE)</f>
        <v>Jacks</v>
      </c>
      <c r="D6342" s="3" t="s">
        <v>6</v>
      </c>
      <c r="E6342" s="3">
        <v>2017.0</v>
      </c>
      <c r="F6342" s="3">
        <v>3.0</v>
      </c>
    </row>
    <row r="6343" ht="15.75" customHeight="1">
      <c r="A6343" s="2" t="s">
        <v>298</v>
      </c>
      <c r="B6343" s="2" t="s">
        <v>299</v>
      </c>
      <c r="C6343" s="2" t="str">
        <f>VLOOKUP(D6343,Info!$A$24:$B$57,2,FALSE)</f>
        <v>Jacks</v>
      </c>
      <c r="D6343" s="3" t="s">
        <v>6</v>
      </c>
      <c r="E6343" s="3">
        <v>2018.0</v>
      </c>
      <c r="F6343" s="3">
        <v>20.0</v>
      </c>
    </row>
    <row r="6344" ht="15.75" customHeight="1">
      <c r="A6344" s="2" t="s">
        <v>298</v>
      </c>
      <c r="B6344" s="2" t="s">
        <v>299</v>
      </c>
      <c r="C6344" s="2" t="str">
        <f>VLOOKUP(D6344,Info!$A$24:$B$57,2,FALSE)</f>
        <v>Jacks</v>
      </c>
      <c r="D6344" s="3" t="s">
        <v>6</v>
      </c>
      <c r="E6344" s="3">
        <v>2019.0</v>
      </c>
      <c r="F6344" s="3">
        <v>27.0</v>
      </c>
    </row>
    <row r="6345" ht="15.75" customHeight="1">
      <c r="A6345" s="2" t="s">
        <v>298</v>
      </c>
      <c r="B6345" s="2" t="s">
        <v>299</v>
      </c>
      <c r="C6345" s="2" t="str">
        <f>VLOOKUP(D6345,Info!$A$24:$B$57,2,FALSE)</f>
        <v>SG</v>
      </c>
      <c r="D6345" s="3" t="s">
        <v>7</v>
      </c>
      <c r="E6345" s="3">
        <v>1981.0</v>
      </c>
      <c r="F6345" s="3">
        <v>5.0</v>
      </c>
    </row>
    <row r="6346" ht="15.75" customHeight="1">
      <c r="A6346" s="2" t="s">
        <v>298</v>
      </c>
      <c r="B6346" s="2" t="s">
        <v>299</v>
      </c>
      <c r="C6346" s="2" t="str">
        <f>VLOOKUP(D6346,Info!$A$24:$B$57,2,FALSE)</f>
        <v>SG</v>
      </c>
      <c r="D6346" s="3" t="s">
        <v>7</v>
      </c>
      <c r="E6346" s="3">
        <v>1982.0</v>
      </c>
      <c r="F6346" s="3">
        <v>8.0</v>
      </c>
    </row>
    <row r="6347" ht="15.75" customHeight="1">
      <c r="A6347" s="2" t="s">
        <v>298</v>
      </c>
      <c r="B6347" s="2" t="s">
        <v>299</v>
      </c>
      <c r="C6347" s="2" t="str">
        <f>VLOOKUP(D6347,Info!$A$24:$B$57,2,FALSE)</f>
        <v>SG</v>
      </c>
      <c r="D6347" s="3" t="s">
        <v>7</v>
      </c>
      <c r="E6347" s="3">
        <v>1983.0</v>
      </c>
      <c r="F6347" s="3">
        <v>14.0</v>
      </c>
    </row>
    <row r="6348" ht="15.75" customHeight="1">
      <c r="A6348" s="2" t="s">
        <v>298</v>
      </c>
      <c r="B6348" s="2" t="s">
        <v>299</v>
      </c>
      <c r="C6348" s="2" t="str">
        <f>VLOOKUP(D6348,Info!$A$24:$B$57,2,FALSE)</f>
        <v>SG</v>
      </c>
      <c r="D6348" s="3" t="s">
        <v>7</v>
      </c>
      <c r="E6348" s="3">
        <v>1984.0</v>
      </c>
      <c r="F6348" s="3">
        <v>1.0</v>
      </c>
    </row>
    <row r="6349" ht="15.75" customHeight="1">
      <c r="A6349" s="2" t="s">
        <v>298</v>
      </c>
      <c r="B6349" s="2" t="s">
        <v>299</v>
      </c>
      <c r="C6349" s="2" t="str">
        <f>VLOOKUP(D6349,Info!$A$24:$B$57,2,FALSE)</f>
        <v>SG</v>
      </c>
      <c r="D6349" s="3" t="s">
        <v>7</v>
      </c>
      <c r="E6349" s="3">
        <v>1985.0</v>
      </c>
      <c r="F6349" s="3">
        <v>12.0</v>
      </c>
    </row>
    <row r="6350" ht="15.75" customHeight="1">
      <c r="A6350" s="2" t="s">
        <v>298</v>
      </c>
      <c r="B6350" s="2" t="s">
        <v>299</v>
      </c>
      <c r="C6350" s="2" t="str">
        <f>VLOOKUP(D6350,Info!$A$24:$B$57,2,FALSE)</f>
        <v>SG</v>
      </c>
      <c r="D6350" s="3" t="s">
        <v>7</v>
      </c>
      <c r="E6350" s="3">
        <v>1986.0</v>
      </c>
      <c r="F6350" s="3">
        <v>11.0</v>
      </c>
    </row>
    <row r="6351" ht="15.75" customHeight="1">
      <c r="A6351" s="2" t="s">
        <v>298</v>
      </c>
      <c r="B6351" s="2" t="s">
        <v>299</v>
      </c>
      <c r="C6351" s="2" t="str">
        <f>VLOOKUP(D6351,Info!$A$24:$B$57,2,FALSE)</f>
        <v>SG</v>
      </c>
      <c r="D6351" s="3" t="s">
        <v>7</v>
      </c>
      <c r="E6351" s="3">
        <v>1987.0</v>
      </c>
      <c r="F6351" s="3">
        <v>12.0</v>
      </c>
    </row>
    <row r="6352" ht="15.75" customHeight="1">
      <c r="A6352" s="2" t="s">
        <v>298</v>
      </c>
      <c r="B6352" s="2" t="s">
        <v>299</v>
      </c>
      <c r="C6352" s="2" t="str">
        <f>VLOOKUP(D6352,Info!$A$24:$B$57,2,FALSE)</f>
        <v>SG</v>
      </c>
      <c r="D6352" s="3" t="s">
        <v>7</v>
      </c>
      <c r="E6352" s="3">
        <v>1988.0</v>
      </c>
      <c r="F6352" s="3">
        <v>6.0</v>
      </c>
    </row>
    <row r="6353" ht="15.75" customHeight="1">
      <c r="A6353" s="2" t="s">
        <v>298</v>
      </c>
      <c r="B6353" s="2" t="s">
        <v>299</v>
      </c>
      <c r="C6353" s="2" t="str">
        <f>VLOOKUP(D6353,Info!$A$24:$B$57,2,FALSE)</f>
        <v>SG</v>
      </c>
      <c r="D6353" s="3" t="s">
        <v>7</v>
      </c>
      <c r="E6353" s="3">
        <v>1989.0</v>
      </c>
      <c r="F6353" s="3">
        <v>11.0</v>
      </c>
    </row>
    <row r="6354" ht="15.75" customHeight="1">
      <c r="A6354" s="2" t="s">
        <v>298</v>
      </c>
      <c r="B6354" s="2" t="s">
        <v>299</v>
      </c>
      <c r="C6354" s="2" t="str">
        <f>VLOOKUP(D6354,Info!$A$24:$B$57,2,FALSE)</f>
        <v>SG</v>
      </c>
      <c r="D6354" s="3" t="s">
        <v>7</v>
      </c>
      <c r="E6354" s="3">
        <v>1992.0</v>
      </c>
      <c r="F6354" s="3">
        <v>2.0</v>
      </c>
    </row>
    <row r="6355" ht="15.75" customHeight="1">
      <c r="A6355" s="2" t="s">
        <v>298</v>
      </c>
      <c r="B6355" s="2" t="s">
        <v>299</v>
      </c>
      <c r="C6355" s="2" t="str">
        <f>VLOOKUP(D6355,Info!$A$24:$B$57,2,FALSE)</f>
        <v>SG</v>
      </c>
      <c r="D6355" s="3" t="s">
        <v>7</v>
      </c>
      <c r="E6355" s="3">
        <v>1993.0</v>
      </c>
      <c r="F6355" s="3">
        <v>4.0</v>
      </c>
    </row>
    <row r="6356" ht="15.75" customHeight="1">
      <c r="A6356" s="2" t="s">
        <v>298</v>
      </c>
      <c r="B6356" s="2" t="s">
        <v>299</v>
      </c>
      <c r="C6356" s="2" t="str">
        <f>VLOOKUP(D6356,Info!$A$24:$B$57,2,FALSE)</f>
        <v>SG</v>
      </c>
      <c r="D6356" s="3" t="s">
        <v>7</v>
      </c>
      <c r="E6356" s="3">
        <v>1994.0</v>
      </c>
      <c r="F6356" s="3">
        <v>7.0</v>
      </c>
    </row>
    <row r="6357" ht="15.75" customHeight="1">
      <c r="A6357" s="2" t="s">
        <v>298</v>
      </c>
      <c r="B6357" s="2" t="s">
        <v>299</v>
      </c>
      <c r="C6357" s="2" t="str">
        <f>VLOOKUP(D6357,Info!$A$24:$B$57,2,FALSE)</f>
        <v>SG</v>
      </c>
      <c r="D6357" s="3" t="s">
        <v>7</v>
      </c>
      <c r="E6357" s="3">
        <v>1997.0</v>
      </c>
      <c r="F6357" s="3">
        <v>7.0</v>
      </c>
    </row>
    <row r="6358" ht="15.75" customHeight="1">
      <c r="A6358" s="2" t="s">
        <v>298</v>
      </c>
      <c r="B6358" s="2" t="s">
        <v>299</v>
      </c>
      <c r="C6358" s="2" t="str">
        <f>VLOOKUP(D6358,Info!$A$24:$B$57,2,FALSE)</f>
        <v>SG</v>
      </c>
      <c r="D6358" s="3" t="s">
        <v>7</v>
      </c>
      <c r="E6358" s="3">
        <v>1998.0</v>
      </c>
      <c r="F6358" s="3">
        <v>2.0</v>
      </c>
    </row>
    <row r="6359" ht="15.75" customHeight="1">
      <c r="A6359" s="2" t="s">
        <v>298</v>
      </c>
      <c r="B6359" s="2" t="s">
        <v>299</v>
      </c>
      <c r="C6359" s="2" t="str">
        <f>VLOOKUP(D6359,Info!$A$24:$B$57,2,FALSE)</f>
        <v>SG</v>
      </c>
      <c r="D6359" s="3" t="s">
        <v>7</v>
      </c>
      <c r="E6359" s="3">
        <v>1999.0</v>
      </c>
      <c r="F6359" s="3">
        <v>19.0</v>
      </c>
    </row>
    <row r="6360" ht="15.75" customHeight="1">
      <c r="A6360" s="2" t="s">
        <v>298</v>
      </c>
      <c r="B6360" s="2" t="s">
        <v>299</v>
      </c>
      <c r="C6360" s="2" t="str">
        <f>VLOOKUP(D6360,Info!$A$24:$B$57,2,FALSE)</f>
        <v>SG</v>
      </c>
      <c r="D6360" s="3" t="s">
        <v>7</v>
      </c>
      <c r="E6360" s="3">
        <v>2000.0</v>
      </c>
      <c r="F6360" s="3">
        <v>12.0</v>
      </c>
    </row>
    <row r="6361" ht="15.75" customHeight="1">
      <c r="A6361" s="2" t="s">
        <v>298</v>
      </c>
      <c r="B6361" s="2" t="s">
        <v>299</v>
      </c>
      <c r="C6361" s="2" t="str">
        <f>VLOOKUP(D6361,Info!$A$24:$B$57,2,FALSE)</f>
        <v>SG</v>
      </c>
      <c r="D6361" s="3" t="s">
        <v>7</v>
      </c>
      <c r="E6361" s="3">
        <v>2001.0</v>
      </c>
      <c r="F6361" s="3">
        <v>20.0</v>
      </c>
    </row>
    <row r="6362" ht="15.75" customHeight="1">
      <c r="A6362" s="2" t="s">
        <v>298</v>
      </c>
      <c r="B6362" s="2" t="s">
        <v>299</v>
      </c>
      <c r="C6362" s="2" t="str">
        <f>VLOOKUP(D6362,Info!$A$24:$B$57,2,FALSE)</f>
        <v>SG</v>
      </c>
      <c r="D6362" s="3" t="s">
        <v>7</v>
      </c>
      <c r="E6362" s="3">
        <v>2002.0</v>
      </c>
      <c r="F6362" s="3">
        <v>2.0</v>
      </c>
    </row>
    <row r="6363" ht="15.75" customHeight="1">
      <c r="A6363" s="2" t="s">
        <v>298</v>
      </c>
      <c r="B6363" s="2" t="s">
        <v>299</v>
      </c>
      <c r="C6363" s="2" t="str">
        <f>VLOOKUP(D6363,Info!$A$24:$B$57,2,FALSE)</f>
        <v>SG</v>
      </c>
      <c r="D6363" s="3" t="s">
        <v>7</v>
      </c>
      <c r="E6363" s="3">
        <v>2003.0</v>
      </c>
      <c r="F6363" s="3">
        <v>2.0</v>
      </c>
    </row>
    <row r="6364" ht="15.75" customHeight="1">
      <c r="A6364" s="2" t="s">
        <v>298</v>
      </c>
      <c r="B6364" s="2" t="s">
        <v>299</v>
      </c>
      <c r="C6364" s="2" t="str">
        <f>VLOOKUP(D6364,Info!$A$24:$B$57,2,FALSE)</f>
        <v>SG</v>
      </c>
      <c r="D6364" s="3" t="s">
        <v>7</v>
      </c>
      <c r="E6364" s="3">
        <v>2004.0</v>
      </c>
      <c r="F6364" s="3">
        <v>6.0</v>
      </c>
    </row>
    <row r="6365" ht="15.75" customHeight="1">
      <c r="A6365" s="2" t="s">
        <v>298</v>
      </c>
      <c r="B6365" s="2" t="s">
        <v>299</v>
      </c>
      <c r="C6365" s="2" t="str">
        <f>VLOOKUP(D6365,Info!$A$24:$B$57,2,FALSE)</f>
        <v>SG</v>
      </c>
      <c r="D6365" s="3" t="s">
        <v>7</v>
      </c>
      <c r="E6365" s="3">
        <v>2005.0</v>
      </c>
      <c r="F6365" s="3">
        <v>17.0</v>
      </c>
    </row>
    <row r="6366" ht="15.75" customHeight="1">
      <c r="A6366" s="2" t="s">
        <v>298</v>
      </c>
      <c r="B6366" s="2" t="s">
        <v>299</v>
      </c>
      <c r="C6366" s="2" t="str">
        <f>VLOOKUP(D6366,Info!$A$24:$B$57,2,FALSE)</f>
        <v>SG</v>
      </c>
      <c r="D6366" s="3" t="s">
        <v>7</v>
      </c>
      <c r="E6366" s="3">
        <v>2006.0</v>
      </c>
      <c r="F6366" s="3">
        <v>1.0</v>
      </c>
    </row>
    <row r="6367" ht="15.75" customHeight="1">
      <c r="A6367" s="2" t="s">
        <v>298</v>
      </c>
      <c r="B6367" s="2" t="s">
        <v>299</v>
      </c>
      <c r="C6367" s="2" t="str">
        <f>VLOOKUP(D6367,Info!$A$24:$B$57,2,FALSE)</f>
        <v>SG</v>
      </c>
      <c r="D6367" s="3" t="s">
        <v>7</v>
      </c>
      <c r="E6367" s="3">
        <v>2007.0</v>
      </c>
      <c r="F6367" s="3">
        <v>1.0</v>
      </c>
    </row>
    <row r="6368" ht="15.75" customHeight="1">
      <c r="A6368" s="2" t="s">
        <v>298</v>
      </c>
      <c r="B6368" s="2" t="s">
        <v>299</v>
      </c>
      <c r="C6368" s="2" t="str">
        <f>VLOOKUP(D6368,Info!$A$24:$B$57,2,FALSE)</f>
        <v>SG</v>
      </c>
      <c r="D6368" s="3" t="s">
        <v>7</v>
      </c>
      <c r="E6368" s="3">
        <v>2008.0</v>
      </c>
      <c r="F6368" s="3">
        <v>6.0</v>
      </c>
    </row>
    <row r="6369" ht="15.75" customHeight="1">
      <c r="A6369" s="2" t="s">
        <v>298</v>
      </c>
      <c r="B6369" s="2" t="s">
        <v>299</v>
      </c>
      <c r="C6369" s="2" t="str">
        <f>VLOOKUP(D6369,Info!$A$24:$B$57,2,FALSE)</f>
        <v>SG</v>
      </c>
      <c r="D6369" s="3" t="s">
        <v>7</v>
      </c>
      <c r="E6369" s="3">
        <v>2009.0</v>
      </c>
      <c r="F6369" s="3">
        <v>3.0</v>
      </c>
    </row>
    <row r="6370" ht="15.75" customHeight="1">
      <c r="A6370" s="2" t="s">
        <v>298</v>
      </c>
      <c r="B6370" s="2" t="s">
        <v>299</v>
      </c>
      <c r="C6370" s="2" t="str">
        <f>VLOOKUP(D6370,Info!$A$24:$B$57,2,FALSE)</f>
        <v>SG</v>
      </c>
      <c r="D6370" s="3" t="s">
        <v>7</v>
      </c>
      <c r="E6370" s="3">
        <v>2011.0</v>
      </c>
      <c r="F6370" s="3">
        <v>16.0</v>
      </c>
    </row>
    <row r="6371" ht="15.75" customHeight="1">
      <c r="A6371" s="2" t="s">
        <v>298</v>
      </c>
      <c r="B6371" s="2" t="s">
        <v>299</v>
      </c>
      <c r="C6371" s="2" t="str">
        <f>VLOOKUP(D6371,Info!$A$24:$B$57,2,FALSE)</f>
        <v>SG</v>
      </c>
      <c r="D6371" s="3" t="s">
        <v>7</v>
      </c>
      <c r="E6371" s="3">
        <v>2012.0</v>
      </c>
      <c r="F6371" s="3">
        <v>1.0</v>
      </c>
    </row>
    <row r="6372" ht="15.75" customHeight="1">
      <c r="A6372" s="2" t="s">
        <v>298</v>
      </c>
      <c r="B6372" s="2" t="s">
        <v>299</v>
      </c>
      <c r="C6372" s="2" t="str">
        <f>VLOOKUP(D6372,Info!$A$24:$B$57,2,FALSE)</f>
        <v>SG</v>
      </c>
      <c r="D6372" s="3" t="s">
        <v>7</v>
      </c>
      <c r="E6372" s="3">
        <v>2015.0</v>
      </c>
      <c r="F6372" s="3">
        <v>3.0</v>
      </c>
    </row>
    <row r="6373" ht="15.75" customHeight="1">
      <c r="A6373" s="2" t="s">
        <v>298</v>
      </c>
      <c r="B6373" s="2" t="s">
        <v>299</v>
      </c>
      <c r="C6373" s="2" t="str">
        <f>VLOOKUP(D6373,Info!$A$24:$B$57,2,FALSE)</f>
        <v>SG</v>
      </c>
      <c r="D6373" s="3" t="s">
        <v>7</v>
      </c>
      <c r="E6373" s="3">
        <v>2016.0</v>
      </c>
      <c r="F6373" s="3">
        <v>1.0</v>
      </c>
    </row>
    <row r="6374" ht="15.75" customHeight="1">
      <c r="A6374" s="2" t="s">
        <v>298</v>
      </c>
      <c r="B6374" s="2" t="s">
        <v>299</v>
      </c>
      <c r="C6374" s="2" t="str">
        <f>VLOOKUP(D6374,Info!$A$24:$B$57,2,FALSE)</f>
        <v>SG</v>
      </c>
      <c r="D6374" s="3" t="s">
        <v>7</v>
      </c>
      <c r="E6374" s="3">
        <v>2017.0</v>
      </c>
      <c r="F6374" s="3">
        <v>2.0</v>
      </c>
    </row>
    <row r="6375" ht="15.75" customHeight="1">
      <c r="A6375" s="2" t="s">
        <v>298</v>
      </c>
      <c r="B6375" s="2" t="s">
        <v>299</v>
      </c>
      <c r="C6375" s="2" t="str">
        <f>VLOOKUP(D6375,Info!$A$24:$B$57,2,FALSE)</f>
        <v>SG</v>
      </c>
      <c r="D6375" s="3" t="s">
        <v>7</v>
      </c>
      <c r="E6375" s="3">
        <v>2019.0</v>
      </c>
      <c r="F6375" s="3">
        <v>2.0</v>
      </c>
    </row>
    <row r="6376" ht="15.75" customHeight="1">
      <c r="A6376" s="2" t="s">
        <v>298</v>
      </c>
      <c r="B6376" s="2" t="s">
        <v>299</v>
      </c>
      <c r="C6376" s="2" t="str">
        <f>VLOOKUP(D6376,Info!$A$24:$B$57,2,FALSE)</f>
        <v>SG</v>
      </c>
      <c r="D6376" s="3" t="s">
        <v>8</v>
      </c>
      <c r="E6376" s="3">
        <v>1981.0</v>
      </c>
      <c r="F6376" s="3">
        <v>2.0</v>
      </c>
    </row>
    <row r="6377" ht="15.75" customHeight="1">
      <c r="A6377" s="2" t="s">
        <v>298</v>
      </c>
      <c r="B6377" s="2" t="s">
        <v>299</v>
      </c>
      <c r="C6377" s="2" t="str">
        <f>VLOOKUP(D6377,Info!$A$24:$B$57,2,FALSE)</f>
        <v>SG</v>
      </c>
      <c r="D6377" s="3" t="s">
        <v>8</v>
      </c>
      <c r="E6377" s="3">
        <v>1982.0</v>
      </c>
      <c r="F6377" s="3">
        <v>3.0</v>
      </c>
    </row>
    <row r="6378" ht="15.75" customHeight="1">
      <c r="A6378" s="2" t="s">
        <v>298</v>
      </c>
      <c r="B6378" s="2" t="s">
        <v>299</v>
      </c>
      <c r="C6378" s="2" t="str">
        <f>VLOOKUP(D6378,Info!$A$24:$B$57,2,FALSE)</f>
        <v>SG</v>
      </c>
      <c r="D6378" s="3" t="s">
        <v>8</v>
      </c>
      <c r="E6378" s="3">
        <v>1983.0</v>
      </c>
      <c r="F6378" s="3">
        <v>6.0</v>
      </c>
    </row>
    <row r="6379" ht="15.75" customHeight="1">
      <c r="A6379" s="2" t="s">
        <v>298</v>
      </c>
      <c r="B6379" s="2" t="s">
        <v>299</v>
      </c>
      <c r="C6379" s="2" t="str">
        <f>VLOOKUP(D6379,Info!$A$24:$B$57,2,FALSE)</f>
        <v>SG</v>
      </c>
      <c r="D6379" s="3" t="s">
        <v>8</v>
      </c>
      <c r="E6379" s="3">
        <v>1984.0</v>
      </c>
      <c r="F6379" s="3">
        <v>6.0</v>
      </c>
    </row>
    <row r="6380" ht="15.75" customHeight="1">
      <c r="A6380" s="2" t="s">
        <v>298</v>
      </c>
      <c r="B6380" s="2" t="s">
        <v>299</v>
      </c>
      <c r="C6380" s="2" t="str">
        <f>VLOOKUP(D6380,Info!$A$24:$B$57,2,FALSE)</f>
        <v>SG</v>
      </c>
      <c r="D6380" s="3" t="s">
        <v>8</v>
      </c>
      <c r="E6380" s="3">
        <v>1986.0</v>
      </c>
      <c r="F6380" s="3">
        <v>8.0</v>
      </c>
    </row>
    <row r="6381" ht="15.75" customHeight="1">
      <c r="A6381" s="2" t="s">
        <v>298</v>
      </c>
      <c r="B6381" s="2" t="s">
        <v>299</v>
      </c>
      <c r="C6381" s="2" t="str">
        <f>VLOOKUP(D6381,Info!$A$24:$B$57,2,FALSE)</f>
        <v>SG</v>
      </c>
      <c r="D6381" s="3" t="s">
        <v>8</v>
      </c>
      <c r="E6381" s="3">
        <v>1987.0</v>
      </c>
      <c r="F6381" s="3">
        <v>4.0</v>
      </c>
    </row>
    <row r="6382" ht="15.75" customHeight="1">
      <c r="A6382" s="2" t="s">
        <v>298</v>
      </c>
      <c r="B6382" s="2" t="s">
        <v>299</v>
      </c>
      <c r="C6382" s="2" t="str">
        <f>VLOOKUP(D6382,Info!$A$24:$B$57,2,FALSE)</f>
        <v>SG</v>
      </c>
      <c r="D6382" s="3" t="s">
        <v>8</v>
      </c>
      <c r="E6382" s="3">
        <v>1991.0</v>
      </c>
      <c r="F6382" s="3">
        <v>2.0</v>
      </c>
    </row>
    <row r="6383" ht="15.75" customHeight="1">
      <c r="A6383" s="2" t="s">
        <v>298</v>
      </c>
      <c r="B6383" s="2" t="s">
        <v>299</v>
      </c>
      <c r="C6383" s="2" t="str">
        <f>VLOOKUP(D6383,Info!$A$24:$B$57,2,FALSE)</f>
        <v>SG</v>
      </c>
      <c r="D6383" s="3" t="s">
        <v>8</v>
      </c>
      <c r="E6383" s="3">
        <v>1992.0</v>
      </c>
      <c r="F6383" s="3">
        <v>6.0</v>
      </c>
    </row>
    <row r="6384" ht="15.75" customHeight="1">
      <c r="A6384" s="2" t="s">
        <v>298</v>
      </c>
      <c r="B6384" s="2" t="s">
        <v>299</v>
      </c>
      <c r="C6384" s="2" t="str">
        <f>VLOOKUP(D6384,Info!$A$24:$B$57,2,FALSE)</f>
        <v>SG</v>
      </c>
      <c r="D6384" s="3" t="s">
        <v>8</v>
      </c>
      <c r="E6384" s="3">
        <v>1996.0</v>
      </c>
      <c r="F6384" s="3">
        <v>4.0</v>
      </c>
    </row>
    <row r="6385" ht="15.75" customHeight="1">
      <c r="A6385" s="2" t="s">
        <v>298</v>
      </c>
      <c r="B6385" s="2" t="s">
        <v>299</v>
      </c>
      <c r="C6385" s="2" t="str">
        <f>VLOOKUP(D6385,Info!$A$24:$B$57,2,FALSE)</f>
        <v>SG</v>
      </c>
      <c r="D6385" s="3" t="s">
        <v>8</v>
      </c>
      <c r="E6385" s="3">
        <v>1997.0</v>
      </c>
      <c r="F6385" s="3">
        <v>7.0</v>
      </c>
    </row>
    <row r="6386" ht="15.75" customHeight="1">
      <c r="A6386" s="2" t="s">
        <v>298</v>
      </c>
      <c r="B6386" s="2" t="s">
        <v>299</v>
      </c>
      <c r="C6386" s="2" t="str">
        <f>VLOOKUP(D6386,Info!$A$24:$B$57,2,FALSE)</f>
        <v>SG</v>
      </c>
      <c r="D6386" s="3" t="s">
        <v>8</v>
      </c>
      <c r="E6386" s="3">
        <v>1998.0</v>
      </c>
      <c r="F6386" s="3">
        <v>6.0</v>
      </c>
    </row>
    <row r="6387" ht="15.75" customHeight="1">
      <c r="A6387" s="2" t="s">
        <v>298</v>
      </c>
      <c r="B6387" s="2" t="s">
        <v>299</v>
      </c>
      <c r="C6387" s="2" t="str">
        <f>VLOOKUP(D6387,Info!$A$24:$B$57,2,FALSE)</f>
        <v>SG</v>
      </c>
      <c r="D6387" s="3" t="s">
        <v>8</v>
      </c>
      <c r="E6387" s="3">
        <v>1999.0</v>
      </c>
      <c r="F6387" s="3">
        <v>11.0</v>
      </c>
    </row>
    <row r="6388" ht="15.75" customHeight="1">
      <c r="A6388" s="2" t="s">
        <v>298</v>
      </c>
      <c r="B6388" s="2" t="s">
        <v>299</v>
      </c>
      <c r="C6388" s="2" t="str">
        <f>VLOOKUP(D6388,Info!$A$24:$B$57,2,FALSE)</f>
        <v>SG</v>
      </c>
      <c r="D6388" s="3" t="s">
        <v>8</v>
      </c>
      <c r="E6388" s="3">
        <v>2000.0</v>
      </c>
      <c r="F6388" s="3">
        <v>5.0</v>
      </c>
    </row>
    <row r="6389" ht="15.75" customHeight="1">
      <c r="A6389" s="2" t="s">
        <v>298</v>
      </c>
      <c r="B6389" s="2" t="s">
        <v>299</v>
      </c>
      <c r="C6389" s="2" t="str">
        <f>VLOOKUP(D6389,Info!$A$24:$B$57,2,FALSE)</f>
        <v>SG</v>
      </c>
      <c r="D6389" s="3" t="s">
        <v>8</v>
      </c>
      <c r="E6389" s="3">
        <v>2001.0</v>
      </c>
      <c r="F6389" s="3">
        <v>11.0</v>
      </c>
    </row>
    <row r="6390" ht="15.75" customHeight="1">
      <c r="A6390" s="2" t="s">
        <v>298</v>
      </c>
      <c r="B6390" s="2" t="s">
        <v>299</v>
      </c>
      <c r="C6390" s="2" t="str">
        <f>VLOOKUP(D6390,Info!$A$24:$B$57,2,FALSE)</f>
        <v>SG</v>
      </c>
      <c r="D6390" s="3" t="s">
        <v>8</v>
      </c>
      <c r="E6390" s="3">
        <v>2002.0</v>
      </c>
      <c r="F6390" s="3">
        <v>6.0</v>
      </c>
    </row>
    <row r="6391" ht="15.75" customHeight="1">
      <c r="A6391" s="2" t="s">
        <v>298</v>
      </c>
      <c r="B6391" s="2" t="s">
        <v>299</v>
      </c>
      <c r="C6391" s="2" t="str">
        <f>VLOOKUP(D6391,Info!$A$24:$B$57,2,FALSE)</f>
        <v>SG</v>
      </c>
      <c r="D6391" s="3" t="s">
        <v>8</v>
      </c>
      <c r="E6391" s="3">
        <v>2003.0</v>
      </c>
      <c r="F6391" s="3">
        <v>10.0</v>
      </c>
    </row>
    <row r="6392" ht="15.75" customHeight="1">
      <c r="A6392" s="2" t="s">
        <v>298</v>
      </c>
      <c r="B6392" s="2" t="s">
        <v>299</v>
      </c>
      <c r="C6392" s="2" t="str">
        <f>VLOOKUP(D6392,Info!$A$24:$B$57,2,FALSE)</f>
        <v>SG</v>
      </c>
      <c r="D6392" s="3" t="s">
        <v>8</v>
      </c>
      <c r="E6392" s="3">
        <v>2004.0</v>
      </c>
      <c r="F6392" s="3">
        <v>11.0</v>
      </c>
    </row>
    <row r="6393" ht="15.75" customHeight="1">
      <c r="A6393" s="2" t="s">
        <v>298</v>
      </c>
      <c r="B6393" s="2" t="s">
        <v>299</v>
      </c>
      <c r="C6393" s="2" t="str">
        <f>VLOOKUP(D6393,Info!$A$24:$B$57,2,FALSE)</f>
        <v>SG</v>
      </c>
      <c r="D6393" s="3" t="s">
        <v>8</v>
      </c>
      <c r="E6393" s="3">
        <v>2005.0</v>
      </c>
      <c r="F6393" s="3">
        <v>4.0</v>
      </c>
    </row>
    <row r="6394" ht="15.75" customHeight="1">
      <c r="A6394" s="2" t="s">
        <v>298</v>
      </c>
      <c r="B6394" s="2" t="s">
        <v>299</v>
      </c>
      <c r="C6394" s="2" t="str">
        <f>VLOOKUP(D6394,Info!$A$24:$B$57,2,FALSE)</f>
        <v>SG</v>
      </c>
      <c r="D6394" s="3" t="s">
        <v>8</v>
      </c>
      <c r="E6394" s="3">
        <v>2006.0</v>
      </c>
      <c r="F6394" s="3">
        <v>1.0</v>
      </c>
    </row>
    <row r="6395" ht="15.75" customHeight="1">
      <c r="A6395" s="2" t="s">
        <v>298</v>
      </c>
      <c r="B6395" s="2" t="s">
        <v>299</v>
      </c>
      <c r="C6395" s="2" t="str">
        <f>VLOOKUP(D6395,Info!$A$24:$B$57,2,FALSE)</f>
        <v>SG</v>
      </c>
      <c r="D6395" s="3" t="s">
        <v>8</v>
      </c>
      <c r="E6395" s="3">
        <v>2007.0</v>
      </c>
      <c r="F6395" s="3">
        <v>2.0</v>
      </c>
    </row>
    <row r="6396" ht="15.75" customHeight="1">
      <c r="A6396" s="2" t="s">
        <v>298</v>
      </c>
      <c r="B6396" s="2" t="s">
        <v>299</v>
      </c>
      <c r="C6396" s="2" t="str">
        <f>VLOOKUP(D6396,Info!$A$24:$B$57,2,FALSE)</f>
        <v>SG</v>
      </c>
      <c r="D6396" s="3" t="s">
        <v>8</v>
      </c>
      <c r="E6396" s="3">
        <v>2008.0</v>
      </c>
      <c r="F6396" s="3">
        <v>1.0</v>
      </c>
    </row>
    <row r="6397" ht="15.75" customHeight="1">
      <c r="A6397" s="2" t="s">
        <v>298</v>
      </c>
      <c r="B6397" s="2" t="s">
        <v>299</v>
      </c>
      <c r="C6397" s="2" t="str">
        <f>VLOOKUP(D6397,Info!$A$24:$B$57,2,FALSE)</f>
        <v>SG</v>
      </c>
      <c r="D6397" s="3" t="s">
        <v>8</v>
      </c>
      <c r="E6397" s="3">
        <v>2009.0</v>
      </c>
      <c r="F6397" s="3">
        <v>4.0</v>
      </c>
    </row>
    <row r="6398" ht="15.75" customHeight="1">
      <c r="A6398" s="2" t="s">
        <v>298</v>
      </c>
      <c r="B6398" s="2" t="s">
        <v>299</v>
      </c>
      <c r="C6398" s="2" t="str">
        <f>VLOOKUP(D6398,Info!$A$24:$B$57,2,FALSE)</f>
        <v>SG</v>
      </c>
      <c r="D6398" s="3" t="s">
        <v>8</v>
      </c>
      <c r="E6398" s="3">
        <v>2010.0</v>
      </c>
      <c r="F6398" s="3">
        <v>4.0</v>
      </c>
    </row>
    <row r="6399" ht="15.75" customHeight="1">
      <c r="A6399" s="2" t="s">
        <v>298</v>
      </c>
      <c r="B6399" s="2" t="s">
        <v>299</v>
      </c>
      <c r="C6399" s="2" t="str">
        <f>VLOOKUP(D6399,Info!$A$24:$B$57,2,FALSE)</f>
        <v>SG</v>
      </c>
      <c r="D6399" s="3" t="s">
        <v>8</v>
      </c>
      <c r="E6399" s="3">
        <v>2011.0</v>
      </c>
      <c r="F6399" s="3">
        <v>5.0</v>
      </c>
    </row>
    <row r="6400" ht="15.75" customHeight="1">
      <c r="A6400" s="2" t="s">
        <v>298</v>
      </c>
      <c r="B6400" s="2" t="s">
        <v>299</v>
      </c>
      <c r="C6400" s="2" t="str">
        <f>VLOOKUP(D6400,Info!$A$24:$B$57,2,FALSE)</f>
        <v>SG</v>
      </c>
      <c r="D6400" s="3" t="s">
        <v>8</v>
      </c>
      <c r="E6400" s="3">
        <v>2012.0</v>
      </c>
      <c r="F6400" s="3">
        <v>10.0</v>
      </c>
    </row>
    <row r="6401" ht="15.75" customHeight="1">
      <c r="A6401" s="2" t="s">
        <v>298</v>
      </c>
      <c r="B6401" s="2" t="s">
        <v>299</v>
      </c>
      <c r="C6401" s="2" t="str">
        <f>VLOOKUP(D6401,Info!$A$24:$B$57,2,FALSE)</f>
        <v>SG</v>
      </c>
      <c r="D6401" s="3" t="s">
        <v>8</v>
      </c>
      <c r="E6401" s="3">
        <v>2013.0</v>
      </c>
      <c r="F6401" s="3">
        <v>3.0</v>
      </c>
    </row>
    <row r="6402" ht="15.75" customHeight="1">
      <c r="A6402" s="2" t="s">
        <v>298</v>
      </c>
      <c r="B6402" s="2" t="s">
        <v>299</v>
      </c>
      <c r="C6402" s="2" t="str">
        <f>VLOOKUP(D6402,Info!$A$24:$B$57,2,FALSE)</f>
        <v>SG</v>
      </c>
      <c r="D6402" s="3" t="s">
        <v>8</v>
      </c>
      <c r="E6402" s="3">
        <v>2014.0</v>
      </c>
      <c r="F6402" s="3">
        <v>3.0</v>
      </c>
    </row>
    <row r="6403" ht="15.75" customHeight="1">
      <c r="A6403" s="2" t="s">
        <v>298</v>
      </c>
      <c r="B6403" s="2" t="s">
        <v>299</v>
      </c>
      <c r="C6403" s="2" t="str">
        <f>VLOOKUP(D6403,Info!$A$24:$B$57,2,FALSE)</f>
        <v>SG</v>
      </c>
      <c r="D6403" s="3" t="s">
        <v>8</v>
      </c>
      <c r="E6403" s="3">
        <v>2015.0</v>
      </c>
      <c r="F6403" s="3">
        <v>1.0</v>
      </c>
    </row>
    <row r="6404" ht="15.75" customHeight="1">
      <c r="A6404" s="2" t="s">
        <v>298</v>
      </c>
      <c r="B6404" s="2" t="s">
        <v>299</v>
      </c>
      <c r="C6404" s="2" t="str">
        <f>VLOOKUP(D6404,Info!$A$24:$B$57,2,FALSE)</f>
        <v>SG</v>
      </c>
      <c r="D6404" s="3" t="s">
        <v>8</v>
      </c>
      <c r="E6404" s="3">
        <v>2016.0</v>
      </c>
      <c r="F6404" s="3">
        <v>4.0</v>
      </c>
    </row>
    <row r="6405" ht="15.75" customHeight="1">
      <c r="A6405" s="2" t="s">
        <v>298</v>
      </c>
      <c r="B6405" s="2" t="s">
        <v>299</v>
      </c>
      <c r="C6405" s="2" t="str">
        <f>VLOOKUP(D6405,Info!$A$24:$B$57,2,FALSE)</f>
        <v>SG</v>
      </c>
      <c r="D6405" s="3" t="s">
        <v>8</v>
      </c>
      <c r="E6405" s="3">
        <v>2017.0</v>
      </c>
      <c r="F6405" s="3">
        <v>4.0</v>
      </c>
    </row>
    <row r="6406" ht="15.75" customHeight="1">
      <c r="A6406" s="2" t="s">
        <v>298</v>
      </c>
      <c r="B6406" s="2" t="s">
        <v>299</v>
      </c>
      <c r="C6406" s="2" t="str">
        <f>VLOOKUP(D6406,Info!$A$24:$B$57,2,FALSE)</f>
        <v>SG</v>
      </c>
      <c r="D6406" s="3" t="s">
        <v>8</v>
      </c>
      <c r="E6406" s="3">
        <v>2018.0</v>
      </c>
      <c r="F6406" s="3">
        <v>5.0</v>
      </c>
    </row>
    <row r="6407" ht="15.75" customHeight="1">
      <c r="A6407" s="2" t="s">
        <v>298</v>
      </c>
      <c r="B6407" s="2" t="s">
        <v>299</v>
      </c>
      <c r="C6407" s="2" t="str">
        <f>VLOOKUP(D6407,Info!$A$24:$B$57,2,FALSE)</f>
        <v>SG</v>
      </c>
      <c r="D6407" s="3" t="s">
        <v>8</v>
      </c>
      <c r="E6407" s="3">
        <v>2019.0</v>
      </c>
      <c r="F6407" s="3">
        <v>2.0</v>
      </c>
    </row>
    <row r="6408" ht="15.75" customHeight="1">
      <c r="A6408" s="2" t="s">
        <v>298</v>
      </c>
      <c r="B6408" s="2" t="s">
        <v>299</v>
      </c>
      <c r="C6408" s="2" t="str">
        <f>VLOOKUP(D6408,Info!$A$24:$B$57,2,FALSE)</f>
        <v>Deepwater</v>
      </c>
      <c r="D6408" s="3" t="s">
        <v>9</v>
      </c>
      <c r="E6408" s="3">
        <v>2000.0</v>
      </c>
      <c r="F6408" s="3">
        <v>1.0</v>
      </c>
    </row>
    <row r="6409" ht="15.75" customHeight="1">
      <c r="A6409" s="2" t="s">
        <v>298</v>
      </c>
      <c r="B6409" s="2" t="s">
        <v>299</v>
      </c>
      <c r="C6409" s="2" t="str">
        <f>VLOOKUP(D6409,Info!$A$24:$B$57,2,FALSE)</f>
        <v>Deepwater</v>
      </c>
      <c r="D6409" s="3" t="s">
        <v>9</v>
      </c>
      <c r="E6409" s="3">
        <v>2004.0</v>
      </c>
      <c r="F6409" s="3">
        <v>4.0</v>
      </c>
    </row>
    <row r="6410" ht="15.75" customHeight="1">
      <c r="A6410" s="2" t="s">
        <v>298</v>
      </c>
      <c r="B6410" s="2" t="s">
        <v>299</v>
      </c>
      <c r="C6410" s="2" t="str">
        <f>VLOOKUP(D6410,Info!$A$24:$B$57,2,FALSE)</f>
        <v>Deepwater</v>
      </c>
      <c r="D6410" s="3" t="s">
        <v>9</v>
      </c>
      <c r="E6410" s="3">
        <v>2005.0</v>
      </c>
      <c r="F6410" s="3">
        <v>2.0</v>
      </c>
    </row>
    <row r="6411" ht="15.75" customHeight="1">
      <c r="A6411" s="2" t="s">
        <v>298</v>
      </c>
      <c r="B6411" s="2" t="s">
        <v>299</v>
      </c>
      <c r="C6411" s="2" t="str">
        <f>VLOOKUP(D6411,Info!$A$24:$B$57,2,FALSE)</f>
        <v>Deepwater</v>
      </c>
      <c r="D6411" s="3" t="s">
        <v>9</v>
      </c>
      <c r="E6411" s="3">
        <v>2006.0</v>
      </c>
      <c r="F6411" s="3">
        <v>2.0</v>
      </c>
    </row>
    <row r="6412" ht="15.75" customHeight="1">
      <c r="A6412" s="2" t="s">
        <v>298</v>
      </c>
      <c r="B6412" s="2" t="s">
        <v>299</v>
      </c>
      <c r="C6412" s="2" t="str">
        <f>VLOOKUP(D6412,Info!$A$24:$B$57,2,FALSE)</f>
        <v>Deepwater</v>
      </c>
      <c r="D6412" s="3" t="s">
        <v>9</v>
      </c>
      <c r="E6412" s="3">
        <v>2007.0</v>
      </c>
      <c r="F6412" s="3">
        <v>5.0</v>
      </c>
    </row>
    <row r="6413" ht="15.75" customHeight="1">
      <c r="A6413" s="2" t="s">
        <v>298</v>
      </c>
      <c r="B6413" s="2" t="s">
        <v>299</v>
      </c>
      <c r="C6413" s="2" t="str">
        <f>VLOOKUP(D6413,Info!$A$24:$B$57,2,FALSE)</f>
        <v>Deepwater</v>
      </c>
      <c r="D6413" s="3" t="s">
        <v>9</v>
      </c>
      <c r="E6413" s="3">
        <v>2008.0</v>
      </c>
      <c r="F6413" s="3">
        <v>1.0</v>
      </c>
    </row>
    <row r="6414" ht="15.75" customHeight="1">
      <c r="A6414" s="2" t="s">
        <v>298</v>
      </c>
      <c r="B6414" s="2" t="s">
        <v>299</v>
      </c>
      <c r="C6414" s="2" t="str">
        <f>VLOOKUP(D6414,Info!$A$24:$B$57,2,FALSE)</f>
        <v>Deepwater</v>
      </c>
      <c r="D6414" s="3" t="s">
        <v>9</v>
      </c>
      <c r="E6414" s="3">
        <v>2010.0</v>
      </c>
      <c r="F6414" s="3">
        <v>4.0</v>
      </c>
    </row>
    <row r="6415" ht="15.75" customHeight="1">
      <c r="A6415" s="2" t="s">
        <v>298</v>
      </c>
      <c r="B6415" s="2" t="s">
        <v>299</v>
      </c>
      <c r="C6415" s="2" t="str">
        <f>VLOOKUP(D6415,Info!$A$24:$B$57,2,FALSE)</f>
        <v>Deepwater</v>
      </c>
      <c r="D6415" s="3" t="s">
        <v>9</v>
      </c>
      <c r="E6415" s="3">
        <v>2011.0</v>
      </c>
      <c r="F6415" s="3">
        <v>11.0</v>
      </c>
    </row>
    <row r="6416" ht="15.75" customHeight="1">
      <c r="A6416" s="2" t="s">
        <v>298</v>
      </c>
      <c r="B6416" s="2" t="s">
        <v>299</v>
      </c>
      <c r="C6416" s="2" t="str">
        <f>VLOOKUP(D6416,Info!$A$24:$B$57,2,FALSE)</f>
        <v>Deepwater</v>
      </c>
      <c r="D6416" s="3" t="s">
        <v>9</v>
      </c>
      <c r="E6416" s="3">
        <v>2014.0</v>
      </c>
      <c r="F6416" s="3">
        <v>1.0</v>
      </c>
    </row>
    <row r="6417" ht="15.75" customHeight="1">
      <c r="A6417" s="2" t="s">
        <v>298</v>
      </c>
      <c r="B6417" s="2" t="s">
        <v>299</v>
      </c>
      <c r="C6417" s="2" t="str">
        <f>VLOOKUP(D6417,Info!$A$24:$B$57,2,FALSE)</f>
        <v>Shallow-water</v>
      </c>
      <c r="D6417" s="3" t="s">
        <v>11</v>
      </c>
      <c r="E6417" s="3">
        <v>1983.0</v>
      </c>
      <c r="F6417" s="3">
        <v>3.0</v>
      </c>
    </row>
    <row r="6418" ht="15.75" customHeight="1">
      <c r="A6418" s="2" t="s">
        <v>298</v>
      </c>
      <c r="B6418" s="2" t="s">
        <v>299</v>
      </c>
      <c r="C6418" s="2" t="str">
        <f>VLOOKUP(D6418,Info!$A$24:$B$57,2,FALSE)</f>
        <v>Shallow-water</v>
      </c>
      <c r="D6418" s="3" t="s">
        <v>11</v>
      </c>
      <c r="E6418" s="3">
        <v>1993.0</v>
      </c>
      <c r="F6418" s="3">
        <v>2.0</v>
      </c>
    </row>
    <row r="6419" ht="15.75" customHeight="1">
      <c r="A6419" s="2" t="s">
        <v>298</v>
      </c>
      <c r="B6419" s="2" t="s">
        <v>299</v>
      </c>
      <c r="C6419" s="2" t="str">
        <f>VLOOKUP(D6419,Info!$A$24:$B$57,2,FALSE)</f>
        <v>Shallow-water</v>
      </c>
      <c r="D6419" s="3" t="s">
        <v>11</v>
      </c>
      <c r="E6419" s="3">
        <v>1994.0</v>
      </c>
      <c r="F6419" s="3">
        <v>1.0</v>
      </c>
    </row>
    <row r="6420" ht="15.75" customHeight="1">
      <c r="A6420" s="2" t="s">
        <v>298</v>
      </c>
      <c r="B6420" s="2" t="s">
        <v>299</v>
      </c>
      <c r="C6420" s="2" t="str">
        <f>VLOOKUP(D6420,Info!$A$24:$B$57,2,FALSE)</f>
        <v>Shallow-water</v>
      </c>
      <c r="D6420" s="3" t="s">
        <v>11</v>
      </c>
      <c r="E6420" s="3">
        <v>1998.0</v>
      </c>
      <c r="F6420" s="3">
        <v>1.0</v>
      </c>
    </row>
    <row r="6421" ht="15.75" customHeight="1">
      <c r="A6421" s="2" t="s">
        <v>298</v>
      </c>
      <c r="B6421" s="2" t="s">
        <v>299</v>
      </c>
      <c r="C6421" s="2" t="str">
        <f>VLOOKUP(D6421,Info!$A$24:$B$57,2,FALSE)</f>
        <v>Shallow-water</v>
      </c>
      <c r="D6421" s="3" t="s">
        <v>11</v>
      </c>
      <c r="E6421" s="3">
        <v>1999.0</v>
      </c>
      <c r="F6421" s="3">
        <v>1.0</v>
      </c>
    </row>
    <row r="6422" ht="15.75" customHeight="1">
      <c r="A6422" s="2" t="s">
        <v>298</v>
      </c>
      <c r="B6422" s="2" t="s">
        <v>299</v>
      </c>
      <c r="C6422" s="2" t="str">
        <f>VLOOKUP(D6422,Info!$A$24:$B$57,2,FALSE)</f>
        <v>Shallow-water</v>
      </c>
      <c r="D6422" s="3" t="s">
        <v>11</v>
      </c>
      <c r="E6422" s="3">
        <v>2000.0</v>
      </c>
      <c r="F6422" s="3">
        <v>1.0</v>
      </c>
    </row>
    <row r="6423" ht="15.75" customHeight="1">
      <c r="A6423" s="2" t="s">
        <v>298</v>
      </c>
      <c r="B6423" s="2" t="s">
        <v>299</v>
      </c>
      <c r="C6423" s="2" t="str">
        <f>VLOOKUP(D6423,Info!$A$24:$B$57,2,FALSE)</f>
        <v>Shallow-water</v>
      </c>
      <c r="D6423" s="3" t="s">
        <v>11</v>
      </c>
      <c r="E6423" s="3">
        <v>2001.0</v>
      </c>
      <c r="F6423" s="3">
        <v>1.0</v>
      </c>
    </row>
    <row r="6424" ht="15.75" customHeight="1">
      <c r="A6424" s="2" t="s">
        <v>298</v>
      </c>
      <c r="B6424" s="2" t="s">
        <v>299</v>
      </c>
      <c r="C6424" s="2" t="str">
        <f>VLOOKUP(D6424,Info!$A$24:$B$57,2,FALSE)</f>
        <v>Shallow-water</v>
      </c>
      <c r="D6424" s="3" t="s">
        <v>11</v>
      </c>
      <c r="E6424" s="3">
        <v>2004.0</v>
      </c>
      <c r="F6424" s="3">
        <v>4.0</v>
      </c>
    </row>
    <row r="6425" ht="15.75" customHeight="1">
      <c r="A6425" s="2" t="s">
        <v>298</v>
      </c>
      <c r="B6425" s="2" t="s">
        <v>299</v>
      </c>
      <c r="C6425" s="2" t="str">
        <f>VLOOKUP(D6425,Info!$A$24:$B$57,2,FALSE)</f>
        <v>Shallow-water</v>
      </c>
      <c r="D6425" s="3" t="s">
        <v>11</v>
      </c>
      <c r="E6425" s="3">
        <v>2005.0</v>
      </c>
      <c r="F6425" s="3">
        <v>8.0</v>
      </c>
    </row>
    <row r="6426" ht="15.75" customHeight="1">
      <c r="A6426" s="2" t="s">
        <v>298</v>
      </c>
      <c r="B6426" s="2" t="s">
        <v>299</v>
      </c>
      <c r="C6426" s="2" t="str">
        <f>VLOOKUP(D6426,Info!$A$24:$B$57,2,FALSE)</f>
        <v>Shallow-water</v>
      </c>
      <c r="D6426" s="3" t="s">
        <v>11</v>
      </c>
      <c r="E6426" s="3">
        <v>2006.0</v>
      </c>
      <c r="F6426" s="3">
        <v>6.0</v>
      </c>
    </row>
    <row r="6427" ht="15.75" customHeight="1">
      <c r="A6427" s="2" t="s">
        <v>298</v>
      </c>
      <c r="B6427" s="2" t="s">
        <v>299</v>
      </c>
      <c r="C6427" s="2" t="str">
        <f>VLOOKUP(D6427,Info!$A$24:$B$57,2,FALSE)</f>
        <v>Shallow-water</v>
      </c>
      <c r="D6427" s="3" t="s">
        <v>11</v>
      </c>
      <c r="E6427" s="3">
        <v>2007.0</v>
      </c>
      <c r="F6427" s="3">
        <v>1.0</v>
      </c>
    </row>
    <row r="6428" ht="15.75" customHeight="1">
      <c r="A6428" s="2" t="s">
        <v>298</v>
      </c>
      <c r="B6428" s="2" t="s">
        <v>299</v>
      </c>
      <c r="C6428" s="2" t="str">
        <f>VLOOKUP(D6428,Info!$A$24:$B$57,2,FALSE)</f>
        <v>Shallow-water</v>
      </c>
      <c r="D6428" s="3" t="s">
        <v>11</v>
      </c>
      <c r="E6428" s="3">
        <v>2008.0</v>
      </c>
      <c r="F6428" s="3">
        <v>1.0</v>
      </c>
    </row>
    <row r="6429" ht="15.75" customHeight="1">
      <c r="A6429" s="2" t="s">
        <v>298</v>
      </c>
      <c r="B6429" s="2" t="s">
        <v>299</v>
      </c>
      <c r="C6429" s="2" t="str">
        <f>VLOOKUP(D6429,Info!$A$24:$B$57,2,FALSE)</f>
        <v>Shallow-water</v>
      </c>
      <c r="D6429" s="3" t="s">
        <v>11</v>
      </c>
      <c r="E6429" s="3">
        <v>2009.0</v>
      </c>
      <c r="F6429" s="3">
        <v>2.0</v>
      </c>
    </row>
    <row r="6430" ht="15.75" customHeight="1">
      <c r="A6430" s="2" t="s">
        <v>298</v>
      </c>
      <c r="B6430" s="2" t="s">
        <v>299</v>
      </c>
      <c r="C6430" s="2" t="str">
        <f>VLOOKUP(D6430,Info!$A$24:$B$57,2,FALSE)</f>
        <v>Shallow-water</v>
      </c>
      <c r="D6430" s="3" t="s">
        <v>11</v>
      </c>
      <c r="E6430" s="3">
        <v>2013.0</v>
      </c>
      <c r="F6430" s="3">
        <v>1.0</v>
      </c>
    </row>
    <row r="6431" ht="15.75" customHeight="1">
      <c r="A6431" s="2" t="s">
        <v>298</v>
      </c>
      <c r="B6431" s="2" t="s">
        <v>299</v>
      </c>
      <c r="C6431" s="2" t="str">
        <f>VLOOKUP(D6431,Info!$A$24:$B$57,2,FALSE)</f>
        <v>Snappers</v>
      </c>
      <c r="D6431" s="3" t="s">
        <v>13</v>
      </c>
      <c r="E6431" s="3">
        <v>1982.0</v>
      </c>
      <c r="F6431" s="3">
        <v>8.0</v>
      </c>
    </row>
    <row r="6432" ht="15.75" customHeight="1">
      <c r="A6432" s="2" t="s">
        <v>298</v>
      </c>
      <c r="B6432" s="2" t="s">
        <v>299</v>
      </c>
      <c r="C6432" s="2" t="str">
        <f>VLOOKUP(D6432,Info!$A$24:$B$57,2,FALSE)</f>
        <v>Snappers</v>
      </c>
      <c r="D6432" s="3" t="s">
        <v>13</v>
      </c>
      <c r="E6432" s="3">
        <v>1986.0</v>
      </c>
      <c r="F6432" s="3">
        <v>2.0</v>
      </c>
    </row>
    <row r="6433" ht="15.75" customHeight="1">
      <c r="A6433" s="2" t="s">
        <v>298</v>
      </c>
      <c r="B6433" s="2" t="s">
        <v>299</v>
      </c>
      <c r="C6433" s="2" t="str">
        <f>VLOOKUP(D6433,Info!$A$24:$B$57,2,FALSE)</f>
        <v>Snappers</v>
      </c>
      <c r="D6433" s="3" t="s">
        <v>13</v>
      </c>
      <c r="E6433" s="3">
        <v>1990.0</v>
      </c>
      <c r="F6433" s="3">
        <v>1.0</v>
      </c>
    </row>
    <row r="6434" ht="15.75" customHeight="1">
      <c r="A6434" s="2" t="s">
        <v>298</v>
      </c>
      <c r="B6434" s="2" t="s">
        <v>299</v>
      </c>
      <c r="C6434" s="2" t="str">
        <f>VLOOKUP(D6434,Info!$A$24:$B$57,2,FALSE)</f>
        <v>Snappers</v>
      </c>
      <c r="D6434" s="3" t="s">
        <v>13</v>
      </c>
      <c r="E6434" s="3">
        <v>1991.0</v>
      </c>
      <c r="F6434" s="3">
        <v>8.0</v>
      </c>
    </row>
    <row r="6435" ht="15.75" customHeight="1">
      <c r="A6435" s="2" t="s">
        <v>298</v>
      </c>
      <c r="B6435" s="2" t="s">
        <v>299</v>
      </c>
      <c r="C6435" s="2" t="str">
        <f>VLOOKUP(D6435,Info!$A$24:$B$57,2,FALSE)</f>
        <v>Snappers</v>
      </c>
      <c r="D6435" s="3" t="s">
        <v>13</v>
      </c>
      <c r="E6435" s="3">
        <v>1993.0</v>
      </c>
      <c r="F6435" s="3">
        <v>6.0</v>
      </c>
    </row>
    <row r="6436" ht="15.75" customHeight="1">
      <c r="A6436" s="2" t="s">
        <v>298</v>
      </c>
      <c r="B6436" s="2" t="s">
        <v>299</v>
      </c>
      <c r="C6436" s="2" t="str">
        <f>VLOOKUP(D6436,Info!$A$24:$B$57,2,FALSE)</f>
        <v>Snappers</v>
      </c>
      <c r="D6436" s="3" t="s">
        <v>13</v>
      </c>
      <c r="E6436" s="3">
        <v>1994.0</v>
      </c>
      <c r="F6436" s="3">
        <v>3.0</v>
      </c>
    </row>
    <row r="6437" ht="15.75" customHeight="1">
      <c r="A6437" s="2" t="s">
        <v>298</v>
      </c>
      <c r="B6437" s="2" t="s">
        <v>299</v>
      </c>
      <c r="C6437" s="2" t="str">
        <f>VLOOKUP(D6437,Info!$A$24:$B$57,2,FALSE)</f>
        <v>Snappers</v>
      </c>
      <c r="D6437" s="3" t="s">
        <v>13</v>
      </c>
      <c r="E6437" s="3">
        <v>1995.0</v>
      </c>
      <c r="F6437" s="3">
        <v>8.0</v>
      </c>
    </row>
    <row r="6438" ht="15.75" customHeight="1">
      <c r="A6438" s="2" t="s">
        <v>298</v>
      </c>
      <c r="B6438" s="2" t="s">
        <v>299</v>
      </c>
      <c r="C6438" s="2" t="str">
        <f>VLOOKUP(D6438,Info!$A$24:$B$57,2,FALSE)</f>
        <v>Snappers</v>
      </c>
      <c r="D6438" s="3" t="s">
        <v>13</v>
      </c>
      <c r="E6438" s="3">
        <v>1996.0</v>
      </c>
      <c r="F6438" s="3">
        <v>2.0</v>
      </c>
    </row>
    <row r="6439" ht="15.75" customHeight="1">
      <c r="A6439" s="2" t="s">
        <v>298</v>
      </c>
      <c r="B6439" s="2" t="s">
        <v>299</v>
      </c>
      <c r="C6439" s="2" t="str">
        <f>VLOOKUP(D6439,Info!$A$24:$B$57,2,FALSE)</f>
        <v>Snappers</v>
      </c>
      <c r="D6439" s="3" t="s">
        <v>13</v>
      </c>
      <c r="E6439" s="3">
        <v>1997.0</v>
      </c>
      <c r="F6439" s="3">
        <v>1.0</v>
      </c>
    </row>
    <row r="6440" ht="15.75" customHeight="1">
      <c r="A6440" s="2" t="s">
        <v>298</v>
      </c>
      <c r="B6440" s="2" t="s">
        <v>299</v>
      </c>
      <c r="C6440" s="2" t="str">
        <f>VLOOKUP(D6440,Info!$A$24:$B$57,2,FALSE)</f>
        <v>Snappers</v>
      </c>
      <c r="D6440" s="3" t="s">
        <v>13</v>
      </c>
      <c r="E6440" s="3">
        <v>1998.0</v>
      </c>
      <c r="F6440" s="3">
        <v>1.0</v>
      </c>
    </row>
    <row r="6441" ht="15.75" customHeight="1">
      <c r="A6441" s="2" t="s">
        <v>298</v>
      </c>
      <c r="B6441" s="2" t="s">
        <v>299</v>
      </c>
      <c r="C6441" s="2" t="str">
        <f>VLOOKUP(D6441,Info!$A$24:$B$57,2,FALSE)</f>
        <v>Snappers</v>
      </c>
      <c r="D6441" s="3" t="s">
        <v>13</v>
      </c>
      <c r="E6441" s="3">
        <v>2000.0</v>
      </c>
      <c r="F6441" s="3">
        <v>5.0</v>
      </c>
    </row>
    <row r="6442" ht="15.75" customHeight="1">
      <c r="A6442" s="2" t="s">
        <v>298</v>
      </c>
      <c r="B6442" s="2" t="s">
        <v>299</v>
      </c>
      <c r="C6442" s="2" t="str">
        <f>VLOOKUP(D6442,Info!$A$24:$B$57,2,FALSE)</f>
        <v>Snappers</v>
      </c>
      <c r="D6442" s="3" t="s">
        <v>13</v>
      </c>
      <c r="E6442" s="3">
        <v>2001.0</v>
      </c>
      <c r="F6442" s="3">
        <v>1.0</v>
      </c>
    </row>
    <row r="6443" ht="15.75" customHeight="1">
      <c r="A6443" s="2" t="s">
        <v>298</v>
      </c>
      <c r="B6443" s="2" t="s">
        <v>299</v>
      </c>
      <c r="C6443" s="2" t="str">
        <f>VLOOKUP(D6443,Info!$A$24:$B$57,2,FALSE)</f>
        <v>Snappers</v>
      </c>
      <c r="D6443" s="3" t="s">
        <v>13</v>
      </c>
      <c r="E6443" s="3">
        <v>2003.0</v>
      </c>
      <c r="F6443" s="3">
        <v>3.0</v>
      </c>
    </row>
    <row r="6444" ht="15.75" customHeight="1">
      <c r="A6444" s="2" t="s">
        <v>298</v>
      </c>
      <c r="B6444" s="2" t="s">
        <v>299</v>
      </c>
      <c r="C6444" s="2" t="str">
        <f>VLOOKUP(D6444,Info!$A$24:$B$57,2,FALSE)</f>
        <v>Snappers</v>
      </c>
      <c r="D6444" s="3" t="s">
        <v>13</v>
      </c>
      <c r="E6444" s="3">
        <v>2004.0</v>
      </c>
      <c r="F6444" s="3">
        <v>1.0</v>
      </c>
    </row>
    <row r="6445" ht="15.75" customHeight="1">
      <c r="A6445" s="2" t="s">
        <v>298</v>
      </c>
      <c r="B6445" s="2" t="s">
        <v>299</v>
      </c>
      <c r="C6445" s="2" t="str">
        <f>VLOOKUP(D6445,Info!$A$24:$B$57,2,FALSE)</f>
        <v>Snappers</v>
      </c>
      <c r="D6445" s="3" t="s">
        <v>13</v>
      </c>
      <c r="E6445" s="3">
        <v>2005.0</v>
      </c>
      <c r="F6445" s="3">
        <v>1.0</v>
      </c>
    </row>
    <row r="6446" ht="15.75" customHeight="1">
      <c r="A6446" s="2" t="s">
        <v>298</v>
      </c>
      <c r="B6446" s="2" t="s">
        <v>299</v>
      </c>
      <c r="C6446" s="2" t="str">
        <f>VLOOKUP(D6446,Info!$A$24:$B$57,2,FALSE)</f>
        <v>Snappers</v>
      </c>
      <c r="D6446" s="3" t="s">
        <v>13</v>
      </c>
      <c r="E6446" s="3">
        <v>2008.0</v>
      </c>
      <c r="F6446" s="3">
        <v>6.0</v>
      </c>
    </row>
    <row r="6447" ht="15.75" customHeight="1">
      <c r="A6447" s="2" t="s">
        <v>298</v>
      </c>
      <c r="B6447" s="2" t="s">
        <v>299</v>
      </c>
      <c r="C6447" s="2" t="str">
        <f>VLOOKUP(D6447,Info!$A$24:$B$57,2,FALSE)</f>
        <v>Snappers</v>
      </c>
      <c r="D6447" s="3" t="s">
        <v>13</v>
      </c>
      <c r="E6447" s="3">
        <v>2009.0</v>
      </c>
      <c r="F6447" s="3">
        <v>1.0</v>
      </c>
    </row>
    <row r="6448" ht="15.75" customHeight="1">
      <c r="A6448" s="2" t="s">
        <v>298</v>
      </c>
      <c r="B6448" s="2" t="s">
        <v>299</v>
      </c>
      <c r="C6448" s="2" t="str">
        <f>VLOOKUP(D6448,Info!$A$24:$B$57,2,FALSE)</f>
        <v>Snappers</v>
      </c>
      <c r="D6448" s="3" t="s">
        <v>13</v>
      </c>
      <c r="E6448" s="3">
        <v>2011.0</v>
      </c>
      <c r="F6448" s="3">
        <v>8.0</v>
      </c>
    </row>
    <row r="6449" ht="15.75" customHeight="1">
      <c r="A6449" s="2" t="s">
        <v>298</v>
      </c>
      <c r="B6449" s="2" t="s">
        <v>299</v>
      </c>
      <c r="C6449" s="2" t="str">
        <f>VLOOKUP(D6449,Info!$A$24:$B$57,2,FALSE)</f>
        <v>Snappers</v>
      </c>
      <c r="D6449" s="3" t="s">
        <v>13</v>
      </c>
      <c r="E6449" s="3">
        <v>2012.0</v>
      </c>
      <c r="F6449" s="3">
        <v>1.0</v>
      </c>
    </row>
    <row r="6450" ht="15.75" customHeight="1">
      <c r="A6450" s="2" t="s">
        <v>298</v>
      </c>
      <c r="B6450" s="2" t="s">
        <v>299</v>
      </c>
      <c r="C6450" s="2" t="str">
        <f>VLOOKUP(D6450,Info!$A$24:$B$57,2,FALSE)</f>
        <v>Snappers</v>
      </c>
      <c r="D6450" s="3" t="s">
        <v>13</v>
      </c>
      <c r="E6450" s="3">
        <v>2013.0</v>
      </c>
      <c r="F6450" s="3">
        <v>1.0</v>
      </c>
    </row>
    <row r="6451" ht="15.75" customHeight="1">
      <c r="A6451" s="2" t="s">
        <v>298</v>
      </c>
      <c r="B6451" s="2" t="s">
        <v>299</v>
      </c>
      <c r="C6451" s="2" t="str">
        <f>VLOOKUP(D6451,Info!$A$24:$B$57,2,FALSE)</f>
        <v>Snappers</v>
      </c>
      <c r="D6451" s="3" t="s">
        <v>13</v>
      </c>
      <c r="E6451" s="3">
        <v>2014.0</v>
      </c>
      <c r="F6451" s="3">
        <v>1.0</v>
      </c>
    </row>
    <row r="6452" ht="15.75" customHeight="1">
      <c r="A6452" s="2" t="s">
        <v>298</v>
      </c>
      <c r="B6452" s="2" t="s">
        <v>299</v>
      </c>
      <c r="C6452" s="2" t="str">
        <f>VLOOKUP(D6452,Info!$A$24:$B$57,2,FALSE)</f>
        <v>Snappers</v>
      </c>
      <c r="D6452" s="3" t="s">
        <v>13</v>
      </c>
      <c r="E6452" s="3">
        <v>2015.0</v>
      </c>
      <c r="F6452" s="3">
        <v>1.0</v>
      </c>
    </row>
    <row r="6453" ht="15.75" customHeight="1">
      <c r="A6453" s="2" t="s">
        <v>298</v>
      </c>
      <c r="B6453" s="2" t="s">
        <v>299</v>
      </c>
      <c r="C6453" s="2" t="str">
        <f>VLOOKUP(D6453,Info!$A$24:$B$57,2,FALSE)</f>
        <v>Snappers</v>
      </c>
      <c r="D6453" s="3" t="s">
        <v>13</v>
      </c>
      <c r="E6453" s="3">
        <v>2017.0</v>
      </c>
      <c r="F6453" s="3">
        <v>5.0</v>
      </c>
    </row>
    <row r="6454" ht="15.75" customHeight="1">
      <c r="A6454" s="2" t="s">
        <v>298</v>
      </c>
      <c r="B6454" s="2" t="s">
        <v>299</v>
      </c>
      <c r="C6454" s="2" t="str">
        <f>VLOOKUP(D6454,Info!$A$24:$B$57,2,FALSE)</f>
        <v>Snappers</v>
      </c>
      <c r="D6454" s="3" t="s">
        <v>13</v>
      </c>
      <c r="E6454" s="3">
        <v>2018.0</v>
      </c>
      <c r="F6454" s="3">
        <v>3.0</v>
      </c>
    </row>
    <row r="6455" ht="15.75" customHeight="1">
      <c r="A6455" s="2" t="s">
        <v>298</v>
      </c>
      <c r="B6455" s="2" t="s">
        <v>299</v>
      </c>
      <c r="C6455" s="2" t="str">
        <f>VLOOKUP(D6455,Info!$A$24:$B$57,2,FALSE)</f>
        <v>DW</v>
      </c>
      <c r="D6455" s="3" t="s">
        <v>15</v>
      </c>
      <c r="E6455" s="3">
        <v>1981.0</v>
      </c>
      <c r="F6455" s="3">
        <v>140.0</v>
      </c>
    </row>
    <row r="6456" ht="15.75" customHeight="1">
      <c r="A6456" s="2" t="s">
        <v>298</v>
      </c>
      <c r="B6456" s="2" t="s">
        <v>299</v>
      </c>
      <c r="C6456" s="2" t="str">
        <f>VLOOKUP(D6456,Info!$A$24:$B$57,2,FALSE)</f>
        <v>DW</v>
      </c>
      <c r="D6456" s="3" t="s">
        <v>15</v>
      </c>
      <c r="E6456" s="3">
        <v>1982.0</v>
      </c>
      <c r="F6456" s="3">
        <v>272.0</v>
      </c>
    </row>
    <row r="6457" ht="15.75" customHeight="1">
      <c r="A6457" s="2" t="s">
        <v>298</v>
      </c>
      <c r="B6457" s="2" t="s">
        <v>299</v>
      </c>
      <c r="C6457" s="2" t="str">
        <f>VLOOKUP(D6457,Info!$A$24:$B$57,2,FALSE)</f>
        <v>DW</v>
      </c>
      <c r="D6457" s="3" t="s">
        <v>15</v>
      </c>
      <c r="E6457" s="3">
        <v>1983.0</v>
      </c>
      <c r="F6457" s="3">
        <v>205.0</v>
      </c>
    </row>
    <row r="6458" ht="15.75" customHeight="1">
      <c r="A6458" s="2" t="s">
        <v>298</v>
      </c>
      <c r="B6458" s="2" t="s">
        <v>299</v>
      </c>
      <c r="C6458" s="2" t="str">
        <f>VLOOKUP(D6458,Info!$A$24:$B$57,2,FALSE)</f>
        <v>DW</v>
      </c>
      <c r="D6458" s="3" t="s">
        <v>15</v>
      </c>
      <c r="E6458" s="3">
        <v>1984.0</v>
      </c>
      <c r="F6458" s="3">
        <v>154.0</v>
      </c>
    </row>
    <row r="6459" ht="15.75" customHeight="1">
      <c r="A6459" s="2" t="s">
        <v>298</v>
      </c>
      <c r="B6459" s="2" t="s">
        <v>299</v>
      </c>
      <c r="C6459" s="2" t="str">
        <f>VLOOKUP(D6459,Info!$A$24:$B$57,2,FALSE)</f>
        <v>DW</v>
      </c>
      <c r="D6459" s="3" t="s">
        <v>15</v>
      </c>
      <c r="E6459" s="3">
        <v>1985.0</v>
      </c>
      <c r="F6459" s="3">
        <v>170.0</v>
      </c>
    </row>
    <row r="6460" ht="15.75" customHeight="1">
      <c r="A6460" s="2" t="s">
        <v>298</v>
      </c>
      <c r="B6460" s="2" t="s">
        <v>299</v>
      </c>
      <c r="C6460" s="2" t="str">
        <f>VLOOKUP(D6460,Info!$A$24:$B$57,2,FALSE)</f>
        <v>DW</v>
      </c>
      <c r="D6460" s="3" t="s">
        <v>15</v>
      </c>
      <c r="E6460" s="3">
        <v>1986.0</v>
      </c>
      <c r="F6460" s="3">
        <v>457.0</v>
      </c>
    </row>
    <row r="6461" ht="15.75" customHeight="1">
      <c r="A6461" s="2" t="s">
        <v>298</v>
      </c>
      <c r="B6461" s="2" t="s">
        <v>299</v>
      </c>
      <c r="C6461" s="2" t="str">
        <f>VLOOKUP(D6461,Info!$A$24:$B$57,2,FALSE)</f>
        <v>DW</v>
      </c>
      <c r="D6461" s="3" t="s">
        <v>15</v>
      </c>
      <c r="E6461" s="3">
        <v>1987.0</v>
      </c>
      <c r="F6461" s="3">
        <v>881.0</v>
      </c>
    </row>
    <row r="6462" ht="15.75" customHeight="1">
      <c r="A6462" s="2" t="s">
        <v>298</v>
      </c>
      <c r="B6462" s="2" t="s">
        <v>299</v>
      </c>
      <c r="C6462" s="2" t="str">
        <f>VLOOKUP(D6462,Info!$A$24:$B$57,2,FALSE)</f>
        <v>DW</v>
      </c>
      <c r="D6462" s="3" t="s">
        <v>15</v>
      </c>
      <c r="E6462" s="3">
        <v>1988.0</v>
      </c>
      <c r="F6462" s="3">
        <v>890.0</v>
      </c>
    </row>
    <row r="6463" ht="15.75" customHeight="1">
      <c r="A6463" s="2" t="s">
        <v>298</v>
      </c>
      <c r="B6463" s="2" t="s">
        <v>299</v>
      </c>
      <c r="C6463" s="2" t="str">
        <f>VLOOKUP(D6463,Info!$A$24:$B$57,2,FALSE)</f>
        <v>DW</v>
      </c>
      <c r="D6463" s="3" t="s">
        <v>15</v>
      </c>
      <c r="E6463" s="3">
        <v>1989.0</v>
      </c>
      <c r="F6463" s="3">
        <v>1410.0</v>
      </c>
    </row>
    <row r="6464" ht="15.75" customHeight="1">
      <c r="A6464" s="2" t="s">
        <v>298</v>
      </c>
      <c r="B6464" s="2" t="s">
        <v>299</v>
      </c>
      <c r="C6464" s="2" t="str">
        <f>VLOOKUP(D6464,Info!$A$24:$B$57,2,FALSE)</f>
        <v>DW</v>
      </c>
      <c r="D6464" s="3" t="s">
        <v>15</v>
      </c>
      <c r="E6464" s="3">
        <v>1990.0</v>
      </c>
      <c r="F6464" s="3">
        <v>1328.0</v>
      </c>
    </row>
    <row r="6465" ht="15.75" customHeight="1">
      <c r="A6465" s="2" t="s">
        <v>298</v>
      </c>
      <c r="B6465" s="2" t="s">
        <v>299</v>
      </c>
      <c r="C6465" s="2" t="str">
        <f>VLOOKUP(D6465,Info!$A$24:$B$57,2,FALSE)</f>
        <v>DW</v>
      </c>
      <c r="D6465" s="3" t="s">
        <v>15</v>
      </c>
      <c r="E6465" s="3">
        <v>1991.0</v>
      </c>
      <c r="F6465" s="3">
        <v>1719.0</v>
      </c>
    </row>
    <row r="6466" ht="15.75" customHeight="1">
      <c r="A6466" s="2" t="s">
        <v>298</v>
      </c>
      <c r="B6466" s="2" t="s">
        <v>299</v>
      </c>
      <c r="C6466" s="2" t="str">
        <f>VLOOKUP(D6466,Info!$A$24:$B$57,2,FALSE)</f>
        <v>DW</v>
      </c>
      <c r="D6466" s="3" t="s">
        <v>15</v>
      </c>
      <c r="E6466" s="3">
        <v>1992.0</v>
      </c>
      <c r="F6466" s="3">
        <v>1447.0</v>
      </c>
    </row>
    <row r="6467" ht="15.75" customHeight="1">
      <c r="A6467" s="2" t="s">
        <v>298</v>
      </c>
      <c r="B6467" s="2" t="s">
        <v>299</v>
      </c>
      <c r="C6467" s="2" t="str">
        <f>VLOOKUP(D6467,Info!$A$24:$B$57,2,FALSE)</f>
        <v>DW</v>
      </c>
      <c r="D6467" s="3" t="s">
        <v>15</v>
      </c>
      <c r="E6467" s="3">
        <v>1993.0</v>
      </c>
      <c r="F6467" s="3">
        <v>1676.0</v>
      </c>
    </row>
    <row r="6468" ht="15.75" customHeight="1">
      <c r="A6468" s="2" t="s">
        <v>298</v>
      </c>
      <c r="B6468" s="2" t="s">
        <v>299</v>
      </c>
      <c r="C6468" s="2" t="str">
        <f>VLOOKUP(D6468,Info!$A$24:$B$57,2,FALSE)</f>
        <v>DW</v>
      </c>
      <c r="D6468" s="3" t="s">
        <v>15</v>
      </c>
      <c r="E6468" s="3">
        <v>1994.0</v>
      </c>
      <c r="F6468" s="3">
        <v>2063.0</v>
      </c>
    </row>
    <row r="6469" ht="15.75" customHeight="1">
      <c r="A6469" s="2" t="s">
        <v>298</v>
      </c>
      <c r="B6469" s="2" t="s">
        <v>299</v>
      </c>
      <c r="C6469" s="2" t="str">
        <f>VLOOKUP(D6469,Info!$A$24:$B$57,2,FALSE)</f>
        <v>DW</v>
      </c>
      <c r="D6469" s="3" t="s">
        <v>15</v>
      </c>
      <c r="E6469" s="3">
        <v>1995.0</v>
      </c>
      <c r="F6469" s="3">
        <v>2038.0</v>
      </c>
    </row>
    <row r="6470" ht="15.75" customHeight="1">
      <c r="A6470" s="2" t="s">
        <v>298</v>
      </c>
      <c r="B6470" s="2" t="s">
        <v>299</v>
      </c>
      <c r="C6470" s="2" t="str">
        <f>VLOOKUP(D6470,Info!$A$24:$B$57,2,FALSE)</f>
        <v>DW</v>
      </c>
      <c r="D6470" s="3" t="s">
        <v>15</v>
      </c>
      <c r="E6470" s="3">
        <v>1996.0</v>
      </c>
      <c r="F6470" s="3">
        <v>1455.0</v>
      </c>
    </row>
    <row r="6471" ht="15.75" customHeight="1">
      <c r="A6471" s="2" t="s">
        <v>298</v>
      </c>
      <c r="B6471" s="2" t="s">
        <v>299</v>
      </c>
      <c r="C6471" s="2" t="str">
        <f>VLOOKUP(D6471,Info!$A$24:$B$57,2,FALSE)</f>
        <v>DW</v>
      </c>
      <c r="D6471" s="3" t="s">
        <v>15</v>
      </c>
      <c r="E6471" s="3">
        <v>1997.0</v>
      </c>
      <c r="F6471" s="3">
        <v>1590.0</v>
      </c>
    </row>
    <row r="6472" ht="15.75" customHeight="1">
      <c r="A6472" s="2" t="s">
        <v>298</v>
      </c>
      <c r="B6472" s="2" t="s">
        <v>299</v>
      </c>
      <c r="C6472" s="2" t="str">
        <f>VLOOKUP(D6472,Info!$A$24:$B$57,2,FALSE)</f>
        <v>DW</v>
      </c>
      <c r="D6472" s="3" t="s">
        <v>15</v>
      </c>
      <c r="E6472" s="3">
        <v>1998.0</v>
      </c>
      <c r="F6472" s="3">
        <v>2367.0</v>
      </c>
    </row>
    <row r="6473" ht="15.75" customHeight="1">
      <c r="A6473" s="2" t="s">
        <v>298</v>
      </c>
      <c r="B6473" s="2" t="s">
        <v>299</v>
      </c>
      <c r="C6473" s="2" t="str">
        <f>VLOOKUP(D6473,Info!$A$24:$B$57,2,FALSE)</f>
        <v>DW</v>
      </c>
      <c r="D6473" s="3" t="s">
        <v>15</v>
      </c>
      <c r="E6473" s="3">
        <v>1999.0</v>
      </c>
      <c r="F6473" s="3">
        <v>3260.0</v>
      </c>
    </row>
    <row r="6474" ht="15.75" customHeight="1">
      <c r="A6474" s="2" t="s">
        <v>298</v>
      </c>
      <c r="B6474" s="2" t="s">
        <v>299</v>
      </c>
      <c r="C6474" s="2" t="str">
        <f>VLOOKUP(D6474,Info!$A$24:$B$57,2,FALSE)</f>
        <v>DW</v>
      </c>
      <c r="D6474" s="3" t="s">
        <v>15</v>
      </c>
      <c r="E6474" s="3">
        <v>2000.0</v>
      </c>
      <c r="F6474" s="3">
        <v>4701.0</v>
      </c>
    </row>
    <row r="6475" ht="15.75" customHeight="1">
      <c r="A6475" s="2" t="s">
        <v>298</v>
      </c>
      <c r="B6475" s="2" t="s">
        <v>299</v>
      </c>
      <c r="C6475" s="2" t="str">
        <f>VLOOKUP(D6475,Info!$A$24:$B$57,2,FALSE)</f>
        <v>DW</v>
      </c>
      <c r="D6475" s="3" t="s">
        <v>15</v>
      </c>
      <c r="E6475" s="3">
        <v>2001.0</v>
      </c>
      <c r="F6475" s="3">
        <v>4152.0</v>
      </c>
    </row>
    <row r="6476" ht="15.75" customHeight="1">
      <c r="A6476" s="2" t="s">
        <v>298</v>
      </c>
      <c r="B6476" s="2" t="s">
        <v>299</v>
      </c>
      <c r="C6476" s="2" t="str">
        <f>VLOOKUP(D6476,Info!$A$24:$B$57,2,FALSE)</f>
        <v>DW</v>
      </c>
      <c r="D6476" s="3" t="s">
        <v>15</v>
      </c>
      <c r="E6476" s="3">
        <v>2002.0</v>
      </c>
      <c r="F6476" s="3">
        <v>3728.0</v>
      </c>
    </row>
    <row r="6477" ht="15.75" customHeight="1">
      <c r="A6477" s="2" t="s">
        <v>298</v>
      </c>
      <c r="B6477" s="2" t="s">
        <v>299</v>
      </c>
      <c r="C6477" s="2" t="str">
        <f>VLOOKUP(D6477,Info!$A$24:$B$57,2,FALSE)</f>
        <v>DW</v>
      </c>
      <c r="D6477" s="3" t="s">
        <v>15</v>
      </c>
      <c r="E6477" s="3">
        <v>2003.0</v>
      </c>
      <c r="F6477" s="3">
        <v>3544.0</v>
      </c>
    </row>
    <row r="6478" ht="15.75" customHeight="1">
      <c r="A6478" s="2" t="s">
        <v>298</v>
      </c>
      <c r="B6478" s="2" t="s">
        <v>299</v>
      </c>
      <c r="C6478" s="2" t="str">
        <f>VLOOKUP(D6478,Info!$A$24:$B$57,2,FALSE)</f>
        <v>DW</v>
      </c>
      <c r="D6478" s="3" t="s">
        <v>15</v>
      </c>
      <c r="E6478" s="3">
        <v>2004.0</v>
      </c>
      <c r="F6478" s="3">
        <v>2563.0</v>
      </c>
    </row>
    <row r="6479" ht="15.75" customHeight="1">
      <c r="A6479" s="2" t="s">
        <v>298</v>
      </c>
      <c r="B6479" s="2" t="s">
        <v>299</v>
      </c>
      <c r="C6479" s="2" t="str">
        <f>VLOOKUP(D6479,Info!$A$24:$B$57,2,FALSE)</f>
        <v>DW</v>
      </c>
      <c r="D6479" s="3" t="s">
        <v>15</v>
      </c>
      <c r="E6479" s="3">
        <v>2005.0</v>
      </c>
      <c r="F6479" s="3">
        <v>2299.0</v>
      </c>
    </row>
    <row r="6480" ht="15.75" customHeight="1">
      <c r="A6480" s="2" t="s">
        <v>298</v>
      </c>
      <c r="B6480" s="2" t="s">
        <v>299</v>
      </c>
      <c r="C6480" s="2" t="str">
        <f>VLOOKUP(D6480,Info!$A$24:$B$57,2,FALSE)</f>
        <v>DW</v>
      </c>
      <c r="D6480" s="3" t="s">
        <v>15</v>
      </c>
      <c r="E6480" s="3">
        <v>2006.0</v>
      </c>
      <c r="F6480" s="3">
        <v>2177.0</v>
      </c>
    </row>
    <row r="6481" ht="15.75" customHeight="1">
      <c r="A6481" s="2" t="s">
        <v>298</v>
      </c>
      <c r="B6481" s="2" t="s">
        <v>299</v>
      </c>
      <c r="C6481" s="2" t="str">
        <f>VLOOKUP(D6481,Info!$A$24:$B$57,2,FALSE)</f>
        <v>DW</v>
      </c>
      <c r="D6481" s="3" t="s">
        <v>15</v>
      </c>
      <c r="E6481" s="3">
        <v>2007.0</v>
      </c>
      <c r="F6481" s="3">
        <v>1658.0</v>
      </c>
    </row>
    <row r="6482" ht="15.75" customHeight="1">
      <c r="A6482" s="2" t="s">
        <v>298</v>
      </c>
      <c r="B6482" s="2" t="s">
        <v>299</v>
      </c>
      <c r="C6482" s="2" t="str">
        <f>VLOOKUP(D6482,Info!$A$24:$B$57,2,FALSE)</f>
        <v>DW</v>
      </c>
      <c r="D6482" s="3" t="s">
        <v>15</v>
      </c>
      <c r="E6482" s="3">
        <v>2008.0</v>
      </c>
      <c r="F6482" s="3">
        <v>2004.0</v>
      </c>
    </row>
    <row r="6483" ht="15.75" customHeight="1">
      <c r="A6483" s="2" t="s">
        <v>298</v>
      </c>
      <c r="B6483" s="2" t="s">
        <v>299</v>
      </c>
      <c r="C6483" s="2" t="str">
        <f>VLOOKUP(D6483,Info!$A$24:$B$57,2,FALSE)</f>
        <v>DW</v>
      </c>
      <c r="D6483" s="3" t="s">
        <v>15</v>
      </c>
      <c r="E6483" s="3">
        <v>2009.0</v>
      </c>
      <c r="F6483" s="3">
        <v>1542.0</v>
      </c>
    </row>
    <row r="6484" ht="15.75" customHeight="1">
      <c r="A6484" s="2" t="s">
        <v>298</v>
      </c>
      <c r="B6484" s="2" t="s">
        <v>299</v>
      </c>
      <c r="C6484" s="2" t="str">
        <f>VLOOKUP(D6484,Info!$A$24:$B$57,2,FALSE)</f>
        <v>DW</v>
      </c>
      <c r="D6484" s="3" t="s">
        <v>15</v>
      </c>
      <c r="E6484" s="3">
        <v>2010.0</v>
      </c>
      <c r="F6484" s="3">
        <v>2471.0</v>
      </c>
    </row>
    <row r="6485" ht="15.75" customHeight="1">
      <c r="A6485" s="2" t="s">
        <v>298</v>
      </c>
      <c r="B6485" s="2" t="s">
        <v>299</v>
      </c>
      <c r="C6485" s="2" t="str">
        <f>VLOOKUP(D6485,Info!$A$24:$B$57,2,FALSE)</f>
        <v>DW</v>
      </c>
      <c r="D6485" s="3" t="s">
        <v>15</v>
      </c>
      <c r="E6485" s="3">
        <v>2011.0</v>
      </c>
      <c r="F6485" s="3">
        <v>2322.0</v>
      </c>
    </row>
    <row r="6486" ht="15.75" customHeight="1">
      <c r="A6486" s="2" t="s">
        <v>298</v>
      </c>
      <c r="B6486" s="2" t="s">
        <v>299</v>
      </c>
      <c r="C6486" s="2" t="str">
        <f>VLOOKUP(D6486,Info!$A$24:$B$57,2,FALSE)</f>
        <v>DW</v>
      </c>
      <c r="D6486" s="3" t="s">
        <v>15</v>
      </c>
      <c r="E6486" s="3">
        <v>2012.0</v>
      </c>
      <c r="F6486" s="3">
        <v>2122.0</v>
      </c>
    </row>
    <row r="6487" ht="15.75" customHeight="1">
      <c r="A6487" s="2" t="s">
        <v>298</v>
      </c>
      <c r="B6487" s="2" t="s">
        <v>299</v>
      </c>
      <c r="C6487" s="2" t="str">
        <f>VLOOKUP(D6487,Info!$A$24:$B$57,2,FALSE)</f>
        <v>DW</v>
      </c>
      <c r="D6487" s="3" t="s">
        <v>15</v>
      </c>
      <c r="E6487" s="3">
        <v>2013.0</v>
      </c>
      <c r="F6487" s="3">
        <v>983.0</v>
      </c>
    </row>
    <row r="6488" ht="15.75" customHeight="1">
      <c r="A6488" s="2" t="s">
        <v>298</v>
      </c>
      <c r="B6488" s="2" t="s">
        <v>299</v>
      </c>
      <c r="C6488" s="2" t="str">
        <f>VLOOKUP(D6488,Info!$A$24:$B$57,2,FALSE)</f>
        <v>DW</v>
      </c>
      <c r="D6488" s="3" t="s">
        <v>15</v>
      </c>
      <c r="E6488" s="3">
        <v>2014.0</v>
      </c>
      <c r="F6488" s="3">
        <v>2067.0</v>
      </c>
    </row>
    <row r="6489" ht="15.75" customHeight="1">
      <c r="A6489" s="2" t="s">
        <v>298</v>
      </c>
      <c r="B6489" s="2" t="s">
        <v>299</v>
      </c>
      <c r="C6489" s="2" t="str">
        <f>VLOOKUP(D6489,Info!$A$24:$B$57,2,FALSE)</f>
        <v>DW</v>
      </c>
      <c r="D6489" s="3" t="s">
        <v>15</v>
      </c>
      <c r="E6489" s="3">
        <v>2015.0</v>
      </c>
      <c r="F6489" s="3">
        <v>2919.0</v>
      </c>
    </row>
    <row r="6490" ht="15.75" customHeight="1">
      <c r="A6490" s="2" t="s">
        <v>298</v>
      </c>
      <c r="B6490" s="2" t="s">
        <v>299</v>
      </c>
      <c r="C6490" s="2" t="str">
        <f>VLOOKUP(D6490,Info!$A$24:$B$57,2,FALSE)</f>
        <v>DW</v>
      </c>
      <c r="D6490" s="3" t="s">
        <v>15</v>
      </c>
      <c r="E6490" s="3">
        <v>2016.0</v>
      </c>
      <c r="F6490" s="3">
        <v>2464.0</v>
      </c>
    </row>
    <row r="6491" ht="15.75" customHeight="1">
      <c r="A6491" s="2" t="s">
        <v>298</v>
      </c>
      <c r="B6491" s="2" t="s">
        <v>299</v>
      </c>
      <c r="C6491" s="2" t="str">
        <f>VLOOKUP(D6491,Info!$A$24:$B$57,2,FALSE)</f>
        <v>DW</v>
      </c>
      <c r="D6491" s="3" t="s">
        <v>15</v>
      </c>
      <c r="E6491" s="3">
        <v>2017.0</v>
      </c>
      <c r="F6491" s="3">
        <v>1611.0</v>
      </c>
    </row>
    <row r="6492" ht="15.75" customHeight="1">
      <c r="A6492" s="2" t="s">
        <v>298</v>
      </c>
      <c r="B6492" s="2" t="s">
        <v>299</v>
      </c>
      <c r="C6492" s="2" t="str">
        <f>VLOOKUP(D6492,Info!$A$24:$B$57,2,FALSE)</f>
        <v>DW</v>
      </c>
      <c r="D6492" s="3" t="s">
        <v>15</v>
      </c>
      <c r="E6492" s="3">
        <v>2018.0</v>
      </c>
      <c r="F6492" s="3">
        <v>2573.0</v>
      </c>
    </row>
    <row r="6493" ht="15.75" customHeight="1">
      <c r="A6493" s="2" t="s">
        <v>298</v>
      </c>
      <c r="B6493" s="2" t="s">
        <v>299</v>
      </c>
      <c r="C6493" s="2" t="str">
        <f>VLOOKUP(D6493,Info!$A$24:$B$57,2,FALSE)</f>
        <v>DW</v>
      </c>
      <c r="D6493" s="3" t="s">
        <v>15</v>
      </c>
      <c r="E6493" s="3">
        <v>2019.0</v>
      </c>
      <c r="F6493" s="3">
        <v>1785.0</v>
      </c>
    </row>
    <row r="6494" ht="15.75" customHeight="1">
      <c r="A6494" s="2" t="s">
        <v>298</v>
      </c>
      <c r="B6494" s="2" t="s">
        <v>299</v>
      </c>
      <c r="C6494" s="2" t="str">
        <f>VLOOKUP(D6494,Info!$A$24:$B$57,2,FALSE)</f>
        <v>Snappers</v>
      </c>
      <c r="D6494" s="3" t="s">
        <v>17</v>
      </c>
      <c r="E6494" s="3">
        <v>1981.0</v>
      </c>
      <c r="F6494" s="3">
        <v>34.0</v>
      </c>
    </row>
    <row r="6495" ht="15.75" customHeight="1">
      <c r="A6495" s="2" t="s">
        <v>298</v>
      </c>
      <c r="B6495" s="2" t="s">
        <v>299</v>
      </c>
      <c r="C6495" s="2" t="str">
        <f>VLOOKUP(D6495,Info!$A$24:$B$57,2,FALSE)</f>
        <v>Snappers</v>
      </c>
      <c r="D6495" s="3" t="s">
        <v>17</v>
      </c>
      <c r="E6495" s="3">
        <v>1982.0</v>
      </c>
      <c r="F6495" s="3">
        <v>73.0</v>
      </c>
    </row>
    <row r="6496" ht="15.75" customHeight="1">
      <c r="A6496" s="2" t="s">
        <v>298</v>
      </c>
      <c r="B6496" s="2" t="s">
        <v>299</v>
      </c>
      <c r="C6496" s="2" t="str">
        <f>VLOOKUP(D6496,Info!$A$24:$B$57,2,FALSE)</f>
        <v>Snappers</v>
      </c>
      <c r="D6496" s="3" t="s">
        <v>17</v>
      </c>
      <c r="E6496" s="3">
        <v>1983.0</v>
      </c>
      <c r="F6496" s="3">
        <v>59.0</v>
      </c>
    </row>
    <row r="6497" ht="15.75" customHeight="1">
      <c r="A6497" s="2" t="s">
        <v>298</v>
      </c>
      <c r="B6497" s="2" t="s">
        <v>299</v>
      </c>
      <c r="C6497" s="2" t="str">
        <f>VLOOKUP(D6497,Info!$A$24:$B$57,2,FALSE)</f>
        <v>Snappers</v>
      </c>
      <c r="D6497" s="3" t="s">
        <v>17</v>
      </c>
      <c r="E6497" s="3">
        <v>1984.0</v>
      </c>
      <c r="F6497" s="3">
        <v>37.0</v>
      </c>
    </row>
    <row r="6498" ht="15.75" customHeight="1">
      <c r="A6498" s="2" t="s">
        <v>298</v>
      </c>
      <c r="B6498" s="2" t="s">
        <v>299</v>
      </c>
      <c r="C6498" s="2" t="str">
        <f>VLOOKUP(D6498,Info!$A$24:$B$57,2,FALSE)</f>
        <v>Snappers</v>
      </c>
      <c r="D6498" s="3" t="s">
        <v>17</v>
      </c>
      <c r="E6498" s="3">
        <v>1985.0</v>
      </c>
      <c r="F6498" s="3">
        <v>57.0</v>
      </c>
    </row>
    <row r="6499" ht="15.75" customHeight="1">
      <c r="A6499" s="2" t="s">
        <v>298</v>
      </c>
      <c r="B6499" s="2" t="s">
        <v>299</v>
      </c>
      <c r="C6499" s="2" t="str">
        <f>VLOOKUP(D6499,Info!$A$24:$B$57,2,FALSE)</f>
        <v>Snappers</v>
      </c>
      <c r="D6499" s="3" t="s">
        <v>17</v>
      </c>
      <c r="E6499" s="3">
        <v>1986.0</v>
      </c>
      <c r="F6499" s="3">
        <v>50.0</v>
      </c>
    </row>
    <row r="6500" ht="15.75" customHeight="1">
      <c r="A6500" s="2" t="s">
        <v>298</v>
      </c>
      <c r="B6500" s="2" t="s">
        <v>299</v>
      </c>
      <c r="C6500" s="2" t="str">
        <f>VLOOKUP(D6500,Info!$A$24:$B$57,2,FALSE)</f>
        <v>Snappers</v>
      </c>
      <c r="D6500" s="3" t="s">
        <v>17</v>
      </c>
      <c r="E6500" s="3">
        <v>1987.0</v>
      </c>
      <c r="F6500" s="3">
        <v>72.0</v>
      </c>
    </row>
    <row r="6501" ht="15.75" customHeight="1">
      <c r="A6501" s="2" t="s">
        <v>298</v>
      </c>
      <c r="B6501" s="2" t="s">
        <v>299</v>
      </c>
      <c r="C6501" s="2" t="str">
        <f>VLOOKUP(D6501,Info!$A$24:$B$57,2,FALSE)</f>
        <v>Snappers</v>
      </c>
      <c r="D6501" s="3" t="s">
        <v>17</v>
      </c>
      <c r="E6501" s="3">
        <v>1988.0</v>
      </c>
      <c r="F6501" s="3">
        <v>112.0</v>
      </c>
    </row>
    <row r="6502" ht="15.75" customHeight="1">
      <c r="A6502" s="2" t="s">
        <v>298</v>
      </c>
      <c r="B6502" s="2" t="s">
        <v>299</v>
      </c>
      <c r="C6502" s="2" t="str">
        <f>VLOOKUP(D6502,Info!$A$24:$B$57,2,FALSE)</f>
        <v>Snappers</v>
      </c>
      <c r="D6502" s="3" t="s">
        <v>17</v>
      </c>
      <c r="E6502" s="3">
        <v>1989.0</v>
      </c>
      <c r="F6502" s="3">
        <v>141.0</v>
      </c>
    </row>
    <row r="6503" ht="15.75" customHeight="1">
      <c r="A6503" s="2" t="s">
        <v>298</v>
      </c>
      <c r="B6503" s="2" t="s">
        <v>299</v>
      </c>
      <c r="C6503" s="2" t="str">
        <f>VLOOKUP(D6503,Info!$A$24:$B$57,2,FALSE)</f>
        <v>Snappers</v>
      </c>
      <c r="D6503" s="3" t="s">
        <v>17</v>
      </c>
      <c r="E6503" s="3">
        <v>1990.0</v>
      </c>
      <c r="F6503" s="3">
        <v>145.0</v>
      </c>
    </row>
    <row r="6504" ht="15.75" customHeight="1">
      <c r="A6504" s="2" t="s">
        <v>298</v>
      </c>
      <c r="B6504" s="2" t="s">
        <v>299</v>
      </c>
      <c r="C6504" s="2" t="str">
        <f>VLOOKUP(D6504,Info!$A$24:$B$57,2,FALSE)</f>
        <v>Snappers</v>
      </c>
      <c r="D6504" s="3" t="s">
        <v>17</v>
      </c>
      <c r="E6504" s="3">
        <v>1991.0</v>
      </c>
      <c r="F6504" s="3">
        <v>212.0</v>
      </c>
    </row>
    <row r="6505" ht="15.75" customHeight="1">
      <c r="A6505" s="2" t="s">
        <v>298</v>
      </c>
      <c r="B6505" s="2" t="s">
        <v>299</v>
      </c>
      <c r="C6505" s="2" t="str">
        <f>VLOOKUP(D6505,Info!$A$24:$B$57,2,FALSE)</f>
        <v>Snappers</v>
      </c>
      <c r="D6505" s="3" t="s">
        <v>17</v>
      </c>
      <c r="E6505" s="3">
        <v>1992.0</v>
      </c>
      <c r="F6505" s="3">
        <v>205.0</v>
      </c>
    </row>
    <row r="6506" ht="15.75" customHeight="1">
      <c r="A6506" s="2" t="s">
        <v>298</v>
      </c>
      <c r="B6506" s="2" t="s">
        <v>299</v>
      </c>
      <c r="C6506" s="2" t="str">
        <f>VLOOKUP(D6506,Info!$A$24:$B$57,2,FALSE)</f>
        <v>Snappers</v>
      </c>
      <c r="D6506" s="3" t="s">
        <v>17</v>
      </c>
      <c r="E6506" s="3">
        <v>1993.0</v>
      </c>
      <c r="F6506" s="3">
        <v>207.0</v>
      </c>
    </row>
    <row r="6507" ht="15.75" customHeight="1">
      <c r="A6507" s="2" t="s">
        <v>298</v>
      </c>
      <c r="B6507" s="2" t="s">
        <v>299</v>
      </c>
      <c r="C6507" s="2" t="str">
        <f>VLOOKUP(D6507,Info!$A$24:$B$57,2,FALSE)</f>
        <v>Snappers</v>
      </c>
      <c r="D6507" s="3" t="s">
        <v>17</v>
      </c>
      <c r="E6507" s="3">
        <v>1994.0</v>
      </c>
      <c r="F6507" s="3">
        <v>257.0</v>
      </c>
    </row>
    <row r="6508" ht="15.75" customHeight="1">
      <c r="A6508" s="2" t="s">
        <v>298</v>
      </c>
      <c r="B6508" s="2" t="s">
        <v>299</v>
      </c>
      <c r="C6508" s="2" t="str">
        <f>VLOOKUP(D6508,Info!$A$24:$B$57,2,FALSE)</f>
        <v>Snappers</v>
      </c>
      <c r="D6508" s="3" t="s">
        <v>17</v>
      </c>
      <c r="E6508" s="3">
        <v>1995.0</v>
      </c>
      <c r="F6508" s="3">
        <v>242.0</v>
      </c>
    </row>
    <row r="6509" ht="15.75" customHeight="1">
      <c r="A6509" s="2" t="s">
        <v>298</v>
      </c>
      <c r="B6509" s="2" t="s">
        <v>299</v>
      </c>
      <c r="C6509" s="2" t="str">
        <f>VLOOKUP(D6509,Info!$A$24:$B$57,2,FALSE)</f>
        <v>Snappers</v>
      </c>
      <c r="D6509" s="3" t="s">
        <v>17</v>
      </c>
      <c r="E6509" s="3">
        <v>1996.0</v>
      </c>
      <c r="F6509" s="3">
        <v>125.0</v>
      </c>
    </row>
    <row r="6510" ht="15.75" customHeight="1">
      <c r="A6510" s="2" t="s">
        <v>298</v>
      </c>
      <c r="B6510" s="2" t="s">
        <v>299</v>
      </c>
      <c r="C6510" s="2" t="str">
        <f>VLOOKUP(D6510,Info!$A$24:$B$57,2,FALSE)</f>
        <v>Snappers</v>
      </c>
      <c r="D6510" s="3" t="s">
        <v>17</v>
      </c>
      <c r="E6510" s="3">
        <v>1997.0</v>
      </c>
      <c r="F6510" s="3">
        <v>203.0</v>
      </c>
    </row>
    <row r="6511" ht="15.75" customHeight="1">
      <c r="A6511" s="2" t="s">
        <v>298</v>
      </c>
      <c r="B6511" s="2" t="s">
        <v>299</v>
      </c>
      <c r="C6511" s="2" t="str">
        <f>VLOOKUP(D6511,Info!$A$24:$B$57,2,FALSE)</f>
        <v>Snappers</v>
      </c>
      <c r="D6511" s="3" t="s">
        <v>17</v>
      </c>
      <c r="E6511" s="3">
        <v>1998.0</v>
      </c>
      <c r="F6511" s="3">
        <v>202.0</v>
      </c>
    </row>
    <row r="6512" ht="15.75" customHeight="1">
      <c r="A6512" s="2" t="s">
        <v>298</v>
      </c>
      <c r="B6512" s="2" t="s">
        <v>299</v>
      </c>
      <c r="C6512" s="2" t="str">
        <f>VLOOKUP(D6512,Info!$A$24:$B$57,2,FALSE)</f>
        <v>Snappers</v>
      </c>
      <c r="D6512" s="3" t="s">
        <v>17</v>
      </c>
      <c r="E6512" s="3">
        <v>1999.0</v>
      </c>
      <c r="F6512" s="3">
        <v>394.0</v>
      </c>
    </row>
    <row r="6513" ht="15.75" customHeight="1">
      <c r="A6513" s="2" t="s">
        <v>298</v>
      </c>
      <c r="B6513" s="2" t="s">
        <v>299</v>
      </c>
      <c r="C6513" s="2" t="str">
        <f>VLOOKUP(D6513,Info!$A$24:$B$57,2,FALSE)</f>
        <v>Snappers</v>
      </c>
      <c r="D6513" s="3" t="s">
        <v>17</v>
      </c>
      <c r="E6513" s="3">
        <v>2000.0</v>
      </c>
      <c r="F6513" s="3">
        <v>308.0</v>
      </c>
    </row>
    <row r="6514" ht="15.75" customHeight="1">
      <c r="A6514" s="2" t="s">
        <v>298</v>
      </c>
      <c r="B6514" s="2" t="s">
        <v>299</v>
      </c>
      <c r="C6514" s="2" t="str">
        <f>VLOOKUP(D6514,Info!$A$24:$B$57,2,FALSE)</f>
        <v>Snappers</v>
      </c>
      <c r="D6514" s="3" t="s">
        <v>17</v>
      </c>
      <c r="E6514" s="3">
        <v>2001.0</v>
      </c>
      <c r="F6514" s="3">
        <v>333.0</v>
      </c>
    </row>
    <row r="6515" ht="15.75" customHeight="1">
      <c r="A6515" s="2" t="s">
        <v>298</v>
      </c>
      <c r="B6515" s="2" t="s">
        <v>299</v>
      </c>
      <c r="C6515" s="2" t="str">
        <f>VLOOKUP(D6515,Info!$A$24:$B$57,2,FALSE)</f>
        <v>Snappers</v>
      </c>
      <c r="D6515" s="3" t="s">
        <v>17</v>
      </c>
      <c r="E6515" s="3">
        <v>2002.0</v>
      </c>
      <c r="F6515" s="3">
        <v>578.0</v>
      </c>
    </row>
    <row r="6516" ht="15.75" customHeight="1">
      <c r="A6516" s="2" t="s">
        <v>298</v>
      </c>
      <c r="B6516" s="2" t="s">
        <v>299</v>
      </c>
      <c r="C6516" s="2" t="str">
        <f>VLOOKUP(D6516,Info!$A$24:$B$57,2,FALSE)</f>
        <v>Snappers</v>
      </c>
      <c r="D6516" s="3" t="s">
        <v>17</v>
      </c>
      <c r="E6516" s="3">
        <v>2003.0</v>
      </c>
      <c r="F6516" s="3">
        <v>493.0</v>
      </c>
    </row>
    <row r="6517" ht="15.75" customHeight="1">
      <c r="A6517" s="2" t="s">
        <v>298</v>
      </c>
      <c r="B6517" s="2" t="s">
        <v>299</v>
      </c>
      <c r="C6517" s="2" t="str">
        <f>VLOOKUP(D6517,Info!$A$24:$B$57,2,FALSE)</f>
        <v>Snappers</v>
      </c>
      <c r="D6517" s="3" t="s">
        <v>17</v>
      </c>
      <c r="E6517" s="3">
        <v>2004.0</v>
      </c>
      <c r="F6517" s="3">
        <v>285.0</v>
      </c>
    </row>
    <row r="6518" ht="15.75" customHeight="1">
      <c r="A6518" s="2" t="s">
        <v>298</v>
      </c>
      <c r="B6518" s="2" t="s">
        <v>299</v>
      </c>
      <c r="C6518" s="2" t="str">
        <f>VLOOKUP(D6518,Info!$A$24:$B$57,2,FALSE)</f>
        <v>Snappers</v>
      </c>
      <c r="D6518" s="3" t="s">
        <v>17</v>
      </c>
      <c r="E6518" s="3">
        <v>2005.0</v>
      </c>
      <c r="F6518" s="3">
        <v>334.0</v>
      </c>
    </row>
    <row r="6519" ht="15.75" customHeight="1">
      <c r="A6519" s="2" t="s">
        <v>298</v>
      </c>
      <c r="B6519" s="2" t="s">
        <v>299</v>
      </c>
      <c r="C6519" s="2" t="str">
        <f>VLOOKUP(D6519,Info!$A$24:$B$57,2,FALSE)</f>
        <v>Snappers</v>
      </c>
      <c r="D6519" s="3" t="s">
        <v>17</v>
      </c>
      <c r="E6519" s="3">
        <v>2006.0</v>
      </c>
      <c r="F6519" s="3">
        <v>320.0</v>
      </c>
    </row>
    <row r="6520" ht="15.75" customHeight="1">
      <c r="A6520" s="2" t="s">
        <v>298</v>
      </c>
      <c r="B6520" s="2" t="s">
        <v>299</v>
      </c>
      <c r="C6520" s="2" t="str">
        <f>VLOOKUP(D6520,Info!$A$24:$B$57,2,FALSE)</f>
        <v>Snappers</v>
      </c>
      <c r="D6520" s="3" t="s">
        <v>17</v>
      </c>
      <c r="E6520" s="3">
        <v>2007.0</v>
      </c>
      <c r="F6520" s="3">
        <v>452.0</v>
      </c>
    </row>
    <row r="6521" ht="15.75" customHeight="1">
      <c r="A6521" s="2" t="s">
        <v>298</v>
      </c>
      <c r="B6521" s="2" t="s">
        <v>299</v>
      </c>
      <c r="C6521" s="2" t="str">
        <f>VLOOKUP(D6521,Info!$A$24:$B$57,2,FALSE)</f>
        <v>Snappers</v>
      </c>
      <c r="D6521" s="3" t="s">
        <v>17</v>
      </c>
      <c r="E6521" s="3">
        <v>2008.0</v>
      </c>
      <c r="F6521" s="3">
        <v>306.0</v>
      </c>
    </row>
    <row r="6522" ht="15.75" customHeight="1">
      <c r="A6522" s="2" t="s">
        <v>298</v>
      </c>
      <c r="B6522" s="2" t="s">
        <v>299</v>
      </c>
      <c r="C6522" s="2" t="str">
        <f>VLOOKUP(D6522,Info!$A$24:$B$57,2,FALSE)</f>
        <v>Snappers</v>
      </c>
      <c r="D6522" s="3" t="s">
        <v>17</v>
      </c>
      <c r="E6522" s="3">
        <v>2009.0</v>
      </c>
      <c r="F6522" s="3">
        <v>218.0</v>
      </c>
    </row>
    <row r="6523" ht="15.75" customHeight="1">
      <c r="A6523" s="2" t="s">
        <v>298</v>
      </c>
      <c r="B6523" s="2" t="s">
        <v>299</v>
      </c>
      <c r="C6523" s="2" t="str">
        <f>VLOOKUP(D6523,Info!$A$24:$B$57,2,FALSE)</f>
        <v>Snappers</v>
      </c>
      <c r="D6523" s="3" t="s">
        <v>17</v>
      </c>
      <c r="E6523" s="3">
        <v>2010.0</v>
      </c>
      <c r="F6523" s="3">
        <v>151.0</v>
      </c>
    </row>
    <row r="6524" ht="15.75" customHeight="1">
      <c r="A6524" s="2" t="s">
        <v>298</v>
      </c>
      <c r="B6524" s="2" t="s">
        <v>299</v>
      </c>
      <c r="C6524" s="2" t="str">
        <f>VLOOKUP(D6524,Info!$A$24:$B$57,2,FALSE)</f>
        <v>Snappers</v>
      </c>
      <c r="D6524" s="3" t="s">
        <v>17</v>
      </c>
      <c r="E6524" s="3">
        <v>2011.0</v>
      </c>
      <c r="F6524" s="3">
        <v>157.0</v>
      </c>
    </row>
    <row r="6525" ht="15.75" customHeight="1">
      <c r="A6525" s="2" t="s">
        <v>298</v>
      </c>
      <c r="B6525" s="2" t="s">
        <v>299</v>
      </c>
      <c r="C6525" s="2" t="str">
        <f>VLOOKUP(D6525,Info!$A$24:$B$57,2,FALSE)</f>
        <v>Snappers</v>
      </c>
      <c r="D6525" s="3" t="s">
        <v>17</v>
      </c>
      <c r="E6525" s="3">
        <v>2012.0</v>
      </c>
      <c r="F6525" s="3">
        <v>189.0</v>
      </c>
    </row>
    <row r="6526" ht="15.75" customHeight="1">
      <c r="A6526" s="2" t="s">
        <v>298</v>
      </c>
      <c r="B6526" s="2" t="s">
        <v>299</v>
      </c>
      <c r="C6526" s="2" t="str">
        <f>VLOOKUP(D6526,Info!$A$24:$B$57,2,FALSE)</f>
        <v>Snappers</v>
      </c>
      <c r="D6526" s="3" t="s">
        <v>17</v>
      </c>
      <c r="E6526" s="3">
        <v>2013.0</v>
      </c>
      <c r="F6526" s="3">
        <v>199.0</v>
      </c>
    </row>
    <row r="6527" ht="15.75" customHeight="1">
      <c r="A6527" s="2" t="s">
        <v>298</v>
      </c>
      <c r="B6527" s="2" t="s">
        <v>299</v>
      </c>
      <c r="C6527" s="2" t="str">
        <f>VLOOKUP(D6527,Info!$A$24:$B$57,2,FALSE)</f>
        <v>Snappers</v>
      </c>
      <c r="D6527" s="3" t="s">
        <v>17</v>
      </c>
      <c r="E6527" s="3">
        <v>2014.0</v>
      </c>
      <c r="F6527" s="3">
        <v>313.0</v>
      </c>
    </row>
    <row r="6528" ht="15.75" customHeight="1">
      <c r="A6528" s="2" t="s">
        <v>298</v>
      </c>
      <c r="B6528" s="2" t="s">
        <v>299</v>
      </c>
      <c r="C6528" s="2" t="str">
        <f>VLOOKUP(D6528,Info!$A$24:$B$57,2,FALSE)</f>
        <v>Snappers</v>
      </c>
      <c r="D6528" s="3" t="s">
        <v>17</v>
      </c>
      <c r="E6528" s="3">
        <v>2015.0</v>
      </c>
      <c r="F6528" s="3">
        <v>281.0</v>
      </c>
    </row>
    <row r="6529" ht="15.75" customHeight="1">
      <c r="A6529" s="2" t="s">
        <v>298</v>
      </c>
      <c r="B6529" s="2" t="s">
        <v>299</v>
      </c>
      <c r="C6529" s="2" t="str">
        <f>VLOOKUP(D6529,Info!$A$24:$B$57,2,FALSE)</f>
        <v>Snappers</v>
      </c>
      <c r="D6529" s="3" t="s">
        <v>17</v>
      </c>
      <c r="E6529" s="3">
        <v>2016.0</v>
      </c>
      <c r="F6529" s="3">
        <v>282.0</v>
      </c>
    </row>
    <row r="6530" ht="15.75" customHeight="1">
      <c r="A6530" s="2" t="s">
        <v>298</v>
      </c>
      <c r="B6530" s="2" t="s">
        <v>299</v>
      </c>
      <c r="C6530" s="2" t="str">
        <f>VLOOKUP(D6530,Info!$A$24:$B$57,2,FALSE)</f>
        <v>Snappers</v>
      </c>
      <c r="D6530" s="3" t="s">
        <v>17</v>
      </c>
      <c r="E6530" s="3">
        <v>2017.0</v>
      </c>
      <c r="F6530" s="3">
        <v>323.0</v>
      </c>
    </row>
    <row r="6531" ht="15.75" customHeight="1">
      <c r="A6531" s="2" t="s">
        <v>298</v>
      </c>
      <c r="B6531" s="2" t="s">
        <v>299</v>
      </c>
      <c r="C6531" s="2" t="str">
        <f>VLOOKUP(D6531,Info!$A$24:$B$57,2,FALSE)</f>
        <v>Snappers</v>
      </c>
      <c r="D6531" s="3" t="s">
        <v>17</v>
      </c>
      <c r="E6531" s="3">
        <v>2018.0</v>
      </c>
      <c r="F6531" s="3">
        <v>222.0</v>
      </c>
    </row>
    <row r="6532" ht="15.75" customHeight="1">
      <c r="A6532" s="2" t="s">
        <v>298</v>
      </c>
      <c r="B6532" s="2" t="s">
        <v>299</v>
      </c>
      <c r="C6532" s="2" t="str">
        <f>VLOOKUP(D6532,Info!$A$24:$B$57,2,FALSE)</f>
        <v>Snappers</v>
      </c>
      <c r="D6532" s="3" t="s">
        <v>17</v>
      </c>
      <c r="E6532" s="3">
        <v>2019.0</v>
      </c>
      <c r="F6532" s="3">
        <v>161.0</v>
      </c>
    </row>
    <row r="6533" ht="15.75" customHeight="1">
      <c r="A6533" s="2" t="s">
        <v>298</v>
      </c>
      <c r="B6533" s="2" t="s">
        <v>299</v>
      </c>
      <c r="C6533" s="2" t="str">
        <f>VLOOKUP(D6533,Info!$A$24:$B$57,2,FALSE)</f>
        <v>SG</v>
      </c>
      <c r="D6533" s="3" t="s">
        <v>18</v>
      </c>
      <c r="E6533" s="3">
        <v>1981.0</v>
      </c>
      <c r="F6533" s="3">
        <v>6.0</v>
      </c>
    </row>
    <row r="6534" ht="15.75" customHeight="1">
      <c r="A6534" s="2" t="s">
        <v>298</v>
      </c>
      <c r="B6534" s="2" t="s">
        <v>299</v>
      </c>
      <c r="C6534" s="2" t="str">
        <f>VLOOKUP(D6534,Info!$A$24:$B$57,2,FALSE)</f>
        <v>SG</v>
      </c>
      <c r="D6534" s="3" t="s">
        <v>18</v>
      </c>
      <c r="E6534" s="3">
        <v>1982.0</v>
      </c>
      <c r="F6534" s="3">
        <v>15.0</v>
      </c>
    </row>
    <row r="6535" ht="15.75" customHeight="1">
      <c r="A6535" s="2" t="s">
        <v>298</v>
      </c>
      <c r="B6535" s="2" t="s">
        <v>299</v>
      </c>
      <c r="C6535" s="2" t="str">
        <f>VLOOKUP(D6535,Info!$A$24:$B$57,2,FALSE)</f>
        <v>SG</v>
      </c>
      <c r="D6535" s="3" t="s">
        <v>18</v>
      </c>
      <c r="E6535" s="3">
        <v>1983.0</v>
      </c>
      <c r="F6535" s="3">
        <v>13.0</v>
      </c>
    </row>
    <row r="6536" ht="15.75" customHeight="1">
      <c r="A6536" s="2" t="s">
        <v>298</v>
      </c>
      <c r="B6536" s="2" t="s">
        <v>299</v>
      </c>
      <c r="C6536" s="2" t="str">
        <f>VLOOKUP(D6536,Info!$A$24:$B$57,2,FALSE)</f>
        <v>SG</v>
      </c>
      <c r="D6536" s="3" t="s">
        <v>18</v>
      </c>
      <c r="E6536" s="3">
        <v>1984.0</v>
      </c>
      <c r="F6536" s="3">
        <v>15.0</v>
      </c>
    </row>
    <row r="6537" ht="15.75" customHeight="1">
      <c r="A6537" s="2" t="s">
        <v>298</v>
      </c>
      <c r="B6537" s="2" t="s">
        <v>299</v>
      </c>
      <c r="C6537" s="2" t="str">
        <f>VLOOKUP(D6537,Info!$A$24:$B$57,2,FALSE)</f>
        <v>SG</v>
      </c>
      <c r="D6537" s="3" t="s">
        <v>18</v>
      </c>
      <c r="E6537" s="3">
        <v>1985.0</v>
      </c>
      <c r="F6537" s="3">
        <v>20.0</v>
      </c>
    </row>
    <row r="6538" ht="15.75" customHeight="1">
      <c r="A6538" s="2" t="s">
        <v>298</v>
      </c>
      <c r="B6538" s="2" t="s">
        <v>299</v>
      </c>
      <c r="C6538" s="2" t="str">
        <f>VLOOKUP(D6538,Info!$A$24:$B$57,2,FALSE)</f>
        <v>SG</v>
      </c>
      <c r="D6538" s="3" t="s">
        <v>18</v>
      </c>
      <c r="E6538" s="3">
        <v>1986.0</v>
      </c>
      <c r="F6538" s="3">
        <v>4.0</v>
      </c>
    </row>
    <row r="6539" ht="15.75" customHeight="1">
      <c r="A6539" s="2" t="s">
        <v>298</v>
      </c>
      <c r="B6539" s="2" t="s">
        <v>299</v>
      </c>
      <c r="C6539" s="2" t="str">
        <f>VLOOKUP(D6539,Info!$A$24:$B$57,2,FALSE)</f>
        <v>SG</v>
      </c>
      <c r="D6539" s="3" t="s">
        <v>18</v>
      </c>
      <c r="E6539" s="3">
        <v>1987.0</v>
      </c>
      <c r="F6539" s="3">
        <v>24.0</v>
      </c>
    </row>
    <row r="6540" ht="15.75" customHeight="1">
      <c r="A6540" s="2" t="s">
        <v>298</v>
      </c>
      <c r="B6540" s="2" t="s">
        <v>299</v>
      </c>
      <c r="C6540" s="2" t="str">
        <f>VLOOKUP(D6540,Info!$A$24:$B$57,2,FALSE)</f>
        <v>SG</v>
      </c>
      <c r="D6540" s="3" t="s">
        <v>18</v>
      </c>
      <c r="E6540" s="3">
        <v>1988.0</v>
      </c>
      <c r="F6540" s="3">
        <v>33.0</v>
      </c>
    </row>
    <row r="6541" ht="15.75" customHeight="1">
      <c r="A6541" s="2" t="s">
        <v>298</v>
      </c>
      <c r="B6541" s="2" t="s">
        <v>299</v>
      </c>
      <c r="C6541" s="2" t="str">
        <f>VLOOKUP(D6541,Info!$A$24:$B$57,2,FALSE)</f>
        <v>SG</v>
      </c>
      <c r="D6541" s="3" t="s">
        <v>18</v>
      </c>
      <c r="E6541" s="3">
        <v>1989.0</v>
      </c>
      <c r="F6541" s="3">
        <v>65.0</v>
      </c>
    </row>
    <row r="6542" ht="15.75" customHeight="1">
      <c r="A6542" s="2" t="s">
        <v>298</v>
      </c>
      <c r="B6542" s="2" t="s">
        <v>299</v>
      </c>
      <c r="C6542" s="2" t="str">
        <f>VLOOKUP(D6542,Info!$A$24:$B$57,2,FALSE)</f>
        <v>SG</v>
      </c>
      <c r="D6542" s="3" t="s">
        <v>18</v>
      </c>
      <c r="E6542" s="3">
        <v>1990.0</v>
      </c>
      <c r="F6542" s="3">
        <v>89.0</v>
      </c>
    </row>
    <row r="6543" ht="15.75" customHeight="1">
      <c r="A6543" s="2" t="s">
        <v>298</v>
      </c>
      <c r="B6543" s="2" t="s">
        <v>299</v>
      </c>
      <c r="C6543" s="2" t="str">
        <f>VLOOKUP(D6543,Info!$A$24:$B$57,2,FALSE)</f>
        <v>SG</v>
      </c>
      <c r="D6543" s="3" t="s">
        <v>18</v>
      </c>
      <c r="E6543" s="3">
        <v>1991.0</v>
      </c>
      <c r="F6543" s="3">
        <v>108.0</v>
      </c>
    </row>
    <row r="6544" ht="15.75" customHeight="1">
      <c r="A6544" s="2" t="s">
        <v>298</v>
      </c>
      <c r="B6544" s="2" t="s">
        <v>299</v>
      </c>
      <c r="C6544" s="2" t="str">
        <f>VLOOKUP(D6544,Info!$A$24:$B$57,2,FALSE)</f>
        <v>SG</v>
      </c>
      <c r="D6544" s="3" t="s">
        <v>18</v>
      </c>
      <c r="E6544" s="3">
        <v>1992.0</v>
      </c>
      <c r="F6544" s="3">
        <v>232.0</v>
      </c>
    </row>
    <row r="6545" ht="15.75" customHeight="1">
      <c r="A6545" s="2" t="s">
        <v>298</v>
      </c>
      <c r="B6545" s="2" t="s">
        <v>299</v>
      </c>
      <c r="C6545" s="2" t="str">
        <f>VLOOKUP(D6545,Info!$A$24:$B$57,2,FALSE)</f>
        <v>SG</v>
      </c>
      <c r="D6545" s="3" t="s">
        <v>18</v>
      </c>
      <c r="E6545" s="3">
        <v>1993.0</v>
      </c>
      <c r="F6545" s="3">
        <v>138.0</v>
      </c>
    </row>
    <row r="6546" ht="15.75" customHeight="1">
      <c r="A6546" s="2" t="s">
        <v>298</v>
      </c>
      <c r="B6546" s="2" t="s">
        <v>299</v>
      </c>
      <c r="C6546" s="2" t="str">
        <f>VLOOKUP(D6546,Info!$A$24:$B$57,2,FALSE)</f>
        <v>SG</v>
      </c>
      <c r="D6546" s="3" t="s">
        <v>18</v>
      </c>
      <c r="E6546" s="3">
        <v>1994.0</v>
      </c>
      <c r="F6546" s="3">
        <v>200.0</v>
      </c>
    </row>
    <row r="6547" ht="15.75" customHeight="1">
      <c r="A6547" s="2" t="s">
        <v>298</v>
      </c>
      <c r="B6547" s="2" t="s">
        <v>299</v>
      </c>
      <c r="C6547" s="2" t="str">
        <f>VLOOKUP(D6547,Info!$A$24:$B$57,2,FALSE)</f>
        <v>SG</v>
      </c>
      <c r="D6547" s="3" t="s">
        <v>18</v>
      </c>
      <c r="E6547" s="3">
        <v>1995.0</v>
      </c>
      <c r="F6547" s="3">
        <v>100.0</v>
      </c>
    </row>
    <row r="6548" ht="15.75" customHeight="1">
      <c r="A6548" s="2" t="s">
        <v>298</v>
      </c>
      <c r="B6548" s="2" t="s">
        <v>299</v>
      </c>
      <c r="C6548" s="2" t="str">
        <f>VLOOKUP(D6548,Info!$A$24:$B$57,2,FALSE)</f>
        <v>SG</v>
      </c>
      <c r="D6548" s="3" t="s">
        <v>18</v>
      </c>
      <c r="E6548" s="3">
        <v>1996.0</v>
      </c>
      <c r="F6548" s="3">
        <v>157.0</v>
      </c>
    </row>
    <row r="6549" ht="15.75" customHeight="1">
      <c r="A6549" s="2" t="s">
        <v>298</v>
      </c>
      <c r="B6549" s="2" t="s">
        <v>299</v>
      </c>
      <c r="C6549" s="2" t="str">
        <f>VLOOKUP(D6549,Info!$A$24:$B$57,2,FALSE)</f>
        <v>SG</v>
      </c>
      <c r="D6549" s="3" t="s">
        <v>18</v>
      </c>
      <c r="E6549" s="3">
        <v>1997.0</v>
      </c>
      <c r="F6549" s="3">
        <v>158.0</v>
      </c>
    </row>
    <row r="6550" ht="15.75" customHeight="1">
      <c r="A6550" s="2" t="s">
        <v>298</v>
      </c>
      <c r="B6550" s="2" t="s">
        <v>299</v>
      </c>
      <c r="C6550" s="2" t="str">
        <f>VLOOKUP(D6550,Info!$A$24:$B$57,2,FALSE)</f>
        <v>SG</v>
      </c>
      <c r="D6550" s="3" t="s">
        <v>18</v>
      </c>
      <c r="E6550" s="3">
        <v>1998.0</v>
      </c>
      <c r="F6550" s="3">
        <v>113.0</v>
      </c>
    </row>
    <row r="6551" ht="15.75" customHeight="1">
      <c r="A6551" s="2" t="s">
        <v>298</v>
      </c>
      <c r="B6551" s="2" t="s">
        <v>299</v>
      </c>
      <c r="C6551" s="2" t="str">
        <f>VLOOKUP(D6551,Info!$A$24:$B$57,2,FALSE)</f>
        <v>SG</v>
      </c>
      <c r="D6551" s="3" t="s">
        <v>18</v>
      </c>
      <c r="E6551" s="3">
        <v>1999.0</v>
      </c>
      <c r="F6551" s="3">
        <v>120.0</v>
      </c>
    </row>
    <row r="6552" ht="15.75" customHeight="1">
      <c r="A6552" s="2" t="s">
        <v>298</v>
      </c>
      <c r="B6552" s="2" t="s">
        <v>299</v>
      </c>
      <c r="C6552" s="2" t="str">
        <f>VLOOKUP(D6552,Info!$A$24:$B$57,2,FALSE)</f>
        <v>SG</v>
      </c>
      <c r="D6552" s="3" t="s">
        <v>18</v>
      </c>
      <c r="E6552" s="3">
        <v>2000.0</v>
      </c>
      <c r="F6552" s="3">
        <v>83.0</v>
      </c>
    </row>
    <row r="6553" ht="15.75" customHeight="1">
      <c r="A6553" s="2" t="s">
        <v>298</v>
      </c>
      <c r="B6553" s="2" t="s">
        <v>299</v>
      </c>
      <c r="C6553" s="2" t="str">
        <f>VLOOKUP(D6553,Info!$A$24:$B$57,2,FALSE)</f>
        <v>SG</v>
      </c>
      <c r="D6553" s="3" t="s">
        <v>18</v>
      </c>
      <c r="E6553" s="3">
        <v>2001.0</v>
      </c>
      <c r="F6553" s="3">
        <v>111.0</v>
      </c>
    </row>
    <row r="6554" ht="15.75" customHeight="1">
      <c r="A6554" s="2" t="s">
        <v>298</v>
      </c>
      <c r="B6554" s="2" t="s">
        <v>299</v>
      </c>
      <c r="C6554" s="2" t="str">
        <f>VLOOKUP(D6554,Info!$A$24:$B$57,2,FALSE)</f>
        <v>SG</v>
      </c>
      <c r="D6554" s="3" t="s">
        <v>18</v>
      </c>
      <c r="E6554" s="3">
        <v>2002.0</v>
      </c>
      <c r="F6554" s="3">
        <v>201.0</v>
      </c>
    </row>
    <row r="6555" ht="15.75" customHeight="1">
      <c r="A6555" s="2" t="s">
        <v>298</v>
      </c>
      <c r="B6555" s="2" t="s">
        <v>299</v>
      </c>
      <c r="C6555" s="2" t="str">
        <f>VLOOKUP(D6555,Info!$A$24:$B$57,2,FALSE)</f>
        <v>SG</v>
      </c>
      <c r="D6555" s="3" t="s">
        <v>18</v>
      </c>
      <c r="E6555" s="3">
        <v>2003.0</v>
      </c>
      <c r="F6555" s="3">
        <v>264.0</v>
      </c>
    </row>
    <row r="6556" ht="15.75" customHeight="1">
      <c r="A6556" s="2" t="s">
        <v>298</v>
      </c>
      <c r="B6556" s="2" t="s">
        <v>299</v>
      </c>
      <c r="C6556" s="2" t="str">
        <f>VLOOKUP(D6556,Info!$A$24:$B$57,2,FALSE)</f>
        <v>SG</v>
      </c>
      <c r="D6556" s="3" t="s">
        <v>18</v>
      </c>
      <c r="E6556" s="3">
        <v>2004.0</v>
      </c>
      <c r="F6556" s="3">
        <v>366.0</v>
      </c>
    </row>
    <row r="6557" ht="15.75" customHeight="1">
      <c r="A6557" s="2" t="s">
        <v>298</v>
      </c>
      <c r="B6557" s="2" t="s">
        <v>299</v>
      </c>
      <c r="C6557" s="2" t="str">
        <f>VLOOKUP(D6557,Info!$A$24:$B$57,2,FALSE)</f>
        <v>SG</v>
      </c>
      <c r="D6557" s="3" t="s">
        <v>18</v>
      </c>
      <c r="E6557" s="3">
        <v>2005.0</v>
      </c>
      <c r="F6557" s="3">
        <v>187.0</v>
      </c>
    </row>
    <row r="6558" ht="15.75" customHeight="1">
      <c r="A6558" s="2" t="s">
        <v>298</v>
      </c>
      <c r="B6558" s="2" t="s">
        <v>299</v>
      </c>
      <c r="C6558" s="2" t="str">
        <f>VLOOKUP(D6558,Info!$A$24:$B$57,2,FALSE)</f>
        <v>SG</v>
      </c>
      <c r="D6558" s="3" t="s">
        <v>18</v>
      </c>
      <c r="E6558" s="3">
        <v>2006.0</v>
      </c>
      <c r="F6558" s="3">
        <v>191.0</v>
      </c>
    </row>
    <row r="6559" ht="15.75" customHeight="1">
      <c r="A6559" s="2" t="s">
        <v>298</v>
      </c>
      <c r="B6559" s="2" t="s">
        <v>299</v>
      </c>
      <c r="C6559" s="2" t="str">
        <f>VLOOKUP(D6559,Info!$A$24:$B$57,2,FALSE)</f>
        <v>SG</v>
      </c>
      <c r="D6559" s="3" t="s">
        <v>18</v>
      </c>
      <c r="E6559" s="3">
        <v>2007.0</v>
      </c>
      <c r="F6559" s="3">
        <v>259.0</v>
      </c>
    </row>
    <row r="6560" ht="15.75" customHeight="1">
      <c r="A6560" s="2" t="s">
        <v>298</v>
      </c>
      <c r="B6560" s="2" t="s">
        <v>299</v>
      </c>
      <c r="C6560" s="2" t="str">
        <f>VLOOKUP(D6560,Info!$A$24:$B$57,2,FALSE)</f>
        <v>SG</v>
      </c>
      <c r="D6560" s="3" t="s">
        <v>18</v>
      </c>
      <c r="E6560" s="3">
        <v>2008.0</v>
      </c>
      <c r="F6560" s="3">
        <v>188.0</v>
      </c>
    </row>
    <row r="6561" ht="15.75" customHeight="1">
      <c r="A6561" s="2" t="s">
        <v>298</v>
      </c>
      <c r="B6561" s="2" t="s">
        <v>299</v>
      </c>
      <c r="C6561" s="2" t="str">
        <f>VLOOKUP(D6561,Info!$A$24:$B$57,2,FALSE)</f>
        <v>SG</v>
      </c>
      <c r="D6561" s="3" t="s">
        <v>18</v>
      </c>
      <c r="E6561" s="3">
        <v>2009.0</v>
      </c>
      <c r="F6561" s="3">
        <v>290.0</v>
      </c>
    </row>
    <row r="6562" ht="15.75" customHeight="1">
      <c r="A6562" s="2" t="s">
        <v>298</v>
      </c>
      <c r="B6562" s="2" t="s">
        <v>299</v>
      </c>
      <c r="C6562" s="2" t="str">
        <f>VLOOKUP(D6562,Info!$A$24:$B$57,2,FALSE)</f>
        <v>SG</v>
      </c>
      <c r="D6562" s="3" t="s">
        <v>18</v>
      </c>
      <c r="E6562" s="3">
        <v>2010.0</v>
      </c>
      <c r="F6562" s="3">
        <v>315.0</v>
      </c>
    </row>
    <row r="6563" ht="15.75" customHeight="1">
      <c r="A6563" s="2" t="s">
        <v>298</v>
      </c>
      <c r="B6563" s="2" t="s">
        <v>299</v>
      </c>
      <c r="C6563" s="2" t="str">
        <f>VLOOKUP(D6563,Info!$A$24:$B$57,2,FALSE)</f>
        <v>SG</v>
      </c>
      <c r="D6563" s="3" t="s">
        <v>18</v>
      </c>
      <c r="E6563" s="3">
        <v>2011.0</v>
      </c>
      <c r="F6563" s="3">
        <v>251.0</v>
      </c>
    </row>
    <row r="6564" ht="15.75" customHeight="1">
      <c r="A6564" s="2" t="s">
        <v>298</v>
      </c>
      <c r="B6564" s="2" t="s">
        <v>299</v>
      </c>
      <c r="C6564" s="2" t="str">
        <f>VLOOKUP(D6564,Info!$A$24:$B$57,2,FALSE)</f>
        <v>SG</v>
      </c>
      <c r="D6564" s="3" t="s">
        <v>18</v>
      </c>
      <c r="E6564" s="3">
        <v>2012.0</v>
      </c>
      <c r="F6564" s="3">
        <v>226.0</v>
      </c>
    </row>
    <row r="6565" ht="15.75" customHeight="1">
      <c r="A6565" s="2" t="s">
        <v>298</v>
      </c>
      <c r="B6565" s="2" t="s">
        <v>299</v>
      </c>
      <c r="C6565" s="2" t="str">
        <f>VLOOKUP(D6565,Info!$A$24:$B$57,2,FALSE)</f>
        <v>SG</v>
      </c>
      <c r="D6565" s="3" t="s">
        <v>18</v>
      </c>
      <c r="E6565" s="3">
        <v>2013.0</v>
      </c>
      <c r="F6565" s="3">
        <v>206.0</v>
      </c>
    </row>
    <row r="6566" ht="15.75" customHeight="1">
      <c r="A6566" s="2" t="s">
        <v>298</v>
      </c>
      <c r="B6566" s="2" t="s">
        <v>299</v>
      </c>
      <c r="C6566" s="2" t="str">
        <f>VLOOKUP(D6566,Info!$A$24:$B$57,2,FALSE)</f>
        <v>SG</v>
      </c>
      <c r="D6566" s="3" t="s">
        <v>18</v>
      </c>
      <c r="E6566" s="3">
        <v>2014.0</v>
      </c>
      <c r="F6566" s="3">
        <v>255.0</v>
      </c>
    </row>
    <row r="6567" ht="15.75" customHeight="1">
      <c r="A6567" s="2" t="s">
        <v>298</v>
      </c>
      <c r="B6567" s="2" t="s">
        <v>299</v>
      </c>
      <c r="C6567" s="2" t="str">
        <f>VLOOKUP(D6567,Info!$A$24:$B$57,2,FALSE)</f>
        <v>SG</v>
      </c>
      <c r="D6567" s="3" t="s">
        <v>18</v>
      </c>
      <c r="E6567" s="3">
        <v>2015.0</v>
      </c>
      <c r="F6567" s="3">
        <v>135.0</v>
      </c>
    </row>
    <row r="6568" ht="15.75" customHeight="1">
      <c r="A6568" s="2" t="s">
        <v>298</v>
      </c>
      <c r="B6568" s="2" t="s">
        <v>299</v>
      </c>
      <c r="C6568" s="2" t="str">
        <f>VLOOKUP(D6568,Info!$A$24:$B$57,2,FALSE)</f>
        <v>SG</v>
      </c>
      <c r="D6568" s="3" t="s">
        <v>18</v>
      </c>
      <c r="E6568" s="3">
        <v>2016.0</v>
      </c>
      <c r="F6568" s="3">
        <v>202.0</v>
      </c>
    </row>
    <row r="6569" ht="15.75" customHeight="1">
      <c r="A6569" s="2" t="s">
        <v>298</v>
      </c>
      <c r="B6569" s="2" t="s">
        <v>299</v>
      </c>
      <c r="C6569" s="2" t="str">
        <f>VLOOKUP(D6569,Info!$A$24:$B$57,2,FALSE)</f>
        <v>SG</v>
      </c>
      <c r="D6569" s="3" t="s">
        <v>18</v>
      </c>
      <c r="E6569" s="3">
        <v>2017.0</v>
      </c>
      <c r="F6569" s="3">
        <v>288.0</v>
      </c>
    </row>
    <row r="6570" ht="15.75" customHeight="1">
      <c r="A6570" s="2" t="s">
        <v>298</v>
      </c>
      <c r="B6570" s="2" t="s">
        <v>299</v>
      </c>
      <c r="C6570" s="2" t="str">
        <f>VLOOKUP(D6570,Info!$A$24:$B$57,2,FALSE)</f>
        <v>SG</v>
      </c>
      <c r="D6570" s="3" t="s">
        <v>18</v>
      </c>
      <c r="E6570" s="3">
        <v>2018.0</v>
      </c>
      <c r="F6570" s="3">
        <v>274.0</v>
      </c>
    </row>
    <row r="6571" ht="15.75" customHeight="1">
      <c r="A6571" s="2" t="s">
        <v>298</v>
      </c>
      <c r="B6571" s="2" t="s">
        <v>299</v>
      </c>
      <c r="C6571" s="2" t="str">
        <f>VLOOKUP(D6571,Info!$A$24:$B$57,2,FALSE)</f>
        <v>SG</v>
      </c>
      <c r="D6571" s="3" t="s">
        <v>18</v>
      </c>
      <c r="E6571" s="3">
        <v>2019.0</v>
      </c>
      <c r="F6571" s="3">
        <v>302.0</v>
      </c>
    </row>
    <row r="6572" ht="15.75" customHeight="1">
      <c r="A6572" s="2" t="s">
        <v>298</v>
      </c>
      <c r="B6572" s="2" t="s">
        <v>299</v>
      </c>
      <c r="C6572" s="2" t="str">
        <f>VLOOKUP(D6572,Info!$A$24:$B$57,2,FALSE)</f>
        <v>Shallow-water</v>
      </c>
      <c r="D6572" s="3" t="s">
        <v>19</v>
      </c>
      <c r="E6572" s="3">
        <v>1984.0</v>
      </c>
      <c r="F6572" s="3">
        <v>1.0</v>
      </c>
    </row>
    <row r="6573" ht="15.75" customHeight="1">
      <c r="A6573" s="2" t="s">
        <v>298</v>
      </c>
      <c r="B6573" s="2" t="s">
        <v>299</v>
      </c>
      <c r="C6573" s="2" t="str">
        <f>VLOOKUP(D6573,Info!$A$24:$B$57,2,FALSE)</f>
        <v>Shallow-water</v>
      </c>
      <c r="D6573" s="3" t="s">
        <v>19</v>
      </c>
      <c r="E6573" s="3">
        <v>1992.0</v>
      </c>
      <c r="F6573" s="3">
        <v>2.0</v>
      </c>
    </row>
    <row r="6574" ht="15.75" customHeight="1">
      <c r="A6574" s="2" t="s">
        <v>298</v>
      </c>
      <c r="B6574" s="2" t="s">
        <v>299</v>
      </c>
      <c r="C6574" s="2" t="str">
        <f>VLOOKUP(D6574,Info!$A$24:$B$57,2,FALSE)</f>
        <v>Shallow-water</v>
      </c>
      <c r="D6574" s="3" t="s">
        <v>19</v>
      </c>
      <c r="E6574" s="3">
        <v>1994.0</v>
      </c>
      <c r="F6574" s="3">
        <v>3.0</v>
      </c>
    </row>
    <row r="6575" ht="15.75" customHeight="1">
      <c r="A6575" s="2" t="s">
        <v>298</v>
      </c>
      <c r="B6575" s="2" t="s">
        <v>299</v>
      </c>
      <c r="C6575" s="2" t="str">
        <f>VLOOKUP(D6575,Info!$A$24:$B$57,2,FALSE)</f>
        <v>Shallow-water</v>
      </c>
      <c r="D6575" s="3" t="s">
        <v>19</v>
      </c>
      <c r="E6575" s="3">
        <v>1997.0</v>
      </c>
      <c r="F6575" s="3">
        <v>2.0</v>
      </c>
    </row>
    <row r="6576" ht="15.75" customHeight="1">
      <c r="A6576" s="2" t="s">
        <v>298</v>
      </c>
      <c r="B6576" s="2" t="s">
        <v>299</v>
      </c>
      <c r="C6576" s="2" t="str">
        <f>VLOOKUP(D6576,Info!$A$24:$B$57,2,FALSE)</f>
        <v>Shallow-water</v>
      </c>
      <c r="D6576" s="3" t="s">
        <v>19</v>
      </c>
      <c r="E6576" s="3">
        <v>1999.0</v>
      </c>
      <c r="F6576" s="3">
        <v>2.0</v>
      </c>
    </row>
    <row r="6577" ht="15.75" customHeight="1">
      <c r="A6577" s="2" t="s">
        <v>298</v>
      </c>
      <c r="B6577" s="2" t="s">
        <v>299</v>
      </c>
      <c r="C6577" s="2" t="str">
        <f>VLOOKUP(D6577,Info!$A$24:$B$57,2,FALSE)</f>
        <v>Shallow-water</v>
      </c>
      <c r="D6577" s="3" t="s">
        <v>19</v>
      </c>
      <c r="E6577" s="3">
        <v>2001.0</v>
      </c>
      <c r="F6577" s="3">
        <v>4.0</v>
      </c>
    </row>
    <row r="6578" ht="15.75" customHeight="1">
      <c r="A6578" s="2" t="s">
        <v>298</v>
      </c>
      <c r="B6578" s="2" t="s">
        <v>299</v>
      </c>
      <c r="C6578" s="2" t="str">
        <f>VLOOKUP(D6578,Info!$A$24:$B$57,2,FALSE)</f>
        <v>Shallow-water</v>
      </c>
      <c r="D6578" s="3" t="s">
        <v>19</v>
      </c>
      <c r="E6578" s="3">
        <v>2002.0</v>
      </c>
      <c r="F6578" s="3">
        <v>7.0</v>
      </c>
    </row>
    <row r="6579" ht="15.75" customHeight="1">
      <c r="A6579" s="2" t="s">
        <v>298</v>
      </c>
      <c r="B6579" s="2" t="s">
        <v>299</v>
      </c>
      <c r="C6579" s="2" t="str">
        <f>VLOOKUP(D6579,Info!$A$24:$B$57,2,FALSE)</f>
        <v>Shallow-water</v>
      </c>
      <c r="D6579" s="3" t="s">
        <v>19</v>
      </c>
      <c r="E6579" s="3">
        <v>2003.0</v>
      </c>
      <c r="F6579" s="3">
        <v>12.0</v>
      </c>
    </row>
    <row r="6580" ht="15.75" customHeight="1">
      <c r="A6580" s="2" t="s">
        <v>298</v>
      </c>
      <c r="B6580" s="2" t="s">
        <v>299</v>
      </c>
      <c r="C6580" s="2" t="str">
        <f>VLOOKUP(D6580,Info!$A$24:$B$57,2,FALSE)</f>
        <v>Shallow-water</v>
      </c>
      <c r="D6580" s="3" t="s">
        <v>19</v>
      </c>
      <c r="E6580" s="3">
        <v>2004.0</v>
      </c>
      <c r="F6580" s="3">
        <v>13.0</v>
      </c>
    </row>
    <row r="6581" ht="15.75" customHeight="1">
      <c r="A6581" s="2" t="s">
        <v>298</v>
      </c>
      <c r="B6581" s="2" t="s">
        <v>299</v>
      </c>
      <c r="C6581" s="2" t="str">
        <f>VLOOKUP(D6581,Info!$A$24:$B$57,2,FALSE)</f>
        <v>Shallow-water</v>
      </c>
      <c r="D6581" s="3" t="s">
        <v>19</v>
      </c>
      <c r="E6581" s="3">
        <v>2005.0</v>
      </c>
      <c r="F6581" s="3">
        <v>14.0</v>
      </c>
    </row>
    <row r="6582" ht="15.75" customHeight="1">
      <c r="A6582" s="2" t="s">
        <v>298</v>
      </c>
      <c r="B6582" s="2" t="s">
        <v>299</v>
      </c>
      <c r="C6582" s="2" t="str">
        <f>VLOOKUP(D6582,Info!$A$24:$B$57,2,FALSE)</f>
        <v>Shallow-water</v>
      </c>
      <c r="D6582" s="3" t="s">
        <v>19</v>
      </c>
      <c r="E6582" s="3">
        <v>2006.0</v>
      </c>
      <c r="F6582" s="3">
        <v>28.0</v>
      </c>
    </row>
    <row r="6583" ht="15.75" customHeight="1">
      <c r="A6583" s="2" t="s">
        <v>298</v>
      </c>
      <c r="B6583" s="2" t="s">
        <v>299</v>
      </c>
      <c r="C6583" s="2" t="str">
        <f>VLOOKUP(D6583,Info!$A$24:$B$57,2,FALSE)</f>
        <v>Shallow-water</v>
      </c>
      <c r="D6583" s="3" t="s">
        <v>19</v>
      </c>
      <c r="E6583" s="3">
        <v>2007.0</v>
      </c>
      <c r="F6583" s="3">
        <v>8.0</v>
      </c>
    </row>
    <row r="6584" ht="15.75" customHeight="1">
      <c r="A6584" s="2" t="s">
        <v>298</v>
      </c>
      <c r="B6584" s="2" t="s">
        <v>299</v>
      </c>
      <c r="C6584" s="2" t="str">
        <f>VLOOKUP(D6584,Info!$A$24:$B$57,2,FALSE)</f>
        <v>Shallow-water</v>
      </c>
      <c r="D6584" s="3" t="s">
        <v>19</v>
      </c>
      <c r="E6584" s="3">
        <v>2008.0</v>
      </c>
      <c r="F6584" s="3">
        <v>11.0</v>
      </c>
    </row>
    <row r="6585" ht="15.75" customHeight="1">
      <c r="A6585" s="2" t="s">
        <v>298</v>
      </c>
      <c r="B6585" s="2" t="s">
        <v>299</v>
      </c>
      <c r="C6585" s="2" t="str">
        <f>VLOOKUP(D6585,Info!$A$24:$B$57,2,FALSE)</f>
        <v>Shallow-water</v>
      </c>
      <c r="D6585" s="3" t="s">
        <v>19</v>
      </c>
      <c r="E6585" s="3">
        <v>2009.0</v>
      </c>
      <c r="F6585" s="3">
        <v>5.0</v>
      </c>
    </row>
    <row r="6586" ht="15.75" customHeight="1">
      <c r="A6586" s="2" t="s">
        <v>298</v>
      </c>
      <c r="B6586" s="2" t="s">
        <v>299</v>
      </c>
      <c r="C6586" s="2" t="str">
        <f>VLOOKUP(D6586,Info!$A$24:$B$57,2,FALSE)</f>
        <v>Shallow-water</v>
      </c>
      <c r="D6586" s="3" t="s">
        <v>19</v>
      </c>
      <c r="E6586" s="3">
        <v>2011.0</v>
      </c>
      <c r="F6586" s="3">
        <v>6.0</v>
      </c>
    </row>
    <row r="6587" ht="15.75" customHeight="1">
      <c r="A6587" s="2" t="s">
        <v>298</v>
      </c>
      <c r="B6587" s="2" t="s">
        <v>299</v>
      </c>
      <c r="C6587" s="2" t="str">
        <f>VLOOKUP(D6587,Info!$A$24:$B$57,2,FALSE)</f>
        <v>Shallow-water</v>
      </c>
      <c r="D6587" s="3" t="s">
        <v>19</v>
      </c>
      <c r="E6587" s="3">
        <v>2012.0</v>
      </c>
      <c r="F6587" s="3">
        <v>4.0</v>
      </c>
    </row>
    <row r="6588" ht="15.75" customHeight="1">
      <c r="A6588" s="2" t="s">
        <v>298</v>
      </c>
      <c r="B6588" s="2" t="s">
        <v>299</v>
      </c>
      <c r="C6588" s="2" t="str">
        <f>VLOOKUP(D6588,Info!$A$24:$B$57,2,FALSE)</f>
        <v>Shallow-water</v>
      </c>
      <c r="D6588" s="3" t="s">
        <v>19</v>
      </c>
      <c r="E6588" s="3">
        <v>2013.0</v>
      </c>
      <c r="F6588" s="3">
        <v>13.0</v>
      </c>
    </row>
    <row r="6589" ht="15.75" customHeight="1">
      <c r="A6589" s="2" t="s">
        <v>298</v>
      </c>
      <c r="B6589" s="2" t="s">
        <v>299</v>
      </c>
      <c r="C6589" s="2" t="str">
        <f>VLOOKUP(D6589,Info!$A$24:$B$57,2,FALSE)</f>
        <v>Shallow-water</v>
      </c>
      <c r="D6589" s="3" t="s">
        <v>19</v>
      </c>
      <c r="E6589" s="3">
        <v>2014.0</v>
      </c>
      <c r="F6589" s="3">
        <v>7.0</v>
      </c>
    </row>
    <row r="6590" ht="15.75" customHeight="1">
      <c r="A6590" s="2" t="s">
        <v>298</v>
      </c>
      <c r="B6590" s="2" t="s">
        <v>299</v>
      </c>
      <c r="C6590" s="2" t="str">
        <f>VLOOKUP(D6590,Info!$A$24:$B$57,2,FALSE)</f>
        <v>Shallow-water</v>
      </c>
      <c r="D6590" s="3" t="s">
        <v>19</v>
      </c>
      <c r="E6590" s="3">
        <v>2015.0</v>
      </c>
      <c r="F6590" s="3">
        <v>4.0</v>
      </c>
    </row>
    <row r="6591" ht="15.75" customHeight="1">
      <c r="A6591" s="2" t="s">
        <v>298</v>
      </c>
      <c r="B6591" s="2" t="s">
        <v>299</v>
      </c>
      <c r="C6591" s="2" t="str">
        <f>VLOOKUP(D6591,Info!$A$24:$B$57,2,FALSE)</f>
        <v>Shallow-water</v>
      </c>
      <c r="D6591" s="3" t="s">
        <v>19</v>
      </c>
      <c r="E6591" s="3">
        <v>2016.0</v>
      </c>
      <c r="F6591" s="3">
        <v>7.0</v>
      </c>
    </row>
    <row r="6592" ht="15.75" customHeight="1">
      <c r="A6592" s="2" t="s">
        <v>298</v>
      </c>
      <c r="B6592" s="2" t="s">
        <v>299</v>
      </c>
      <c r="C6592" s="2" t="str">
        <f>VLOOKUP(D6592,Info!$A$24:$B$57,2,FALSE)</f>
        <v>Shallow-water</v>
      </c>
      <c r="D6592" s="3" t="s">
        <v>19</v>
      </c>
      <c r="E6592" s="3">
        <v>2017.0</v>
      </c>
      <c r="F6592" s="3">
        <v>2.0</v>
      </c>
    </row>
    <row r="6593" ht="15.75" customHeight="1">
      <c r="A6593" s="2" t="s">
        <v>298</v>
      </c>
      <c r="B6593" s="2" t="s">
        <v>299</v>
      </c>
      <c r="C6593" s="2" t="str">
        <f>VLOOKUP(D6593,Info!$A$24:$B$57,2,FALSE)</f>
        <v>Shallow-water</v>
      </c>
      <c r="D6593" s="3" t="s">
        <v>19</v>
      </c>
      <c r="E6593" s="3">
        <v>2018.0</v>
      </c>
      <c r="F6593" s="3">
        <v>9.0</v>
      </c>
    </row>
    <row r="6594" ht="15.75" customHeight="1">
      <c r="A6594" s="2" t="s">
        <v>298</v>
      </c>
      <c r="B6594" s="2" t="s">
        <v>299</v>
      </c>
      <c r="C6594" s="2" t="str">
        <f>VLOOKUP(D6594,Info!$A$24:$B$57,2,FALSE)</f>
        <v>Shallow-water</v>
      </c>
      <c r="D6594" s="3" t="s">
        <v>19</v>
      </c>
      <c r="E6594" s="3">
        <v>2019.0</v>
      </c>
      <c r="F6594" s="3">
        <v>2.0</v>
      </c>
    </row>
    <row r="6595" ht="15.75" customHeight="1">
      <c r="A6595" s="2" t="s">
        <v>298</v>
      </c>
      <c r="B6595" s="2" t="s">
        <v>299</v>
      </c>
      <c r="C6595" s="2" t="str">
        <f>VLOOKUP(D6595,Info!$A$24:$B$57,2,FALSE)</f>
        <v>SG</v>
      </c>
      <c r="D6595" s="3" t="s">
        <v>20</v>
      </c>
      <c r="E6595" s="3">
        <v>1982.0</v>
      </c>
      <c r="F6595" s="3">
        <v>10.0</v>
      </c>
    </row>
    <row r="6596" ht="15.75" customHeight="1">
      <c r="A6596" s="2" t="s">
        <v>298</v>
      </c>
      <c r="B6596" s="2" t="s">
        <v>299</v>
      </c>
      <c r="C6596" s="2" t="str">
        <f>VLOOKUP(D6596,Info!$A$24:$B$57,2,FALSE)</f>
        <v>SG</v>
      </c>
      <c r="D6596" s="3" t="s">
        <v>20</v>
      </c>
      <c r="E6596" s="3">
        <v>1985.0</v>
      </c>
      <c r="F6596" s="3">
        <v>4.0</v>
      </c>
    </row>
    <row r="6597" ht="15.75" customHeight="1">
      <c r="A6597" s="2" t="s">
        <v>298</v>
      </c>
      <c r="B6597" s="2" t="s">
        <v>299</v>
      </c>
      <c r="C6597" s="2" t="str">
        <f>VLOOKUP(D6597,Info!$A$24:$B$57,2,FALSE)</f>
        <v>SG</v>
      </c>
      <c r="D6597" s="3" t="s">
        <v>20</v>
      </c>
      <c r="E6597" s="3">
        <v>1986.0</v>
      </c>
      <c r="F6597" s="3">
        <v>6.0</v>
      </c>
    </row>
    <row r="6598" ht="15.75" customHeight="1">
      <c r="A6598" s="2" t="s">
        <v>298</v>
      </c>
      <c r="B6598" s="2" t="s">
        <v>299</v>
      </c>
      <c r="C6598" s="2" t="str">
        <f>VLOOKUP(D6598,Info!$A$24:$B$57,2,FALSE)</f>
        <v>SG</v>
      </c>
      <c r="D6598" s="3" t="s">
        <v>20</v>
      </c>
      <c r="E6598" s="3">
        <v>1987.0</v>
      </c>
      <c r="F6598" s="3">
        <v>4.0</v>
      </c>
    </row>
    <row r="6599" ht="15.75" customHeight="1">
      <c r="A6599" s="2" t="s">
        <v>298</v>
      </c>
      <c r="B6599" s="2" t="s">
        <v>299</v>
      </c>
      <c r="C6599" s="2" t="str">
        <f>VLOOKUP(D6599,Info!$A$24:$B$57,2,FALSE)</f>
        <v>SG</v>
      </c>
      <c r="D6599" s="3" t="s">
        <v>20</v>
      </c>
      <c r="E6599" s="3">
        <v>1992.0</v>
      </c>
      <c r="F6599" s="3">
        <v>4.0</v>
      </c>
    </row>
    <row r="6600" ht="15.75" customHeight="1">
      <c r="A6600" s="2" t="s">
        <v>298</v>
      </c>
      <c r="B6600" s="2" t="s">
        <v>299</v>
      </c>
      <c r="C6600" s="2" t="str">
        <f>VLOOKUP(D6600,Info!$A$24:$B$57,2,FALSE)</f>
        <v>SG</v>
      </c>
      <c r="D6600" s="3" t="s">
        <v>20</v>
      </c>
      <c r="E6600" s="3">
        <v>1995.0</v>
      </c>
      <c r="F6600" s="3">
        <v>53.0</v>
      </c>
    </row>
    <row r="6601" ht="15.75" customHeight="1">
      <c r="A6601" s="2" t="s">
        <v>298</v>
      </c>
      <c r="B6601" s="2" t="s">
        <v>299</v>
      </c>
      <c r="C6601" s="2" t="str">
        <f>VLOOKUP(D6601,Info!$A$24:$B$57,2,FALSE)</f>
        <v>SG</v>
      </c>
      <c r="D6601" s="3" t="s">
        <v>20</v>
      </c>
      <c r="E6601" s="3">
        <v>1998.0</v>
      </c>
      <c r="F6601" s="3">
        <v>4.0</v>
      </c>
    </row>
    <row r="6602" ht="15.75" customHeight="1">
      <c r="A6602" s="2" t="s">
        <v>298</v>
      </c>
      <c r="B6602" s="2" t="s">
        <v>299</v>
      </c>
      <c r="C6602" s="2" t="str">
        <f>VLOOKUP(D6602,Info!$A$24:$B$57,2,FALSE)</f>
        <v>SG</v>
      </c>
      <c r="D6602" s="3" t="s">
        <v>20</v>
      </c>
      <c r="E6602" s="3">
        <v>2002.0</v>
      </c>
      <c r="F6602" s="3">
        <v>4.0</v>
      </c>
    </row>
    <row r="6603" ht="15.75" customHeight="1">
      <c r="A6603" s="2" t="s">
        <v>298</v>
      </c>
      <c r="B6603" s="2" t="s">
        <v>299</v>
      </c>
      <c r="C6603" s="2" t="str">
        <f>VLOOKUP(D6603,Info!$A$24:$B$57,2,FALSE)</f>
        <v>SG</v>
      </c>
      <c r="D6603" s="3" t="s">
        <v>20</v>
      </c>
      <c r="E6603" s="3">
        <v>2004.0</v>
      </c>
      <c r="F6603" s="3">
        <v>1.0</v>
      </c>
    </row>
    <row r="6604" ht="15.75" customHeight="1">
      <c r="A6604" s="2" t="s">
        <v>298</v>
      </c>
      <c r="B6604" s="2" t="s">
        <v>299</v>
      </c>
      <c r="C6604" s="2" t="str">
        <f>VLOOKUP(D6604,Info!$A$24:$B$57,2,FALSE)</f>
        <v>SG</v>
      </c>
      <c r="D6604" s="3" t="s">
        <v>20</v>
      </c>
      <c r="E6604" s="3">
        <v>2006.0</v>
      </c>
      <c r="F6604" s="3">
        <v>1.0</v>
      </c>
    </row>
    <row r="6605" ht="15.75" customHeight="1">
      <c r="A6605" s="2" t="s">
        <v>298</v>
      </c>
      <c r="B6605" s="2" t="s">
        <v>299</v>
      </c>
      <c r="C6605" s="2" t="str">
        <f>VLOOKUP(D6605,Info!$A$24:$B$57,2,FALSE)</f>
        <v>SG</v>
      </c>
      <c r="D6605" s="3" t="s">
        <v>20</v>
      </c>
      <c r="E6605" s="3">
        <v>2007.0</v>
      </c>
      <c r="F6605" s="3">
        <v>2.0</v>
      </c>
    </row>
    <row r="6606" ht="15.75" customHeight="1">
      <c r="A6606" s="2" t="s">
        <v>298</v>
      </c>
      <c r="B6606" s="2" t="s">
        <v>299</v>
      </c>
      <c r="C6606" s="2" t="str">
        <f>VLOOKUP(D6606,Info!$A$24:$B$57,2,FALSE)</f>
        <v>SG</v>
      </c>
      <c r="D6606" s="3" t="s">
        <v>20</v>
      </c>
      <c r="E6606" s="3">
        <v>2008.0</v>
      </c>
      <c r="F6606" s="3">
        <v>1.0</v>
      </c>
    </row>
    <row r="6607" ht="15.75" customHeight="1">
      <c r="A6607" s="2" t="s">
        <v>298</v>
      </c>
      <c r="B6607" s="2" t="s">
        <v>299</v>
      </c>
      <c r="C6607" s="2" t="str">
        <f>VLOOKUP(D6607,Info!$A$24:$B$57,2,FALSE)</f>
        <v>SG</v>
      </c>
      <c r="D6607" s="3" t="s">
        <v>20</v>
      </c>
      <c r="E6607" s="3">
        <v>2010.0</v>
      </c>
      <c r="F6607" s="3">
        <v>3.0</v>
      </c>
    </row>
    <row r="6608" ht="15.75" customHeight="1">
      <c r="A6608" s="2" t="s">
        <v>298</v>
      </c>
      <c r="B6608" s="2" t="s">
        <v>299</v>
      </c>
      <c r="C6608" s="2" t="str">
        <f>VLOOKUP(D6608,Info!$A$24:$B$57,2,FALSE)</f>
        <v>SG</v>
      </c>
      <c r="D6608" s="3" t="s">
        <v>20</v>
      </c>
      <c r="E6608" s="3">
        <v>2012.0</v>
      </c>
      <c r="F6608" s="3">
        <v>3.0</v>
      </c>
    </row>
    <row r="6609" ht="15.75" customHeight="1">
      <c r="A6609" s="2" t="s">
        <v>298</v>
      </c>
      <c r="B6609" s="2" t="s">
        <v>299</v>
      </c>
      <c r="C6609" s="2" t="str">
        <f>VLOOKUP(D6609,Info!$A$24:$B$57,2,FALSE)</f>
        <v>SG</v>
      </c>
      <c r="D6609" s="3" t="s">
        <v>20</v>
      </c>
      <c r="E6609" s="3">
        <v>2013.0</v>
      </c>
      <c r="F6609" s="3">
        <v>1.0</v>
      </c>
    </row>
    <row r="6610" ht="15.75" customHeight="1">
      <c r="A6610" s="2" t="s">
        <v>298</v>
      </c>
      <c r="B6610" s="2" t="s">
        <v>299</v>
      </c>
      <c r="C6610" s="2" t="str">
        <f>VLOOKUP(D6610,Info!$A$24:$B$57,2,FALSE)</f>
        <v>SG</v>
      </c>
      <c r="D6610" s="3" t="s">
        <v>20</v>
      </c>
      <c r="E6610" s="3">
        <v>2018.0</v>
      </c>
      <c r="F6610" s="3">
        <v>1.0</v>
      </c>
    </row>
    <row r="6611" ht="15.75" customHeight="1">
      <c r="A6611" s="2" t="s">
        <v>298</v>
      </c>
      <c r="B6611" s="2" t="s">
        <v>299</v>
      </c>
      <c r="C6611" s="2" t="str">
        <f>VLOOKUP(D6611,Info!$A$24:$B$57,2,FALSE)</f>
        <v>Porgies</v>
      </c>
      <c r="D6611" s="3" t="s">
        <v>21</v>
      </c>
      <c r="E6611" s="3">
        <v>1981.0</v>
      </c>
      <c r="F6611" s="3">
        <v>2.0</v>
      </c>
    </row>
    <row r="6612" ht="15.75" customHeight="1">
      <c r="A6612" s="2" t="s">
        <v>298</v>
      </c>
      <c r="B6612" s="2" t="s">
        <v>299</v>
      </c>
      <c r="C6612" s="2" t="str">
        <f>VLOOKUP(D6612,Info!$A$24:$B$57,2,FALSE)</f>
        <v>Porgies</v>
      </c>
      <c r="D6612" s="3" t="s">
        <v>21</v>
      </c>
      <c r="E6612" s="3">
        <v>1983.0</v>
      </c>
      <c r="F6612" s="3">
        <v>1.0</v>
      </c>
    </row>
    <row r="6613" ht="15.75" customHeight="1">
      <c r="A6613" s="2" t="s">
        <v>298</v>
      </c>
      <c r="B6613" s="2" t="s">
        <v>299</v>
      </c>
      <c r="C6613" s="2" t="str">
        <f>VLOOKUP(D6613,Info!$A$24:$B$57,2,FALSE)</f>
        <v>Porgies</v>
      </c>
      <c r="D6613" s="3" t="s">
        <v>21</v>
      </c>
      <c r="E6613" s="3">
        <v>1984.0</v>
      </c>
      <c r="F6613" s="3">
        <v>1.0</v>
      </c>
    </row>
    <row r="6614" ht="15.75" customHeight="1">
      <c r="A6614" s="2" t="s">
        <v>298</v>
      </c>
      <c r="B6614" s="2" t="s">
        <v>299</v>
      </c>
      <c r="C6614" s="2" t="str">
        <f>VLOOKUP(D6614,Info!$A$24:$B$57,2,FALSE)</f>
        <v>Porgies</v>
      </c>
      <c r="D6614" s="3" t="s">
        <v>21</v>
      </c>
      <c r="E6614" s="3">
        <v>1985.0</v>
      </c>
      <c r="F6614" s="3">
        <v>4.0</v>
      </c>
    </row>
    <row r="6615" ht="15.75" customHeight="1">
      <c r="A6615" s="2" t="s">
        <v>298</v>
      </c>
      <c r="B6615" s="2" t="s">
        <v>299</v>
      </c>
      <c r="C6615" s="2" t="str">
        <f>VLOOKUP(D6615,Info!$A$24:$B$57,2,FALSE)</f>
        <v>Porgies</v>
      </c>
      <c r="D6615" s="3" t="s">
        <v>21</v>
      </c>
      <c r="E6615" s="3">
        <v>1986.0</v>
      </c>
      <c r="F6615" s="3">
        <v>17.0</v>
      </c>
    </row>
    <row r="6616" ht="15.75" customHeight="1">
      <c r="A6616" s="2" t="s">
        <v>298</v>
      </c>
      <c r="B6616" s="2" t="s">
        <v>299</v>
      </c>
      <c r="C6616" s="2" t="str">
        <f>VLOOKUP(D6616,Info!$A$24:$B$57,2,FALSE)</f>
        <v>Porgies</v>
      </c>
      <c r="D6616" s="3" t="s">
        <v>21</v>
      </c>
      <c r="E6616" s="3">
        <v>1988.0</v>
      </c>
      <c r="F6616" s="3">
        <v>2.0</v>
      </c>
    </row>
    <row r="6617" ht="15.75" customHeight="1">
      <c r="A6617" s="2" t="s">
        <v>298</v>
      </c>
      <c r="B6617" s="2" t="s">
        <v>299</v>
      </c>
      <c r="C6617" s="2" t="str">
        <f>VLOOKUP(D6617,Info!$A$24:$B$57,2,FALSE)</f>
        <v>Porgies</v>
      </c>
      <c r="D6617" s="3" t="s">
        <v>21</v>
      </c>
      <c r="E6617" s="3">
        <v>1989.0</v>
      </c>
      <c r="F6617" s="3">
        <v>5.0</v>
      </c>
    </row>
    <row r="6618" ht="15.75" customHeight="1">
      <c r="A6618" s="2" t="s">
        <v>298</v>
      </c>
      <c r="B6618" s="2" t="s">
        <v>299</v>
      </c>
      <c r="C6618" s="2" t="str">
        <f>VLOOKUP(D6618,Info!$A$24:$B$57,2,FALSE)</f>
        <v>Porgies</v>
      </c>
      <c r="D6618" s="3" t="s">
        <v>21</v>
      </c>
      <c r="E6618" s="3">
        <v>1990.0</v>
      </c>
      <c r="F6618" s="3">
        <v>5.0</v>
      </c>
    </row>
    <row r="6619" ht="15.75" customHeight="1">
      <c r="A6619" s="2" t="s">
        <v>298</v>
      </c>
      <c r="B6619" s="2" t="s">
        <v>299</v>
      </c>
      <c r="C6619" s="2" t="str">
        <f>VLOOKUP(D6619,Info!$A$24:$B$57,2,FALSE)</f>
        <v>Porgies</v>
      </c>
      <c r="D6619" s="3" t="s">
        <v>21</v>
      </c>
      <c r="E6619" s="3">
        <v>1991.0</v>
      </c>
      <c r="F6619" s="3">
        <v>3.0</v>
      </c>
    </row>
    <row r="6620" ht="15.75" customHeight="1">
      <c r="A6620" s="2" t="s">
        <v>298</v>
      </c>
      <c r="B6620" s="2" t="s">
        <v>299</v>
      </c>
      <c r="C6620" s="2" t="str">
        <f>VLOOKUP(D6620,Info!$A$24:$B$57,2,FALSE)</f>
        <v>Porgies</v>
      </c>
      <c r="D6620" s="3" t="s">
        <v>21</v>
      </c>
      <c r="E6620" s="3">
        <v>1992.0</v>
      </c>
      <c r="F6620" s="3">
        <v>23.0</v>
      </c>
    </row>
    <row r="6621" ht="15.75" customHeight="1">
      <c r="A6621" s="2" t="s">
        <v>298</v>
      </c>
      <c r="B6621" s="2" t="s">
        <v>299</v>
      </c>
      <c r="C6621" s="2" t="str">
        <f>VLOOKUP(D6621,Info!$A$24:$B$57,2,FALSE)</f>
        <v>Porgies</v>
      </c>
      <c r="D6621" s="3" t="s">
        <v>21</v>
      </c>
      <c r="E6621" s="3">
        <v>1993.0</v>
      </c>
      <c r="F6621" s="3">
        <v>18.0</v>
      </c>
    </row>
    <row r="6622" ht="15.75" customHeight="1">
      <c r="A6622" s="2" t="s">
        <v>298</v>
      </c>
      <c r="B6622" s="2" t="s">
        <v>299</v>
      </c>
      <c r="C6622" s="2" t="str">
        <f>VLOOKUP(D6622,Info!$A$24:$B$57,2,FALSE)</f>
        <v>Porgies</v>
      </c>
      <c r="D6622" s="3" t="s">
        <v>21</v>
      </c>
      <c r="E6622" s="3">
        <v>1994.0</v>
      </c>
      <c r="F6622" s="3">
        <v>22.0</v>
      </c>
    </row>
    <row r="6623" ht="15.75" customHeight="1">
      <c r="A6623" s="2" t="s">
        <v>298</v>
      </c>
      <c r="B6623" s="2" t="s">
        <v>299</v>
      </c>
      <c r="C6623" s="2" t="str">
        <f>VLOOKUP(D6623,Info!$A$24:$B$57,2,FALSE)</f>
        <v>Porgies</v>
      </c>
      <c r="D6623" s="3" t="s">
        <v>21</v>
      </c>
      <c r="E6623" s="3">
        <v>1996.0</v>
      </c>
      <c r="F6623" s="3">
        <v>7.0</v>
      </c>
    </row>
    <row r="6624" ht="15.75" customHeight="1">
      <c r="A6624" s="2" t="s">
        <v>298</v>
      </c>
      <c r="B6624" s="2" t="s">
        <v>299</v>
      </c>
      <c r="C6624" s="2" t="str">
        <f>VLOOKUP(D6624,Info!$A$24:$B$57,2,FALSE)</f>
        <v>Porgies</v>
      </c>
      <c r="D6624" s="3" t="s">
        <v>21</v>
      </c>
      <c r="E6624" s="3">
        <v>1997.0</v>
      </c>
      <c r="F6624" s="3">
        <v>5.0</v>
      </c>
    </row>
    <row r="6625" ht="15.75" customHeight="1">
      <c r="A6625" s="2" t="s">
        <v>298</v>
      </c>
      <c r="B6625" s="2" t="s">
        <v>299</v>
      </c>
      <c r="C6625" s="2" t="str">
        <f>VLOOKUP(D6625,Info!$A$24:$B$57,2,FALSE)</f>
        <v>Porgies</v>
      </c>
      <c r="D6625" s="3" t="s">
        <v>21</v>
      </c>
      <c r="E6625" s="3">
        <v>1998.0</v>
      </c>
      <c r="F6625" s="3">
        <v>6.0</v>
      </c>
    </row>
    <row r="6626" ht="15.75" customHeight="1">
      <c r="A6626" s="2" t="s">
        <v>298</v>
      </c>
      <c r="B6626" s="2" t="s">
        <v>299</v>
      </c>
      <c r="C6626" s="2" t="str">
        <f>VLOOKUP(D6626,Info!$A$24:$B$57,2,FALSE)</f>
        <v>Porgies</v>
      </c>
      <c r="D6626" s="3" t="s">
        <v>21</v>
      </c>
      <c r="E6626" s="3">
        <v>1999.0</v>
      </c>
      <c r="F6626" s="3">
        <v>18.0</v>
      </c>
    </row>
    <row r="6627" ht="15.75" customHeight="1">
      <c r="A6627" s="2" t="s">
        <v>298</v>
      </c>
      <c r="B6627" s="2" t="s">
        <v>299</v>
      </c>
      <c r="C6627" s="2" t="str">
        <f>VLOOKUP(D6627,Info!$A$24:$B$57,2,FALSE)</f>
        <v>Porgies</v>
      </c>
      <c r="D6627" s="3" t="s">
        <v>21</v>
      </c>
      <c r="E6627" s="3">
        <v>2000.0</v>
      </c>
      <c r="F6627" s="3">
        <v>13.0</v>
      </c>
    </row>
    <row r="6628" ht="15.75" customHeight="1">
      <c r="A6628" s="2" t="s">
        <v>298</v>
      </c>
      <c r="B6628" s="2" t="s">
        <v>299</v>
      </c>
      <c r="C6628" s="2" t="str">
        <f>VLOOKUP(D6628,Info!$A$24:$B$57,2,FALSE)</f>
        <v>Porgies</v>
      </c>
      <c r="D6628" s="3" t="s">
        <v>21</v>
      </c>
      <c r="E6628" s="3">
        <v>2001.0</v>
      </c>
      <c r="F6628" s="3">
        <v>9.0</v>
      </c>
    </row>
    <row r="6629" ht="15.75" customHeight="1">
      <c r="A6629" s="2" t="s">
        <v>298</v>
      </c>
      <c r="B6629" s="2" t="s">
        <v>299</v>
      </c>
      <c r="C6629" s="2" t="str">
        <f>VLOOKUP(D6629,Info!$A$24:$B$57,2,FALSE)</f>
        <v>Porgies</v>
      </c>
      <c r="D6629" s="3" t="s">
        <v>21</v>
      </c>
      <c r="E6629" s="3">
        <v>2002.0</v>
      </c>
      <c r="F6629" s="3">
        <v>16.0</v>
      </c>
    </row>
    <row r="6630" ht="15.75" customHeight="1">
      <c r="A6630" s="2" t="s">
        <v>298</v>
      </c>
      <c r="B6630" s="2" t="s">
        <v>299</v>
      </c>
      <c r="C6630" s="2" t="str">
        <f>VLOOKUP(D6630,Info!$A$24:$B$57,2,FALSE)</f>
        <v>Porgies</v>
      </c>
      <c r="D6630" s="3" t="s">
        <v>21</v>
      </c>
      <c r="E6630" s="3">
        <v>2003.0</v>
      </c>
      <c r="F6630" s="3">
        <v>29.0</v>
      </c>
    </row>
    <row r="6631" ht="15.75" customHeight="1">
      <c r="A6631" s="2" t="s">
        <v>298</v>
      </c>
      <c r="B6631" s="2" t="s">
        <v>299</v>
      </c>
      <c r="C6631" s="2" t="str">
        <f>VLOOKUP(D6631,Info!$A$24:$B$57,2,FALSE)</f>
        <v>Porgies</v>
      </c>
      <c r="D6631" s="3" t="s">
        <v>21</v>
      </c>
      <c r="E6631" s="3">
        <v>2004.0</v>
      </c>
      <c r="F6631" s="3">
        <v>76.0</v>
      </c>
    </row>
    <row r="6632" ht="15.75" customHeight="1">
      <c r="A6632" s="2" t="s">
        <v>298</v>
      </c>
      <c r="B6632" s="2" t="s">
        <v>299</v>
      </c>
      <c r="C6632" s="2" t="str">
        <f>VLOOKUP(D6632,Info!$A$24:$B$57,2,FALSE)</f>
        <v>Porgies</v>
      </c>
      <c r="D6632" s="3" t="s">
        <v>21</v>
      </c>
      <c r="E6632" s="3">
        <v>2005.0</v>
      </c>
      <c r="F6632" s="3">
        <v>40.0</v>
      </c>
    </row>
    <row r="6633" ht="15.75" customHeight="1">
      <c r="A6633" s="2" t="s">
        <v>298</v>
      </c>
      <c r="B6633" s="2" t="s">
        <v>299</v>
      </c>
      <c r="C6633" s="2" t="str">
        <f>VLOOKUP(D6633,Info!$A$24:$B$57,2,FALSE)</f>
        <v>Porgies</v>
      </c>
      <c r="D6633" s="3" t="s">
        <v>21</v>
      </c>
      <c r="E6633" s="3">
        <v>2006.0</v>
      </c>
      <c r="F6633" s="3">
        <v>23.0</v>
      </c>
    </row>
    <row r="6634" ht="15.75" customHeight="1">
      <c r="A6634" s="2" t="s">
        <v>298</v>
      </c>
      <c r="B6634" s="2" t="s">
        <v>299</v>
      </c>
      <c r="C6634" s="2" t="str">
        <f>VLOOKUP(D6634,Info!$A$24:$B$57,2,FALSE)</f>
        <v>Porgies</v>
      </c>
      <c r="D6634" s="3" t="s">
        <v>21</v>
      </c>
      <c r="E6634" s="3">
        <v>2007.0</v>
      </c>
      <c r="F6634" s="3">
        <v>9.0</v>
      </c>
    </row>
    <row r="6635" ht="15.75" customHeight="1">
      <c r="A6635" s="2" t="s">
        <v>298</v>
      </c>
      <c r="B6635" s="2" t="s">
        <v>299</v>
      </c>
      <c r="C6635" s="2" t="str">
        <f>VLOOKUP(D6635,Info!$A$24:$B$57,2,FALSE)</f>
        <v>Porgies</v>
      </c>
      <c r="D6635" s="3" t="s">
        <v>21</v>
      </c>
      <c r="E6635" s="3">
        <v>2008.0</v>
      </c>
      <c r="F6635" s="3">
        <v>22.0</v>
      </c>
    </row>
    <row r="6636" ht="15.75" customHeight="1">
      <c r="A6636" s="2" t="s">
        <v>298</v>
      </c>
      <c r="B6636" s="2" t="s">
        <v>299</v>
      </c>
      <c r="C6636" s="2" t="str">
        <f>VLOOKUP(D6636,Info!$A$24:$B$57,2,FALSE)</f>
        <v>Porgies</v>
      </c>
      <c r="D6636" s="3" t="s">
        <v>21</v>
      </c>
      <c r="E6636" s="3">
        <v>2009.0</v>
      </c>
      <c r="F6636" s="3">
        <v>17.0</v>
      </c>
    </row>
    <row r="6637" ht="15.75" customHeight="1">
      <c r="A6637" s="2" t="s">
        <v>298</v>
      </c>
      <c r="B6637" s="2" t="s">
        <v>299</v>
      </c>
      <c r="C6637" s="2" t="str">
        <f>VLOOKUP(D6637,Info!$A$24:$B$57,2,FALSE)</f>
        <v>Porgies</v>
      </c>
      <c r="D6637" s="3" t="s">
        <v>21</v>
      </c>
      <c r="E6637" s="3">
        <v>2010.0</v>
      </c>
      <c r="F6637" s="3">
        <v>21.0</v>
      </c>
    </row>
    <row r="6638" ht="15.75" customHeight="1">
      <c r="A6638" s="2" t="s">
        <v>298</v>
      </c>
      <c r="B6638" s="2" t="s">
        <v>299</v>
      </c>
      <c r="C6638" s="2" t="str">
        <f>VLOOKUP(D6638,Info!$A$24:$B$57,2,FALSE)</f>
        <v>Porgies</v>
      </c>
      <c r="D6638" s="3" t="s">
        <v>21</v>
      </c>
      <c r="E6638" s="3">
        <v>2011.0</v>
      </c>
      <c r="F6638" s="3">
        <v>18.0</v>
      </c>
    </row>
    <row r="6639" ht="15.75" customHeight="1">
      <c r="A6639" s="2" t="s">
        <v>298</v>
      </c>
      <c r="B6639" s="2" t="s">
        <v>299</v>
      </c>
      <c r="C6639" s="2" t="str">
        <f>VLOOKUP(D6639,Info!$A$24:$B$57,2,FALSE)</f>
        <v>Porgies</v>
      </c>
      <c r="D6639" s="3" t="s">
        <v>21</v>
      </c>
      <c r="E6639" s="3">
        <v>2012.0</v>
      </c>
      <c r="F6639" s="3">
        <v>8.0</v>
      </c>
    </row>
    <row r="6640" ht="15.75" customHeight="1">
      <c r="A6640" s="2" t="s">
        <v>298</v>
      </c>
      <c r="B6640" s="2" t="s">
        <v>299</v>
      </c>
      <c r="C6640" s="2" t="str">
        <f>VLOOKUP(D6640,Info!$A$24:$B$57,2,FALSE)</f>
        <v>Porgies</v>
      </c>
      <c r="D6640" s="3" t="s">
        <v>21</v>
      </c>
      <c r="E6640" s="3">
        <v>2013.0</v>
      </c>
      <c r="F6640" s="3">
        <v>11.0</v>
      </c>
    </row>
    <row r="6641" ht="15.75" customHeight="1">
      <c r="A6641" s="2" t="s">
        <v>298</v>
      </c>
      <c r="B6641" s="2" t="s">
        <v>299</v>
      </c>
      <c r="C6641" s="2" t="str">
        <f>VLOOKUP(D6641,Info!$A$24:$B$57,2,FALSE)</f>
        <v>Porgies</v>
      </c>
      <c r="D6641" s="3" t="s">
        <v>21</v>
      </c>
      <c r="E6641" s="3">
        <v>2014.0</v>
      </c>
      <c r="F6641" s="3">
        <v>13.0</v>
      </c>
    </row>
    <row r="6642" ht="15.75" customHeight="1">
      <c r="A6642" s="2" t="s">
        <v>298</v>
      </c>
      <c r="B6642" s="2" t="s">
        <v>299</v>
      </c>
      <c r="C6642" s="2" t="str">
        <f>VLOOKUP(D6642,Info!$A$24:$B$57,2,FALSE)</f>
        <v>Porgies</v>
      </c>
      <c r="D6642" s="3" t="s">
        <v>21</v>
      </c>
      <c r="E6642" s="3">
        <v>2015.0</v>
      </c>
      <c r="F6642" s="3">
        <v>33.0</v>
      </c>
    </row>
    <row r="6643" ht="15.75" customHeight="1">
      <c r="A6643" s="2" t="s">
        <v>298</v>
      </c>
      <c r="B6643" s="2" t="s">
        <v>299</v>
      </c>
      <c r="C6643" s="2" t="str">
        <f>VLOOKUP(D6643,Info!$A$24:$B$57,2,FALSE)</f>
        <v>Porgies</v>
      </c>
      <c r="D6643" s="3" t="s">
        <v>21</v>
      </c>
      <c r="E6643" s="3">
        <v>2016.0</v>
      </c>
      <c r="F6643" s="3">
        <v>28.0</v>
      </c>
    </row>
    <row r="6644" ht="15.75" customHeight="1">
      <c r="A6644" s="2" t="s">
        <v>298</v>
      </c>
      <c r="B6644" s="2" t="s">
        <v>299</v>
      </c>
      <c r="C6644" s="2" t="str">
        <f>VLOOKUP(D6644,Info!$A$24:$B$57,2,FALSE)</f>
        <v>Porgies</v>
      </c>
      <c r="D6644" s="3" t="s">
        <v>21</v>
      </c>
      <c r="E6644" s="3">
        <v>2017.0</v>
      </c>
      <c r="F6644" s="3">
        <v>6.0</v>
      </c>
    </row>
    <row r="6645" ht="15.75" customHeight="1">
      <c r="A6645" s="2" t="s">
        <v>298</v>
      </c>
      <c r="B6645" s="2" t="s">
        <v>299</v>
      </c>
      <c r="C6645" s="2" t="str">
        <f>VLOOKUP(D6645,Info!$A$24:$B$57,2,FALSE)</f>
        <v>Porgies</v>
      </c>
      <c r="D6645" s="3" t="s">
        <v>21</v>
      </c>
      <c r="E6645" s="3">
        <v>2018.0</v>
      </c>
      <c r="F6645" s="3">
        <v>12.0</v>
      </c>
    </row>
    <row r="6646" ht="15.75" customHeight="1">
      <c r="A6646" s="2" t="s">
        <v>298</v>
      </c>
      <c r="B6646" s="2" t="s">
        <v>299</v>
      </c>
      <c r="C6646" s="2" t="str">
        <f>VLOOKUP(D6646,Info!$A$24:$B$57,2,FALSE)</f>
        <v>Porgies</v>
      </c>
      <c r="D6646" s="3" t="s">
        <v>21</v>
      </c>
      <c r="E6646" s="3">
        <v>2019.0</v>
      </c>
      <c r="F6646" s="3">
        <v>13.0</v>
      </c>
    </row>
    <row r="6647" ht="15.75" customHeight="1">
      <c r="A6647" s="2" t="s">
        <v>298</v>
      </c>
      <c r="B6647" s="2" t="s">
        <v>299</v>
      </c>
      <c r="C6647" s="2" t="str">
        <f>VLOOKUP(D6647,Info!$A$24:$B$57,2,FALSE)</f>
        <v>Porgies</v>
      </c>
      <c r="D6647" s="3" t="s">
        <v>23</v>
      </c>
      <c r="E6647" s="3">
        <v>1983.0</v>
      </c>
      <c r="F6647" s="3">
        <v>1.0</v>
      </c>
    </row>
    <row r="6648" ht="15.75" customHeight="1">
      <c r="A6648" s="2" t="s">
        <v>298</v>
      </c>
      <c r="B6648" s="2" t="s">
        <v>299</v>
      </c>
      <c r="C6648" s="2" t="str">
        <f>VLOOKUP(D6648,Info!$A$24:$B$57,2,FALSE)</f>
        <v>Porgies</v>
      </c>
      <c r="D6648" s="3" t="s">
        <v>23</v>
      </c>
      <c r="E6648" s="3">
        <v>1984.0</v>
      </c>
      <c r="F6648" s="3">
        <v>3.0</v>
      </c>
    </row>
    <row r="6649" ht="15.75" customHeight="1">
      <c r="A6649" s="2" t="s">
        <v>298</v>
      </c>
      <c r="B6649" s="2" t="s">
        <v>299</v>
      </c>
      <c r="C6649" s="2" t="str">
        <f>VLOOKUP(D6649,Info!$A$24:$B$57,2,FALSE)</f>
        <v>Porgies</v>
      </c>
      <c r="D6649" s="3" t="s">
        <v>23</v>
      </c>
      <c r="E6649" s="3">
        <v>1987.0</v>
      </c>
      <c r="F6649" s="3">
        <v>30.0</v>
      </c>
    </row>
    <row r="6650" ht="15.75" customHeight="1">
      <c r="A6650" s="2" t="s">
        <v>298</v>
      </c>
      <c r="B6650" s="2" t="s">
        <v>299</v>
      </c>
      <c r="C6650" s="2" t="str">
        <f>VLOOKUP(D6650,Info!$A$24:$B$57,2,FALSE)</f>
        <v>Porgies</v>
      </c>
      <c r="D6650" s="3" t="s">
        <v>23</v>
      </c>
      <c r="E6650" s="3">
        <v>1988.0</v>
      </c>
      <c r="F6650" s="3">
        <v>2.0</v>
      </c>
    </row>
    <row r="6651" ht="15.75" customHeight="1">
      <c r="A6651" s="2" t="s">
        <v>298</v>
      </c>
      <c r="B6651" s="2" t="s">
        <v>299</v>
      </c>
      <c r="C6651" s="2" t="str">
        <f>VLOOKUP(D6651,Info!$A$24:$B$57,2,FALSE)</f>
        <v>Porgies</v>
      </c>
      <c r="D6651" s="3" t="s">
        <v>23</v>
      </c>
      <c r="E6651" s="3">
        <v>1989.0</v>
      </c>
      <c r="F6651" s="3">
        <v>24.0</v>
      </c>
    </row>
    <row r="6652" ht="15.75" customHeight="1">
      <c r="A6652" s="2" t="s">
        <v>298</v>
      </c>
      <c r="B6652" s="2" t="s">
        <v>299</v>
      </c>
      <c r="C6652" s="2" t="str">
        <f>VLOOKUP(D6652,Info!$A$24:$B$57,2,FALSE)</f>
        <v>Porgies</v>
      </c>
      <c r="D6652" s="3" t="s">
        <v>23</v>
      </c>
      <c r="E6652" s="3">
        <v>1990.0</v>
      </c>
      <c r="F6652" s="3">
        <v>20.0</v>
      </c>
    </row>
    <row r="6653" ht="15.75" customHeight="1">
      <c r="A6653" s="2" t="s">
        <v>298</v>
      </c>
      <c r="B6653" s="2" t="s">
        <v>299</v>
      </c>
      <c r="C6653" s="2" t="str">
        <f>VLOOKUP(D6653,Info!$A$24:$B$57,2,FALSE)</f>
        <v>Porgies</v>
      </c>
      <c r="D6653" s="3" t="s">
        <v>23</v>
      </c>
      <c r="E6653" s="3">
        <v>1991.0</v>
      </c>
      <c r="F6653" s="3">
        <v>7.0</v>
      </c>
    </row>
    <row r="6654" ht="15.75" customHeight="1">
      <c r="A6654" s="2" t="s">
        <v>298</v>
      </c>
      <c r="B6654" s="2" t="s">
        <v>299</v>
      </c>
      <c r="C6654" s="2" t="str">
        <f>VLOOKUP(D6654,Info!$A$24:$B$57,2,FALSE)</f>
        <v>Porgies</v>
      </c>
      <c r="D6654" s="3" t="s">
        <v>23</v>
      </c>
      <c r="E6654" s="3">
        <v>1992.0</v>
      </c>
      <c r="F6654" s="3">
        <v>49.0</v>
      </c>
    </row>
    <row r="6655" ht="15.75" customHeight="1">
      <c r="A6655" s="2" t="s">
        <v>298</v>
      </c>
      <c r="B6655" s="2" t="s">
        <v>299</v>
      </c>
      <c r="C6655" s="2" t="str">
        <f>VLOOKUP(D6655,Info!$A$24:$B$57,2,FALSE)</f>
        <v>Porgies</v>
      </c>
      <c r="D6655" s="3" t="s">
        <v>23</v>
      </c>
      <c r="E6655" s="3">
        <v>1993.0</v>
      </c>
      <c r="F6655" s="3">
        <v>47.0</v>
      </c>
    </row>
    <row r="6656" ht="15.75" customHeight="1">
      <c r="A6656" s="2" t="s">
        <v>298</v>
      </c>
      <c r="B6656" s="2" t="s">
        <v>299</v>
      </c>
      <c r="C6656" s="2" t="str">
        <f>VLOOKUP(D6656,Info!$A$24:$B$57,2,FALSE)</f>
        <v>Porgies</v>
      </c>
      <c r="D6656" s="3" t="s">
        <v>23</v>
      </c>
      <c r="E6656" s="3">
        <v>1994.0</v>
      </c>
      <c r="F6656" s="3">
        <v>85.0</v>
      </c>
    </row>
    <row r="6657" ht="15.75" customHeight="1">
      <c r="A6657" s="2" t="s">
        <v>298</v>
      </c>
      <c r="B6657" s="2" t="s">
        <v>299</v>
      </c>
      <c r="C6657" s="2" t="str">
        <f>VLOOKUP(D6657,Info!$A$24:$B$57,2,FALSE)</f>
        <v>Porgies</v>
      </c>
      <c r="D6657" s="3" t="s">
        <v>23</v>
      </c>
      <c r="E6657" s="3">
        <v>1995.0</v>
      </c>
      <c r="F6657" s="3">
        <v>53.0</v>
      </c>
    </row>
    <row r="6658" ht="15.75" customHeight="1">
      <c r="A6658" s="2" t="s">
        <v>298</v>
      </c>
      <c r="B6658" s="2" t="s">
        <v>299</v>
      </c>
      <c r="C6658" s="2" t="str">
        <f>VLOOKUP(D6658,Info!$A$24:$B$57,2,FALSE)</f>
        <v>Porgies</v>
      </c>
      <c r="D6658" s="3" t="s">
        <v>23</v>
      </c>
      <c r="E6658" s="3">
        <v>1996.0</v>
      </c>
      <c r="F6658" s="3">
        <v>9.0</v>
      </c>
    </row>
    <row r="6659" ht="15.75" customHeight="1">
      <c r="A6659" s="2" t="s">
        <v>298</v>
      </c>
      <c r="B6659" s="2" t="s">
        <v>299</v>
      </c>
      <c r="C6659" s="2" t="str">
        <f>VLOOKUP(D6659,Info!$A$24:$B$57,2,FALSE)</f>
        <v>Porgies</v>
      </c>
      <c r="D6659" s="3" t="s">
        <v>23</v>
      </c>
      <c r="E6659" s="3">
        <v>1997.0</v>
      </c>
      <c r="F6659" s="3">
        <v>10.0</v>
      </c>
    </row>
    <row r="6660" ht="15.75" customHeight="1">
      <c r="A6660" s="2" t="s">
        <v>298</v>
      </c>
      <c r="B6660" s="2" t="s">
        <v>299</v>
      </c>
      <c r="C6660" s="2" t="str">
        <f>VLOOKUP(D6660,Info!$A$24:$B$57,2,FALSE)</f>
        <v>Porgies</v>
      </c>
      <c r="D6660" s="3" t="s">
        <v>23</v>
      </c>
      <c r="E6660" s="3">
        <v>1998.0</v>
      </c>
      <c r="F6660" s="3">
        <v>1.0</v>
      </c>
    </row>
    <row r="6661" ht="15.75" customHeight="1">
      <c r="A6661" s="2" t="s">
        <v>298</v>
      </c>
      <c r="B6661" s="2" t="s">
        <v>299</v>
      </c>
      <c r="C6661" s="2" t="str">
        <f>VLOOKUP(D6661,Info!$A$24:$B$57,2,FALSE)</f>
        <v>Porgies</v>
      </c>
      <c r="D6661" s="3" t="s">
        <v>23</v>
      </c>
      <c r="E6661" s="3">
        <v>1999.0</v>
      </c>
      <c r="F6661" s="3">
        <v>5.0</v>
      </c>
    </row>
    <row r="6662" ht="15.75" customHeight="1">
      <c r="A6662" s="2" t="s">
        <v>298</v>
      </c>
      <c r="B6662" s="2" t="s">
        <v>299</v>
      </c>
      <c r="C6662" s="2" t="str">
        <f>VLOOKUP(D6662,Info!$A$24:$B$57,2,FALSE)</f>
        <v>Porgies</v>
      </c>
      <c r="D6662" s="3" t="s">
        <v>23</v>
      </c>
      <c r="E6662" s="3">
        <v>2000.0</v>
      </c>
      <c r="F6662" s="3">
        <v>21.0</v>
      </c>
    </row>
    <row r="6663" ht="15.75" customHeight="1">
      <c r="A6663" s="2" t="s">
        <v>298</v>
      </c>
      <c r="B6663" s="2" t="s">
        <v>299</v>
      </c>
      <c r="C6663" s="2" t="str">
        <f>VLOOKUP(D6663,Info!$A$24:$B$57,2,FALSE)</f>
        <v>Porgies</v>
      </c>
      <c r="D6663" s="3" t="s">
        <v>23</v>
      </c>
      <c r="E6663" s="3">
        <v>2001.0</v>
      </c>
      <c r="F6663" s="3">
        <v>25.0</v>
      </c>
    </row>
    <row r="6664" ht="15.75" customHeight="1">
      <c r="A6664" s="2" t="s">
        <v>298</v>
      </c>
      <c r="B6664" s="2" t="s">
        <v>299</v>
      </c>
      <c r="C6664" s="2" t="str">
        <f>VLOOKUP(D6664,Info!$A$24:$B$57,2,FALSE)</f>
        <v>Porgies</v>
      </c>
      <c r="D6664" s="3" t="s">
        <v>23</v>
      </c>
      <c r="E6664" s="3">
        <v>2002.0</v>
      </c>
      <c r="F6664" s="3">
        <v>36.0</v>
      </c>
    </row>
    <row r="6665" ht="15.75" customHeight="1">
      <c r="A6665" s="2" t="s">
        <v>298</v>
      </c>
      <c r="B6665" s="2" t="s">
        <v>299</v>
      </c>
      <c r="C6665" s="2" t="str">
        <f>VLOOKUP(D6665,Info!$A$24:$B$57,2,FALSE)</f>
        <v>Porgies</v>
      </c>
      <c r="D6665" s="3" t="s">
        <v>23</v>
      </c>
      <c r="E6665" s="3">
        <v>2003.0</v>
      </c>
      <c r="F6665" s="3">
        <v>36.0</v>
      </c>
    </row>
    <row r="6666" ht="15.75" customHeight="1">
      <c r="A6666" s="2" t="s">
        <v>298</v>
      </c>
      <c r="B6666" s="2" t="s">
        <v>299</v>
      </c>
      <c r="C6666" s="2" t="str">
        <f>VLOOKUP(D6666,Info!$A$24:$B$57,2,FALSE)</f>
        <v>Porgies</v>
      </c>
      <c r="D6666" s="3" t="s">
        <v>23</v>
      </c>
      <c r="E6666" s="3">
        <v>2004.0</v>
      </c>
      <c r="F6666" s="3">
        <v>36.0</v>
      </c>
    </row>
    <row r="6667" ht="15.75" customHeight="1">
      <c r="A6667" s="2" t="s">
        <v>298</v>
      </c>
      <c r="B6667" s="2" t="s">
        <v>299</v>
      </c>
      <c r="C6667" s="2" t="str">
        <f>VLOOKUP(D6667,Info!$A$24:$B$57,2,FALSE)</f>
        <v>Porgies</v>
      </c>
      <c r="D6667" s="3" t="s">
        <v>23</v>
      </c>
      <c r="E6667" s="3">
        <v>2005.0</v>
      </c>
      <c r="F6667" s="3">
        <v>21.0</v>
      </c>
    </row>
    <row r="6668" ht="15.75" customHeight="1">
      <c r="A6668" s="2" t="s">
        <v>298</v>
      </c>
      <c r="B6668" s="2" t="s">
        <v>299</v>
      </c>
      <c r="C6668" s="2" t="str">
        <f>VLOOKUP(D6668,Info!$A$24:$B$57,2,FALSE)</f>
        <v>Porgies</v>
      </c>
      <c r="D6668" s="3" t="s">
        <v>23</v>
      </c>
      <c r="E6668" s="3">
        <v>2006.0</v>
      </c>
      <c r="F6668" s="3">
        <v>5.0</v>
      </c>
    </row>
    <row r="6669" ht="15.75" customHeight="1">
      <c r="A6669" s="2" t="s">
        <v>298</v>
      </c>
      <c r="B6669" s="2" t="s">
        <v>299</v>
      </c>
      <c r="C6669" s="2" t="str">
        <f>VLOOKUP(D6669,Info!$A$24:$B$57,2,FALSE)</f>
        <v>Porgies</v>
      </c>
      <c r="D6669" s="3" t="s">
        <v>23</v>
      </c>
      <c r="E6669" s="3">
        <v>2007.0</v>
      </c>
      <c r="F6669" s="3">
        <v>6.0</v>
      </c>
    </row>
    <row r="6670" ht="15.75" customHeight="1">
      <c r="A6670" s="2" t="s">
        <v>298</v>
      </c>
      <c r="B6670" s="2" t="s">
        <v>299</v>
      </c>
      <c r="C6670" s="2" t="str">
        <f>VLOOKUP(D6670,Info!$A$24:$B$57,2,FALSE)</f>
        <v>Porgies</v>
      </c>
      <c r="D6670" s="3" t="s">
        <v>23</v>
      </c>
      <c r="E6670" s="3">
        <v>2008.0</v>
      </c>
      <c r="F6670" s="3">
        <v>5.0</v>
      </c>
    </row>
    <row r="6671" ht="15.75" customHeight="1">
      <c r="A6671" s="2" t="s">
        <v>298</v>
      </c>
      <c r="B6671" s="2" t="s">
        <v>299</v>
      </c>
      <c r="C6671" s="2" t="str">
        <f>VLOOKUP(D6671,Info!$A$24:$B$57,2,FALSE)</f>
        <v>Porgies</v>
      </c>
      <c r="D6671" s="3" t="s">
        <v>23</v>
      </c>
      <c r="E6671" s="3">
        <v>2009.0</v>
      </c>
      <c r="F6671" s="3">
        <v>8.0</v>
      </c>
    </row>
    <row r="6672" ht="15.75" customHeight="1">
      <c r="A6672" s="2" t="s">
        <v>298</v>
      </c>
      <c r="B6672" s="2" t="s">
        <v>299</v>
      </c>
      <c r="C6672" s="2" t="str">
        <f>VLOOKUP(D6672,Info!$A$24:$B$57,2,FALSE)</f>
        <v>Porgies</v>
      </c>
      <c r="D6672" s="3" t="s">
        <v>23</v>
      </c>
      <c r="E6672" s="3">
        <v>2010.0</v>
      </c>
      <c r="F6672" s="3">
        <v>8.0</v>
      </c>
    </row>
    <row r="6673" ht="15.75" customHeight="1">
      <c r="A6673" s="2" t="s">
        <v>298</v>
      </c>
      <c r="B6673" s="2" t="s">
        <v>299</v>
      </c>
      <c r="C6673" s="2" t="str">
        <f>VLOOKUP(D6673,Info!$A$24:$B$57,2,FALSE)</f>
        <v>Porgies</v>
      </c>
      <c r="D6673" s="3" t="s">
        <v>23</v>
      </c>
      <c r="E6673" s="3">
        <v>2011.0</v>
      </c>
      <c r="F6673" s="3">
        <v>3.0</v>
      </c>
    </row>
    <row r="6674" ht="15.75" customHeight="1">
      <c r="A6674" s="2" t="s">
        <v>298</v>
      </c>
      <c r="B6674" s="2" t="s">
        <v>299</v>
      </c>
      <c r="C6674" s="2" t="str">
        <f>VLOOKUP(D6674,Info!$A$24:$B$57,2,FALSE)</f>
        <v>Porgies</v>
      </c>
      <c r="D6674" s="3" t="s">
        <v>23</v>
      </c>
      <c r="E6674" s="3">
        <v>2012.0</v>
      </c>
      <c r="F6674" s="3">
        <v>12.0</v>
      </c>
    </row>
    <row r="6675" ht="15.75" customHeight="1">
      <c r="A6675" s="2" t="s">
        <v>298</v>
      </c>
      <c r="B6675" s="2" t="s">
        <v>299</v>
      </c>
      <c r="C6675" s="2" t="str">
        <f>VLOOKUP(D6675,Info!$A$24:$B$57,2,FALSE)</f>
        <v>Porgies</v>
      </c>
      <c r="D6675" s="3" t="s">
        <v>23</v>
      </c>
      <c r="E6675" s="3">
        <v>2013.0</v>
      </c>
      <c r="F6675" s="3">
        <v>17.0</v>
      </c>
    </row>
    <row r="6676" ht="15.75" customHeight="1">
      <c r="A6676" s="2" t="s">
        <v>298</v>
      </c>
      <c r="B6676" s="2" t="s">
        <v>299</v>
      </c>
      <c r="C6676" s="2" t="str">
        <f>VLOOKUP(D6676,Info!$A$24:$B$57,2,FALSE)</f>
        <v>Porgies</v>
      </c>
      <c r="D6676" s="3" t="s">
        <v>23</v>
      </c>
      <c r="E6676" s="3">
        <v>2014.0</v>
      </c>
      <c r="F6676" s="3">
        <v>5.0</v>
      </c>
    </row>
    <row r="6677" ht="15.75" customHeight="1">
      <c r="A6677" s="2" t="s">
        <v>298</v>
      </c>
      <c r="B6677" s="2" t="s">
        <v>299</v>
      </c>
      <c r="C6677" s="2" t="str">
        <f>VLOOKUP(D6677,Info!$A$24:$B$57,2,FALSE)</f>
        <v>Porgies</v>
      </c>
      <c r="D6677" s="3" t="s">
        <v>23</v>
      </c>
      <c r="E6677" s="3">
        <v>2015.0</v>
      </c>
      <c r="F6677" s="3">
        <v>2.0</v>
      </c>
    </row>
    <row r="6678" ht="15.75" customHeight="1">
      <c r="A6678" s="2" t="s">
        <v>298</v>
      </c>
      <c r="B6678" s="2" t="s">
        <v>299</v>
      </c>
      <c r="C6678" s="2" t="str">
        <f>VLOOKUP(D6678,Info!$A$24:$B$57,2,FALSE)</f>
        <v>Porgies</v>
      </c>
      <c r="D6678" s="3" t="s">
        <v>23</v>
      </c>
      <c r="E6678" s="3">
        <v>2016.0</v>
      </c>
      <c r="F6678" s="3">
        <v>3.0</v>
      </c>
    </row>
    <row r="6679" ht="15.75" customHeight="1">
      <c r="A6679" s="2" t="s">
        <v>298</v>
      </c>
      <c r="B6679" s="2" t="s">
        <v>299</v>
      </c>
      <c r="C6679" s="2" t="str">
        <f>VLOOKUP(D6679,Info!$A$24:$B$57,2,FALSE)</f>
        <v>Porgies</v>
      </c>
      <c r="D6679" s="3" t="s">
        <v>23</v>
      </c>
      <c r="E6679" s="3">
        <v>2018.0</v>
      </c>
      <c r="F6679" s="3">
        <v>10.0</v>
      </c>
    </row>
    <row r="6680" ht="15.75" customHeight="1">
      <c r="A6680" s="2" t="s">
        <v>298</v>
      </c>
      <c r="B6680" s="2" t="s">
        <v>299</v>
      </c>
      <c r="C6680" s="2" t="str">
        <f>VLOOKUP(D6680,Info!$A$24:$B$57,2,FALSE)</f>
        <v>Porgies</v>
      </c>
      <c r="D6680" s="3" t="s">
        <v>23</v>
      </c>
      <c r="E6680" s="3">
        <v>2019.0</v>
      </c>
      <c r="F6680" s="3">
        <v>5.0</v>
      </c>
    </row>
    <row r="6681" ht="15.75" customHeight="1">
      <c r="A6681" s="2" t="s">
        <v>298</v>
      </c>
      <c r="B6681" s="2" t="s">
        <v>299</v>
      </c>
      <c r="C6681" s="2" t="str">
        <f>VLOOKUP(D6681,Info!$A$24:$B$57,2,FALSE)</f>
        <v>Snappers</v>
      </c>
      <c r="D6681" s="3" t="s">
        <v>24</v>
      </c>
      <c r="E6681" s="3">
        <v>1981.0</v>
      </c>
      <c r="F6681" s="3">
        <v>22.0</v>
      </c>
    </row>
    <row r="6682" ht="15.75" customHeight="1">
      <c r="A6682" s="2" t="s">
        <v>298</v>
      </c>
      <c r="B6682" s="2" t="s">
        <v>299</v>
      </c>
      <c r="C6682" s="2" t="str">
        <f>VLOOKUP(D6682,Info!$A$24:$B$57,2,FALSE)</f>
        <v>Snappers</v>
      </c>
      <c r="D6682" s="3" t="s">
        <v>24</v>
      </c>
      <c r="E6682" s="3">
        <v>1982.0</v>
      </c>
      <c r="F6682" s="3">
        <v>15.0</v>
      </c>
    </row>
    <row r="6683" ht="15.75" customHeight="1">
      <c r="A6683" s="2" t="s">
        <v>298</v>
      </c>
      <c r="B6683" s="2" t="s">
        <v>299</v>
      </c>
      <c r="C6683" s="2" t="str">
        <f>VLOOKUP(D6683,Info!$A$24:$B$57,2,FALSE)</f>
        <v>Snappers</v>
      </c>
      <c r="D6683" s="3" t="s">
        <v>24</v>
      </c>
      <c r="E6683" s="3">
        <v>1983.0</v>
      </c>
      <c r="F6683" s="3">
        <v>27.0</v>
      </c>
    </row>
    <row r="6684" ht="15.75" customHeight="1">
      <c r="A6684" s="2" t="s">
        <v>298</v>
      </c>
      <c r="B6684" s="2" t="s">
        <v>299</v>
      </c>
      <c r="C6684" s="2" t="str">
        <f>VLOOKUP(D6684,Info!$A$24:$B$57,2,FALSE)</f>
        <v>Snappers</v>
      </c>
      <c r="D6684" s="3" t="s">
        <v>24</v>
      </c>
      <c r="E6684" s="3">
        <v>1984.0</v>
      </c>
      <c r="F6684" s="3">
        <v>6.0</v>
      </c>
    </row>
    <row r="6685" ht="15.75" customHeight="1">
      <c r="A6685" s="2" t="s">
        <v>298</v>
      </c>
      <c r="B6685" s="2" t="s">
        <v>299</v>
      </c>
      <c r="C6685" s="2" t="str">
        <f>VLOOKUP(D6685,Info!$A$24:$B$57,2,FALSE)</f>
        <v>Snappers</v>
      </c>
      <c r="D6685" s="3" t="s">
        <v>24</v>
      </c>
      <c r="E6685" s="3">
        <v>1985.0</v>
      </c>
      <c r="F6685" s="3">
        <v>15.0</v>
      </c>
    </row>
    <row r="6686" ht="15.75" customHeight="1">
      <c r="A6686" s="2" t="s">
        <v>298</v>
      </c>
      <c r="B6686" s="2" t="s">
        <v>299</v>
      </c>
      <c r="C6686" s="2" t="str">
        <f>VLOOKUP(D6686,Info!$A$24:$B$57,2,FALSE)</f>
        <v>Snappers</v>
      </c>
      <c r="D6686" s="3" t="s">
        <v>24</v>
      </c>
      <c r="E6686" s="3">
        <v>1986.0</v>
      </c>
      <c r="F6686" s="3">
        <v>1.0</v>
      </c>
    </row>
    <row r="6687" ht="15.75" customHeight="1">
      <c r="A6687" s="2" t="s">
        <v>298</v>
      </c>
      <c r="B6687" s="2" t="s">
        <v>299</v>
      </c>
      <c r="C6687" s="2" t="str">
        <f>VLOOKUP(D6687,Info!$A$24:$B$57,2,FALSE)</f>
        <v>Snappers</v>
      </c>
      <c r="D6687" s="3" t="s">
        <v>24</v>
      </c>
      <c r="E6687" s="3">
        <v>1987.0</v>
      </c>
      <c r="F6687" s="3">
        <v>22.0</v>
      </c>
    </row>
    <row r="6688" ht="15.75" customHeight="1">
      <c r="A6688" s="2" t="s">
        <v>298</v>
      </c>
      <c r="B6688" s="2" t="s">
        <v>299</v>
      </c>
      <c r="C6688" s="2" t="str">
        <f>VLOOKUP(D6688,Info!$A$24:$B$57,2,FALSE)</f>
        <v>Snappers</v>
      </c>
      <c r="D6688" s="3" t="s">
        <v>24</v>
      </c>
      <c r="E6688" s="3">
        <v>1988.0</v>
      </c>
      <c r="F6688" s="3">
        <v>36.0</v>
      </c>
    </row>
    <row r="6689" ht="15.75" customHeight="1">
      <c r="A6689" s="2" t="s">
        <v>298</v>
      </c>
      <c r="B6689" s="2" t="s">
        <v>299</v>
      </c>
      <c r="C6689" s="2" t="str">
        <f>VLOOKUP(D6689,Info!$A$24:$B$57,2,FALSE)</f>
        <v>Snappers</v>
      </c>
      <c r="D6689" s="3" t="s">
        <v>24</v>
      </c>
      <c r="E6689" s="3">
        <v>1989.0</v>
      </c>
      <c r="F6689" s="3">
        <v>37.0</v>
      </c>
    </row>
    <row r="6690" ht="15.75" customHeight="1">
      <c r="A6690" s="2" t="s">
        <v>298</v>
      </c>
      <c r="B6690" s="2" t="s">
        <v>299</v>
      </c>
      <c r="C6690" s="2" t="str">
        <f>VLOOKUP(D6690,Info!$A$24:$B$57,2,FALSE)</f>
        <v>Snappers</v>
      </c>
      <c r="D6690" s="3" t="s">
        <v>24</v>
      </c>
      <c r="E6690" s="3">
        <v>1990.0</v>
      </c>
      <c r="F6690" s="3">
        <v>7.0</v>
      </c>
    </row>
    <row r="6691" ht="15.75" customHeight="1">
      <c r="A6691" s="2" t="s">
        <v>298</v>
      </c>
      <c r="B6691" s="2" t="s">
        <v>299</v>
      </c>
      <c r="C6691" s="2" t="str">
        <f>VLOOKUP(D6691,Info!$A$24:$B$57,2,FALSE)</f>
        <v>Snappers</v>
      </c>
      <c r="D6691" s="3" t="s">
        <v>24</v>
      </c>
      <c r="E6691" s="3">
        <v>1991.0</v>
      </c>
      <c r="F6691" s="3">
        <v>44.0</v>
      </c>
    </row>
    <row r="6692" ht="15.75" customHeight="1">
      <c r="A6692" s="2" t="s">
        <v>298</v>
      </c>
      <c r="B6692" s="2" t="s">
        <v>299</v>
      </c>
      <c r="C6692" s="2" t="str">
        <f>VLOOKUP(D6692,Info!$A$24:$B$57,2,FALSE)</f>
        <v>Snappers</v>
      </c>
      <c r="D6692" s="3" t="s">
        <v>24</v>
      </c>
      <c r="E6692" s="3">
        <v>1992.0</v>
      </c>
      <c r="F6692" s="3">
        <v>47.0</v>
      </c>
    </row>
    <row r="6693" ht="15.75" customHeight="1">
      <c r="A6693" s="2" t="s">
        <v>298</v>
      </c>
      <c r="B6693" s="2" t="s">
        <v>299</v>
      </c>
      <c r="C6693" s="2" t="str">
        <f>VLOOKUP(D6693,Info!$A$24:$B$57,2,FALSE)</f>
        <v>Snappers</v>
      </c>
      <c r="D6693" s="3" t="s">
        <v>24</v>
      </c>
      <c r="E6693" s="3">
        <v>1993.0</v>
      </c>
      <c r="F6693" s="3">
        <v>64.0</v>
      </c>
    </row>
    <row r="6694" ht="15.75" customHeight="1">
      <c r="A6694" s="2" t="s">
        <v>298</v>
      </c>
      <c r="B6694" s="2" t="s">
        <v>299</v>
      </c>
      <c r="C6694" s="2" t="str">
        <f>VLOOKUP(D6694,Info!$A$24:$B$57,2,FALSE)</f>
        <v>Snappers</v>
      </c>
      <c r="D6694" s="3" t="s">
        <v>24</v>
      </c>
      <c r="E6694" s="3">
        <v>1994.0</v>
      </c>
      <c r="F6694" s="3">
        <v>48.0</v>
      </c>
    </row>
    <row r="6695" ht="15.75" customHeight="1">
      <c r="A6695" s="2" t="s">
        <v>298</v>
      </c>
      <c r="B6695" s="2" t="s">
        <v>299</v>
      </c>
      <c r="C6695" s="2" t="str">
        <f>VLOOKUP(D6695,Info!$A$24:$B$57,2,FALSE)</f>
        <v>Snappers</v>
      </c>
      <c r="D6695" s="3" t="s">
        <v>24</v>
      </c>
      <c r="E6695" s="3">
        <v>1995.0</v>
      </c>
      <c r="F6695" s="3">
        <v>44.0</v>
      </c>
    </row>
    <row r="6696" ht="15.75" customHeight="1">
      <c r="A6696" s="2" t="s">
        <v>298</v>
      </c>
      <c r="B6696" s="2" t="s">
        <v>299</v>
      </c>
      <c r="C6696" s="2" t="str">
        <f>VLOOKUP(D6696,Info!$A$24:$B$57,2,FALSE)</f>
        <v>Snappers</v>
      </c>
      <c r="D6696" s="3" t="s">
        <v>24</v>
      </c>
      <c r="E6696" s="3">
        <v>1996.0</v>
      </c>
      <c r="F6696" s="3">
        <v>38.0</v>
      </c>
    </row>
    <row r="6697" ht="15.75" customHeight="1">
      <c r="A6697" s="2" t="s">
        <v>298</v>
      </c>
      <c r="B6697" s="2" t="s">
        <v>299</v>
      </c>
      <c r="C6697" s="2" t="str">
        <f>VLOOKUP(D6697,Info!$A$24:$B$57,2,FALSE)</f>
        <v>Snappers</v>
      </c>
      <c r="D6697" s="3" t="s">
        <v>24</v>
      </c>
      <c r="E6697" s="3">
        <v>1997.0</v>
      </c>
      <c r="F6697" s="3">
        <v>63.0</v>
      </c>
    </row>
    <row r="6698" ht="15.75" customHeight="1">
      <c r="A6698" s="2" t="s">
        <v>298</v>
      </c>
      <c r="B6698" s="2" t="s">
        <v>299</v>
      </c>
      <c r="C6698" s="2" t="str">
        <f>VLOOKUP(D6698,Info!$A$24:$B$57,2,FALSE)</f>
        <v>Snappers</v>
      </c>
      <c r="D6698" s="3" t="s">
        <v>24</v>
      </c>
      <c r="E6698" s="3">
        <v>1998.0</v>
      </c>
      <c r="F6698" s="3">
        <v>68.0</v>
      </c>
    </row>
    <row r="6699" ht="15.75" customHeight="1">
      <c r="A6699" s="2" t="s">
        <v>298</v>
      </c>
      <c r="B6699" s="2" t="s">
        <v>299</v>
      </c>
      <c r="C6699" s="2" t="str">
        <f>VLOOKUP(D6699,Info!$A$24:$B$57,2,FALSE)</f>
        <v>Snappers</v>
      </c>
      <c r="D6699" s="3" t="s">
        <v>24</v>
      </c>
      <c r="E6699" s="3">
        <v>1999.0</v>
      </c>
      <c r="F6699" s="3">
        <v>66.0</v>
      </c>
    </row>
    <row r="6700" ht="15.75" customHeight="1">
      <c r="A6700" s="2" t="s">
        <v>298</v>
      </c>
      <c r="B6700" s="2" t="s">
        <v>299</v>
      </c>
      <c r="C6700" s="2" t="str">
        <f>VLOOKUP(D6700,Info!$A$24:$B$57,2,FALSE)</f>
        <v>Snappers</v>
      </c>
      <c r="D6700" s="3" t="s">
        <v>24</v>
      </c>
      <c r="E6700" s="3">
        <v>2000.0</v>
      </c>
      <c r="F6700" s="3">
        <v>144.0</v>
      </c>
    </row>
    <row r="6701" ht="15.75" customHeight="1">
      <c r="A6701" s="2" t="s">
        <v>298</v>
      </c>
      <c r="B6701" s="2" t="s">
        <v>299</v>
      </c>
      <c r="C6701" s="2" t="str">
        <f>VLOOKUP(D6701,Info!$A$24:$B$57,2,FALSE)</f>
        <v>Snappers</v>
      </c>
      <c r="D6701" s="3" t="s">
        <v>24</v>
      </c>
      <c r="E6701" s="3">
        <v>2001.0</v>
      </c>
      <c r="F6701" s="3">
        <v>125.0</v>
      </c>
    </row>
    <row r="6702" ht="15.75" customHeight="1">
      <c r="A6702" s="2" t="s">
        <v>298</v>
      </c>
      <c r="B6702" s="2" t="s">
        <v>299</v>
      </c>
      <c r="C6702" s="2" t="str">
        <f>VLOOKUP(D6702,Info!$A$24:$B$57,2,FALSE)</f>
        <v>Snappers</v>
      </c>
      <c r="D6702" s="3" t="s">
        <v>24</v>
      </c>
      <c r="E6702" s="3">
        <v>2002.0</v>
      </c>
      <c r="F6702" s="3">
        <v>131.0</v>
      </c>
    </row>
    <row r="6703" ht="15.75" customHeight="1">
      <c r="A6703" s="2" t="s">
        <v>298</v>
      </c>
      <c r="B6703" s="2" t="s">
        <v>299</v>
      </c>
      <c r="C6703" s="2" t="str">
        <f>VLOOKUP(D6703,Info!$A$24:$B$57,2,FALSE)</f>
        <v>Snappers</v>
      </c>
      <c r="D6703" s="3" t="s">
        <v>24</v>
      </c>
      <c r="E6703" s="3">
        <v>2003.0</v>
      </c>
      <c r="F6703" s="3">
        <v>217.0</v>
      </c>
    </row>
    <row r="6704" ht="15.75" customHeight="1">
      <c r="A6704" s="2" t="s">
        <v>298</v>
      </c>
      <c r="B6704" s="2" t="s">
        <v>299</v>
      </c>
      <c r="C6704" s="2" t="str">
        <f>VLOOKUP(D6704,Info!$A$24:$B$57,2,FALSE)</f>
        <v>Snappers</v>
      </c>
      <c r="D6704" s="3" t="s">
        <v>24</v>
      </c>
      <c r="E6704" s="3">
        <v>2004.0</v>
      </c>
      <c r="F6704" s="3">
        <v>153.0</v>
      </c>
    </row>
    <row r="6705" ht="15.75" customHeight="1">
      <c r="A6705" s="2" t="s">
        <v>298</v>
      </c>
      <c r="B6705" s="2" t="s">
        <v>299</v>
      </c>
      <c r="C6705" s="2" t="str">
        <f>VLOOKUP(D6705,Info!$A$24:$B$57,2,FALSE)</f>
        <v>Snappers</v>
      </c>
      <c r="D6705" s="3" t="s">
        <v>24</v>
      </c>
      <c r="E6705" s="3">
        <v>2005.0</v>
      </c>
      <c r="F6705" s="3">
        <v>183.0</v>
      </c>
    </row>
    <row r="6706" ht="15.75" customHeight="1">
      <c r="A6706" s="2" t="s">
        <v>298</v>
      </c>
      <c r="B6706" s="2" t="s">
        <v>299</v>
      </c>
      <c r="C6706" s="2" t="str">
        <f>VLOOKUP(D6706,Info!$A$24:$B$57,2,FALSE)</f>
        <v>Snappers</v>
      </c>
      <c r="D6706" s="3" t="s">
        <v>24</v>
      </c>
      <c r="E6706" s="3">
        <v>2006.0</v>
      </c>
      <c r="F6706" s="3">
        <v>108.0</v>
      </c>
    </row>
    <row r="6707" ht="15.75" customHeight="1">
      <c r="A6707" s="2" t="s">
        <v>298</v>
      </c>
      <c r="B6707" s="2" t="s">
        <v>299</v>
      </c>
      <c r="C6707" s="2" t="str">
        <f>VLOOKUP(D6707,Info!$A$24:$B$57,2,FALSE)</f>
        <v>Snappers</v>
      </c>
      <c r="D6707" s="3" t="s">
        <v>24</v>
      </c>
      <c r="E6707" s="3">
        <v>2007.0</v>
      </c>
      <c r="F6707" s="3">
        <v>120.0</v>
      </c>
    </row>
    <row r="6708" ht="15.75" customHeight="1">
      <c r="A6708" s="2" t="s">
        <v>298</v>
      </c>
      <c r="B6708" s="2" t="s">
        <v>299</v>
      </c>
      <c r="C6708" s="2" t="str">
        <f>VLOOKUP(D6708,Info!$A$24:$B$57,2,FALSE)</f>
        <v>Snappers</v>
      </c>
      <c r="D6708" s="3" t="s">
        <v>24</v>
      </c>
      <c r="E6708" s="3">
        <v>2008.0</v>
      </c>
      <c r="F6708" s="3">
        <v>111.0</v>
      </c>
    </row>
    <row r="6709" ht="15.75" customHeight="1">
      <c r="A6709" s="2" t="s">
        <v>298</v>
      </c>
      <c r="B6709" s="2" t="s">
        <v>299</v>
      </c>
      <c r="C6709" s="2" t="str">
        <f>VLOOKUP(D6709,Info!$A$24:$B$57,2,FALSE)</f>
        <v>Snappers</v>
      </c>
      <c r="D6709" s="3" t="s">
        <v>24</v>
      </c>
      <c r="E6709" s="3">
        <v>2009.0</v>
      </c>
      <c r="F6709" s="3">
        <v>57.0</v>
      </c>
    </row>
    <row r="6710" ht="15.75" customHeight="1">
      <c r="A6710" s="2" t="s">
        <v>298</v>
      </c>
      <c r="B6710" s="2" t="s">
        <v>299</v>
      </c>
      <c r="C6710" s="2" t="str">
        <f>VLOOKUP(D6710,Info!$A$24:$B$57,2,FALSE)</f>
        <v>Snappers</v>
      </c>
      <c r="D6710" s="3" t="s">
        <v>24</v>
      </c>
      <c r="E6710" s="3">
        <v>2010.0</v>
      </c>
      <c r="F6710" s="3">
        <v>28.0</v>
      </c>
    </row>
    <row r="6711" ht="15.75" customHeight="1">
      <c r="A6711" s="2" t="s">
        <v>298</v>
      </c>
      <c r="B6711" s="2" t="s">
        <v>299</v>
      </c>
      <c r="C6711" s="2" t="str">
        <f>VLOOKUP(D6711,Info!$A$24:$B$57,2,FALSE)</f>
        <v>Snappers</v>
      </c>
      <c r="D6711" s="3" t="s">
        <v>24</v>
      </c>
      <c r="E6711" s="3">
        <v>2011.0</v>
      </c>
      <c r="F6711" s="3">
        <v>36.0</v>
      </c>
    </row>
    <row r="6712" ht="15.75" customHeight="1">
      <c r="A6712" s="2" t="s">
        <v>298</v>
      </c>
      <c r="B6712" s="2" t="s">
        <v>299</v>
      </c>
      <c r="C6712" s="2" t="str">
        <f>VLOOKUP(D6712,Info!$A$24:$B$57,2,FALSE)</f>
        <v>Snappers</v>
      </c>
      <c r="D6712" s="3" t="s">
        <v>24</v>
      </c>
      <c r="E6712" s="3">
        <v>2012.0</v>
      </c>
      <c r="F6712" s="3">
        <v>41.0</v>
      </c>
    </row>
    <row r="6713" ht="15.75" customHeight="1">
      <c r="A6713" s="2" t="s">
        <v>298</v>
      </c>
      <c r="B6713" s="2" t="s">
        <v>299</v>
      </c>
      <c r="C6713" s="2" t="str">
        <f>VLOOKUP(D6713,Info!$A$24:$B$57,2,FALSE)</f>
        <v>Snappers</v>
      </c>
      <c r="D6713" s="3" t="s">
        <v>24</v>
      </c>
      <c r="E6713" s="3">
        <v>2013.0</v>
      </c>
      <c r="F6713" s="3">
        <v>57.0</v>
      </c>
    </row>
    <row r="6714" ht="15.75" customHeight="1">
      <c r="A6714" s="2" t="s">
        <v>298</v>
      </c>
      <c r="B6714" s="2" t="s">
        <v>299</v>
      </c>
      <c r="C6714" s="2" t="str">
        <f>VLOOKUP(D6714,Info!$A$24:$B$57,2,FALSE)</f>
        <v>Snappers</v>
      </c>
      <c r="D6714" s="3" t="s">
        <v>24</v>
      </c>
      <c r="E6714" s="3">
        <v>2014.0</v>
      </c>
      <c r="F6714" s="3">
        <v>76.0</v>
      </c>
    </row>
    <row r="6715" ht="15.75" customHeight="1">
      <c r="A6715" s="2" t="s">
        <v>298</v>
      </c>
      <c r="B6715" s="2" t="s">
        <v>299</v>
      </c>
      <c r="C6715" s="2" t="str">
        <f>VLOOKUP(D6715,Info!$A$24:$B$57,2,FALSE)</f>
        <v>Snappers</v>
      </c>
      <c r="D6715" s="3" t="s">
        <v>24</v>
      </c>
      <c r="E6715" s="3">
        <v>2015.0</v>
      </c>
      <c r="F6715" s="3">
        <v>38.0</v>
      </c>
    </row>
    <row r="6716" ht="15.75" customHeight="1">
      <c r="A6716" s="2" t="s">
        <v>298</v>
      </c>
      <c r="B6716" s="2" t="s">
        <v>299</v>
      </c>
      <c r="C6716" s="2" t="str">
        <f>VLOOKUP(D6716,Info!$A$24:$B$57,2,FALSE)</f>
        <v>Snappers</v>
      </c>
      <c r="D6716" s="3" t="s">
        <v>24</v>
      </c>
      <c r="E6716" s="3">
        <v>2016.0</v>
      </c>
      <c r="F6716" s="3">
        <v>26.0</v>
      </c>
    </row>
    <row r="6717" ht="15.75" customHeight="1">
      <c r="A6717" s="2" t="s">
        <v>298</v>
      </c>
      <c r="B6717" s="2" t="s">
        <v>299</v>
      </c>
      <c r="C6717" s="2" t="str">
        <f>VLOOKUP(D6717,Info!$A$24:$B$57,2,FALSE)</f>
        <v>Snappers</v>
      </c>
      <c r="D6717" s="3" t="s">
        <v>24</v>
      </c>
      <c r="E6717" s="3">
        <v>2017.0</v>
      </c>
      <c r="F6717" s="3">
        <v>40.0</v>
      </c>
    </row>
    <row r="6718" ht="15.75" customHeight="1">
      <c r="A6718" s="2" t="s">
        <v>298</v>
      </c>
      <c r="B6718" s="2" t="s">
        <v>299</v>
      </c>
      <c r="C6718" s="2" t="str">
        <f>VLOOKUP(D6718,Info!$A$24:$B$57,2,FALSE)</f>
        <v>Snappers</v>
      </c>
      <c r="D6718" s="3" t="s">
        <v>24</v>
      </c>
      <c r="E6718" s="3">
        <v>2018.0</v>
      </c>
      <c r="F6718" s="3">
        <v>55.0</v>
      </c>
    </row>
    <row r="6719" ht="15.75" customHeight="1">
      <c r="A6719" s="2" t="s">
        <v>298</v>
      </c>
      <c r="B6719" s="2" t="s">
        <v>299</v>
      </c>
      <c r="C6719" s="2" t="str">
        <f>VLOOKUP(D6719,Info!$A$24:$B$57,2,FALSE)</f>
        <v>Snappers</v>
      </c>
      <c r="D6719" s="3" t="s">
        <v>24</v>
      </c>
      <c r="E6719" s="3">
        <v>2019.0</v>
      </c>
      <c r="F6719" s="3">
        <v>34.0</v>
      </c>
    </row>
    <row r="6720" ht="15.75" customHeight="1">
      <c r="A6720" s="2" t="s">
        <v>298</v>
      </c>
      <c r="B6720" s="2" t="s">
        <v>299</v>
      </c>
      <c r="C6720" s="2" t="str">
        <f>VLOOKUP(D6720,Info!$A$24:$B$57,2,FALSE)</f>
        <v>Jacks</v>
      </c>
      <c r="D6720" s="3" t="s">
        <v>25</v>
      </c>
      <c r="E6720" s="3">
        <v>1984.0</v>
      </c>
      <c r="F6720" s="3">
        <v>1.0</v>
      </c>
    </row>
    <row r="6721" ht="15.75" customHeight="1">
      <c r="A6721" s="2" t="s">
        <v>298</v>
      </c>
      <c r="B6721" s="2" t="s">
        <v>299</v>
      </c>
      <c r="C6721" s="2" t="str">
        <f>VLOOKUP(D6721,Info!$A$24:$B$57,2,FALSE)</f>
        <v>Jacks</v>
      </c>
      <c r="D6721" s="3" t="s">
        <v>25</v>
      </c>
      <c r="E6721" s="3">
        <v>1992.0</v>
      </c>
      <c r="F6721" s="3">
        <v>2.0</v>
      </c>
    </row>
    <row r="6722" ht="15.75" customHeight="1">
      <c r="A6722" s="2" t="s">
        <v>298</v>
      </c>
      <c r="B6722" s="2" t="s">
        <v>299</v>
      </c>
      <c r="C6722" s="2" t="str">
        <f>VLOOKUP(D6722,Info!$A$24:$B$57,2,FALSE)</f>
        <v>Jacks</v>
      </c>
      <c r="D6722" s="3" t="s">
        <v>25</v>
      </c>
      <c r="E6722" s="3">
        <v>1993.0</v>
      </c>
      <c r="F6722" s="3">
        <v>3.0</v>
      </c>
    </row>
    <row r="6723" ht="15.75" customHeight="1">
      <c r="A6723" s="2" t="s">
        <v>298</v>
      </c>
      <c r="B6723" s="2" t="s">
        <v>299</v>
      </c>
      <c r="C6723" s="2" t="str">
        <f>VLOOKUP(D6723,Info!$A$24:$B$57,2,FALSE)</f>
        <v>Jacks</v>
      </c>
      <c r="D6723" s="3" t="s">
        <v>25</v>
      </c>
      <c r="E6723" s="3">
        <v>1994.0</v>
      </c>
      <c r="F6723" s="3">
        <v>4.0</v>
      </c>
    </row>
    <row r="6724" ht="15.75" customHeight="1">
      <c r="A6724" s="2" t="s">
        <v>298</v>
      </c>
      <c r="B6724" s="2" t="s">
        <v>299</v>
      </c>
      <c r="C6724" s="2" t="str">
        <f>VLOOKUP(D6724,Info!$A$24:$B$57,2,FALSE)</f>
        <v>Jacks</v>
      </c>
      <c r="D6724" s="3" t="s">
        <v>25</v>
      </c>
      <c r="E6724" s="3">
        <v>1999.0</v>
      </c>
      <c r="F6724" s="3">
        <v>1.0</v>
      </c>
    </row>
    <row r="6725" ht="15.75" customHeight="1">
      <c r="A6725" s="2" t="s">
        <v>298</v>
      </c>
      <c r="B6725" s="2" t="s">
        <v>299</v>
      </c>
      <c r="C6725" s="2" t="str">
        <f>VLOOKUP(D6725,Info!$A$24:$B$57,2,FALSE)</f>
        <v>Jacks</v>
      </c>
      <c r="D6725" s="3" t="s">
        <v>25</v>
      </c>
      <c r="E6725" s="3">
        <v>2000.0</v>
      </c>
      <c r="F6725" s="3">
        <v>2.0</v>
      </c>
    </row>
    <row r="6726" ht="15.75" customHeight="1">
      <c r="A6726" s="2" t="s">
        <v>298</v>
      </c>
      <c r="B6726" s="2" t="s">
        <v>299</v>
      </c>
      <c r="C6726" s="2" t="str">
        <f>VLOOKUP(D6726,Info!$A$24:$B$57,2,FALSE)</f>
        <v>Jacks</v>
      </c>
      <c r="D6726" s="3" t="s">
        <v>25</v>
      </c>
      <c r="E6726" s="3">
        <v>2001.0</v>
      </c>
      <c r="F6726" s="3">
        <v>2.0</v>
      </c>
    </row>
    <row r="6727" ht="15.75" customHeight="1">
      <c r="A6727" s="2" t="s">
        <v>298</v>
      </c>
      <c r="B6727" s="2" t="s">
        <v>299</v>
      </c>
      <c r="C6727" s="2" t="str">
        <f>VLOOKUP(D6727,Info!$A$24:$B$57,2,FALSE)</f>
        <v>Jacks</v>
      </c>
      <c r="D6727" s="3" t="s">
        <v>25</v>
      </c>
      <c r="E6727" s="3">
        <v>2002.0</v>
      </c>
      <c r="F6727" s="3">
        <v>1.0</v>
      </c>
    </row>
    <row r="6728" ht="15.75" customHeight="1">
      <c r="A6728" s="2" t="s">
        <v>298</v>
      </c>
      <c r="B6728" s="2" t="s">
        <v>299</v>
      </c>
      <c r="C6728" s="2" t="str">
        <f>VLOOKUP(D6728,Info!$A$24:$B$57,2,FALSE)</f>
        <v>Jacks</v>
      </c>
      <c r="D6728" s="3" t="s">
        <v>25</v>
      </c>
      <c r="E6728" s="3">
        <v>2005.0</v>
      </c>
      <c r="F6728" s="3">
        <v>1.0</v>
      </c>
    </row>
    <row r="6729" ht="15.75" customHeight="1">
      <c r="A6729" s="2" t="s">
        <v>298</v>
      </c>
      <c r="B6729" s="2" t="s">
        <v>299</v>
      </c>
      <c r="C6729" s="2" t="str">
        <f>VLOOKUP(D6729,Info!$A$24:$B$57,2,FALSE)</f>
        <v>Jacks</v>
      </c>
      <c r="D6729" s="3" t="s">
        <v>25</v>
      </c>
      <c r="E6729" s="3">
        <v>2006.0</v>
      </c>
      <c r="F6729" s="3">
        <v>1.0</v>
      </c>
    </row>
    <row r="6730" ht="15.75" customHeight="1">
      <c r="A6730" s="2" t="s">
        <v>298</v>
      </c>
      <c r="B6730" s="2" t="s">
        <v>299</v>
      </c>
      <c r="C6730" s="2" t="str">
        <f>VLOOKUP(D6730,Info!$A$24:$B$57,2,FALSE)</f>
        <v>Jacks</v>
      </c>
      <c r="D6730" s="3" t="s">
        <v>25</v>
      </c>
      <c r="E6730" s="3">
        <v>2013.0</v>
      </c>
      <c r="F6730" s="3">
        <v>1.0</v>
      </c>
    </row>
    <row r="6731" ht="15.75" customHeight="1">
      <c r="A6731" s="2" t="s">
        <v>298</v>
      </c>
      <c r="B6731" s="2" t="s">
        <v>299</v>
      </c>
      <c r="C6731" s="2" t="str">
        <f>VLOOKUP(D6731,Info!$A$24:$B$57,2,FALSE)</f>
        <v>Jacks</v>
      </c>
      <c r="D6731" s="3" t="s">
        <v>25</v>
      </c>
      <c r="E6731" s="3">
        <v>2014.0</v>
      </c>
      <c r="F6731" s="3">
        <v>3.0</v>
      </c>
    </row>
    <row r="6732" ht="15.75" customHeight="1">
      <c r="A6732" s="2" t="s">
        <v>298</v>
      </c>
      <c r="B6732" s="2" t="s">
        <v>299</v>
      </c>
      <c r="C6732" s="2" t="str">
        <f>VLOOKUP(D6732,Info!$A$24:$B$57,2,FALSE)</f>
        <v>Jacks</v>
      </c>
      <c r="D6732" s="3" t="s">
        <v>25</v>
      </c>
      <c r="E6732" s="3">
        <v>2016.0</v>
      </c>
      <c r="F6732" s="3">
        <v>2.0</v>
      </c>
    </row>
    <row r="6733" ht="15.75" customHeight="1">
      <c r="A6733" s="2" t="s">
        <v>298</v>
      </c>
      <c r="B6733" s="2" t="s">
        <v>299</v>
      </c>
      <c r="C6733" s="2" t="str">
        <f>VLOOKUP(D6733,Info!$A$24:$B$57,2,FALSE)</f>
        <v>Jacks</v>
      </c>
      <c r="D6733" s="3" t="s">
        <v>25</v>
      </c>
      <c r="E6733" s="3">
        <v>2018.0</v>
      </c>
      <c r="F6733" s="3">
        <v>7.0</v>
      </c>
    </row>
    <row r="6734" ht="15.75" customHeight="1">
      <c r="A6734" s="2" t="s">
        <v>298</v>
      </c>
      <c r="B6734" s="2" t="s">
        <v>299</v>
      </c>
      <c r="C6734" s="2" t="str">
        <f>VLOOKUP(D6734,Info!$A$24:$B$57,2,FALSE)</f>
        <v>Jacks</v>
      </c>
      <c r="D6734" s="3" t="s">
        <v>25</v>
      </c>
      <c r="E6734" s="3">
        <v>2019.0</v>
      </c>
      <c r="F6734" s="3">
        <v>1.0</v>
      </c>
    </row>
    <row r="6735" ht="15.75" customHeight="1">
      <c r="A6735" s="2" t="s">
        <v>298</v>
      </c>
      <c r="B6735" s="2" t="s">
        <v>299</v>
      </c>
      <c r="C6735" s="2" t="str">
        <f>VLOOKUP(D6735,Info!$A$24:$B$57,2,FALSE)</f>
        <v>Grunts</v>
      </c>
      <c r="D6735" s="3" t="s">
        <v>26</v>
      </c>
      <c r="E6735" s="3">
        <v>1983.0</v>
      </c>
      <c r="F6735" s="3">
        <v>1.0</v>
      </c>
    </row>
    <row r="6736" ht="15.75" customHeight="1">
      <c r="A6736" s="2" t="s">
        <v>298</v>
      </c>
      <c r="B6736" s="2" t="s">
        <v>299</v>
      </c>
      <c r="C6736" s="2" t="str">
        <f>VLOOKUP(D6736,Info!$A$24:$B$57,2,FALSE)</f>
        <v>Grunts</v>
      </c>
      <c r="D6736" s="3" t="s">
        <v>26</v>
      </c>
      <c r="E6736" s="3">
        <v>1984.0</v>
      </c>
      <c r="F6736" s="3">
        <v>6.0</v>
      </c>
    </row>
    <row r="6737" ht="15.75" customHeight="1">
      <c r="A6737" s="2" t="s">
        <v>298</v>
      </c>
      <c r="B6737" s="2" t="s">
        <v>299</v>
      </c>
      <c r="C6737" s="2" t="str">
        <f>VLOOKUP(D6737,Info!$A$24:$B$57,2,FALSE)</f>
        <v>Grunts</v>
      </c>
      <c r="D6737" s="3" t="s">
        <v>26</v>
      </c>
      <c r="E6737" s="3">
        <v>1986.0</v>
      </c>
      <c r="F6737" s="3">
        <v>1.0</v>
      </c>
    </row>
    <row r="6738" ht="15.75" customHeight="1">
      <c r="A6738" s="2" t="s">
        <v>298</v>
      </c>
      <c r="B6738" s="2" t="s">
        <v>299</v>
      </c>
      <c r="C6738" s="2" t="str">
        <f>VLOOKUP(D6738,Info!$A$24:$B$57,2,FALSE)</f>
        <v>Grunts</v>
      </c>
      <c r="D6738" s="3" t="s">
        <v>26</v>
      </c>
      <c r="E6738" s="3">
        <v>1988.0</v>
      </c>
      <c r="F6738" s="3">
        <v>13.0</v>
      </c>
    </row>
    <row r="6739" ht="15.75" customHeight="1">
      <c r="A6739" s="2" t="s">
        <v>298</v>
      </c>
      <c r="B6739" s="2" t="s">
        <v>299</v>
      </c>
      <c r="C6739" s="2" t="str">
        <f>VLOOKUP(D6739,Info!$A$24:$B$57,2,FALSE)</f>
        <v>Grunts</v>
      </c>
      <c r="D6739" s="3" t="s">
        <v>26</v>
      </c>
      <c r="E6739" s="3">
        <v>1989.0</v>
      </c>
      <c r="F6739" s="3">
        <v>3.0</v>
      </c>
    </row>
    <row r="6740" ht="15.75" customHeight="1">
      <c r="A6740" s="2" t="s">
        <v>298</v>
      </c>
      <c r="B6740" s="2" t="s">
        <v>299</v>
      </c>
      <c r="C6740" s="2" t="str">
        <f>VLOOKUP(D6740,Info!$A$24:$B$57,2,FALSE)</f>
        <v>Grunts</v>
      </c>
      <c r="D6740" s="3" t="s">
        <v>26</v>
      </c>
      <c r="E6740" s="3">
        <v>1990.0</v>
      </c>
      <c r="F6740" s="3">
        <v>7.0</v>
      </c>
    </row>
    <row r="6741" ht="15.75" customHeight="1">
      <c r="A6741" s="2" t="s">
        <v>298</v>
      </c>
      <c r="B6741" s="2" t="s">
        <v>299</v>
      </c>
      <c r="C6741" s="2" t="str">
        <f>VLOOKUP(D6741,Info!$A$24:$B$57,2,FALSE)</f>
        <v>Grunts</v>
      </c>
      <c r="D6741" s="3" t="s">
        <v>26</v>
      </c>
      <c r="E6741" s="3">
        <v>1993.0</v>
      </c>
      <c r="F6741" s="3">
        <v>5.0</v>
      </c>
    </row>
    <row r="6742" ht="15.75" customHeight="1">
      <c r="A6742" s="2" t="s">
        <v>298</v>
      </c>
      <c r="B6742" s="2" t="s">
        <v>299</v>
      </c>
      <c r="C6742" s="2" t="str">
        <f>VLOOKUP(D6742,Info!$A$24:$B$57,2,FALSE)</f>
        <v>Grunts</v>
      </c>
      <c r="D6742" s="3" t="s">
        <v>26</v>
      </c>
      <c r="E6742" s="3">
        <v>1994.0</v>
      </c>
      <c r="F6742" s="3">
        <v>22.0</v>
      </c>
    </row>
    <row r="6743" ht="15.75" customHeight="1">
      <c r="A6743" s="2" t="s">
        <v>298</v>
      </c>
      <c r="B6743" s="2" t="s">
        <v>299</v>
      </c>
      <c r="C6743" s="2" t="str">
        <f>VLOOKUP(D6743,Info!$A$24:$B$57,2,FALSE)</f>
        <v>Grunts</v>
      </c>
      <c r="D6743" s="3" t="s">
        <v>26</v>
      </c>
      <c r="E6743" s="3">
        <v>1995.0</v>
      </c>
      <c r="F6743" s="3">
        <v>3.0</v>
      </c>
    </row>
    <row r="6744" ht="15.75" customHeight="1">
      <c r="A6744" s="2" t="s">
        <v>298</v>
      </c>
      <c r="B6744" s="2" t="s">
        <v>299</v>
      </c>
      <c r="C6744" s="2" t="str">
        <f>VLOOKUP(D6744,Info!$A$24:$B$57,2,FALSE)</f>
        <v>Grunts</v>
      </c>
      <c r="D6744" s="3" t="s">
        <v>26</v>
      </c>
      <c r="E6744" s="3">
        <v>1996.0</v>
      </c>
      <c r="F6744" s="3">
        <v>6.0</v>
      </c>
    </row>
    <row r="6745" ht="15.75" customHeight="1">
      <c r="A6745" s="2" t="s">
        <v>298</v>
      </c>
      <c r="B6745" s="2" t="s">
        <v>299</v>
      </c>
      <c r="C6745" s="2" t="str">
        <f>VLOOKUP(D6745,Info!$A$24:$B$57,2,FALSE)</f>
        <v>Grunts</v>
      </c>
      <c r="D6745" s="3" t="s">
        <v>26</v>
      </c>
      <c r="E6745" s="3">
        <v>1998.0</v>
      </c>
      <c r="F6745" s="3">
        <v>25.0</v>
      </c>
    </row>
    <row r="6746" ht="15.75" customHeight="1">
      <c r="A6746" s="2" t="s">
        <v>298</v>
      </c>
      <c r="B6746" s="2" t="s">
        <v>299</v>
      </c>
      <c r="C6746" s="2" t="str">
        <f>VLOOKUP(D6746,Info!$A$24:$B$57,2,FALSE)</f>
        <v>Grunts</v>
      </c>
      <c r="D6746" s="3" t="s">
        <v>26</v>
      </c>
      <c r="E6746" s="3">
        <v>1999.0</v>
      </c>
      <c r="F6746" s="3">
        <v>50.0</v>
      </c>
    </row>
    <row r="6747" ht="15.75" customHeight="1">
      <c r="A6747" s="2" t="s">
        <v>298</v>
      </c>
      <c r="B6747" s="2" t="s">
        <v>299</v>
      </c>
      <c r="C6747" s="2" t="str">
        <f>VLOOKUP(D6747,Info!$A$24:$B$57,2,FALSE)</f>
        <v>Grunts</v>
      </c>
      <c r="D6747" s="3" t="s">
        <v>26</v>
      </c>
      <c r="E6747" s="3">
        <v>2000.0</v>
      </c>
      <c r="F6747" s="3">
        <v>16.0</v>
      </c>
    </row>
    <row r="6748" ht="15.75" customHeight="1">
      <c r="A6748" s="2" t="s">
        <v>298</v>
      </c>
      <c r="B6748" s="2" t="s">
        <v>299</v>
      </c>
      <c r="C6748" s="2" t="str">
        <f>VLOOKUP(D6748,Info!$A$24:$B$57,2,FALSE)</f>
        <v>Grunts</v>
      </c>
      <c r="D6748" s="3" t="s">
        <v>26</v>
      </c>
      <c r="E6748" s="3">
        <v>2001.0</v>
      </c>
      <c r="F6748" s="3">
        <v>10.0</v>
      </c>
    </row>
    <row r="6749" ht="15.75" customHeight="1">
      <c r="A6749" s="2" t="s">
        <v>298</v>
      </c>
      <c r="B6749" s="2" t="s">
        <v>299</v>
      </c>
      <c r="C6749" s="2" t="str">
        <f>VLOOKUP(D6749,Info!$A$24:$B$57,2,FALSE)</f>
        <v>Grunts</v>
      </c>
      <c r="D6749" s="3" t="s">
        <v>26</v>
      </c>
      <c r="E6749" s="3">
        <v>2002.0</v>
      </c>
      <c r="F6749" s="3">
        <v>10.0</v>
      </c>
    </row>
    <row r="6750" ht="15.75" customHeight="1">
      <c r="A6750" s="2" t="s">
        <v>298</v>
      </c>
      <c r="B6750" s="2" t="s">
        <v>299</v>
      </c>
      <c r="C6750" s="2" t="str">
        <f>VLOOKUP(D6750,Info!$A$24:$B$57,2,FALSE)</f>
        <v>Grunts</v>
      </c>
      <c r="D6750" s="3" t="s">
        <v>26</v>
      </c>
      <c r="E6750" s="3">
        <v>2003.0</v>
      </c>
      <c r="F6750" s="3">
        <v>10.0</v>
      </c>
    </row>
    <row r="6751" ht="15.75" customHeight="1">
      <c r="A6751" s="2" t="s">
        <v>298</v>
      </c>
      <c r="B6751" s="2" t="s">
        <v>299</v>
      </c>
      <c r="C6751" s="2" t="str">
        <f>VLOOKUP(D6751,Info!$A$24:$B$57,2,FALSE)</f>
        <v>Grunts</v>
      </c>
      <c r="D6751" s="3" t="s">
        <v>26</v>
      </c>
      <c r="E6751" s="3">
        <v>2004.0</v>
      </c>
      <c r="F6751" s="3">
        <v>7.0</v>
      </c>
    </row>
    <row r="6752" ht="15.75" customHeight="1">
      <c r="A6752" s="2" t="s">
        <v>298</v>
      </c>
      <c r="B6752" s="2" t="s">
        <v>299</v>
      </c>
      <c r="C6752" s="2" t="str">
        <f>VLOOKUP(D6752,Info!$A$24:$B$57,2,FALSE)</f>
        <v>Grunts</v>
      </c>
      <c r="D6752" s="3" t="s">
        <v>26</v>
      </c>
      <c r="E6752" s="3">
        <v>2005.0</v>
      </c>
      <c r="F6752" s="3">
        <v>22.0</v>
      </c>
    </row>
    <row r="6753" ht="15.75" customHeight="1">
      <c r="A6753" s="2" t="s">
        <v>298</v>
      </c>
      <c r="B6753" s="2" t="s">
        <v>299</v>
      </c>
      <c r="C6753" s="2" t="str">
        <f>VLOOKUP(D6753,Info!$A$24:$B$57,2,FALSE)</f>
        <v>Grunts</v>
      </c>
      <c r="D6753" s="3" t="s">
        <v>26</v>
      </c>
      <c r="E6753" s="3">
        <v>2006.0</v>
      </c>
      <c r="F6753" s="3">
        <v>14.0</v>
      </c>
    </row>
    <row r="6754" ht="15.75" customHeight="1">
      <c r="A6754" s="2" t="s">
        <v>298</v>
      </c>
      <c r="B6754" s="2" t="s">
        <v>299</v>
      </c>
      <c r="C6754" s="2" t="str">
        <f>VLOOKUP(D6754,Info!$A$24:$B$57,2,FALSE)</f>
        <v>Grunts</v>
      </c>
      <c r="D6754" s="3" t="s">
        <v>26</v>
      </c>
      <c r="E6754" s="3">
        <v>2007.0</v>
      </c>
      <c r="F6754" s="3">
        <v>8.0</v>
      </c>
    </row>
    <row r="6755" ht="15.75" customHeight="1">
      <c r="A6755" s="2" t="s">
        <v>298</v>
      </c>
      <c r="B6755" s="2" t="s">
        <v>299</v>
      </c>
      <c r="C6755" s="2" t="str">
        <f>VLOOKUP(D6755,Info!$A$24:$B$57,2,FALSE)</f>
        <v>Grunts</v>
      </c>
      <c r="D6755" s="3" t="s">
        <v>26</v>
      </c>
      <c r="E6755" s="3">
        <v>2008.0</v>
      </c>
      <c r="F6755" s="3">
        <v>4.0</v>
      </c>
    </row>
    <row r="6756" ht="15.75" customHeight="1">
      <c r="A6756" s="2" t="s">
        <v>298</v>
      </c>
      <c r="B6756" s="2" t="s">
        <v>299</v>
      </c>
      <c r="C6756" s="2" t="str">
        <f>VLOOKUP(D6756,Info!$A$24:$B$57,2,FALSE)</f>
        <v>Grunts</v>
      </c>
      <c r="D6756" s="3" t="s">
        <v>26</v>
      </c>
      <c r="E6756" s="3">
        <v>2009.0</v>
      </c>
      <c r="F6756" s="3">
        <v>13.0</v>
      </c>
    </row>
    <row r="6757" ht="15.75" customHeight="1">
      <c r="A6757" s="2" t="s">
        <v>298</v>
      </c>
      <c r="B6757" s="2" t="s">
        <v>299</v>
      </c>
      <c r="C6757" s="2" t="str">
        <f>VLOOKUP(D6757,Info!$A$24:$B$57,2,FALSE)</f>
        <v>Grunts</v>
      </c>
      <c r="D6757" s="3" t="s">
        <v>26</v>
      </c>
      <c r="E6757" s="3">
        <v>2011.0</v>
      </c>
      <c r="F6757" s="3">
        <v>8.0</v>
      </c>
    </row>
    <row r="6758" ht="15.75" customHeight="1">
      <c r="A6758" s="2" t="s">
        <v>298</v>
      </c>
      <c r="B6758" s="2" t="s">
        <v>299</v>
      </c>
      <c r="C6758" s="2" t="str">
        <f>VLOOKUP(D6758,Info!$A$24:$B$57,2,FALSE)</f>
        <v>Grunts</v>
      </c>
      <c r="D6758" s="3" t="s">
        <v>26</v>
      </c>
      <c r="E6758" s="3">
        <v>2012.0</v>
      </c>
      <c r="F6758" s="3">
        <v>7.0</v>
      </c>
    </row>
    <row r="6759" ht="15.75" customHeight="1">
      <c r="A6759" s="2" t="s">
        <v>298</v>
      </c>
      <c r="B6759" s="2" t="s">
        <v>299</v>
      </c>
      <c r="C6759" s="2" t="str">
        <f>VLOOKUP(D6759,Info!$A$24:$B$57,2,FALSE)</f>
        <v>Grunts</v>
      </c>
      <c r="D6759" s="3" t="s">
        <v>26</v>
      </c>
      <c r="E6759" s="3">
        <v>2013.0</v>
      </c>
      <c r="F6759" s="3">
        <v>7.0</v>
      </c>
    </row>
    <row r="6760" ht="15.75" customHeight="1">
      <c r="A6760" s="2" t="s">
        <v>298</v>
      </c>
      <c r="B6760" s="2" t="s">
        <v>299</v>
      </c>
      <c r="C6760" s="2" t="str">
        <f>VLOOKUP(D6760,Info!$A$24:$B$57,2,FALSE)</f>
        <v>Grunts</v>
      </c>
      <c r="D6760" s="3" t="s">
        <v>26</v>
      </c>
      <c r="E6760" s="3">
        <v>2014.0</v>
      </c>
      <c r="F6760" s="3">
        <v>1.0</v>
      </c>
    </row>
    <row r="6761" ht="15.75" customHeight="1">
      <c r="A6761" s="2" t="s">
        <v>298</v>
      </c>
      <c r="B6761" s="2" t="s">
        <v>299</v>
      </c>
      <c r="C6761" s="2" t="str">
        <f>VLOOKUP(D6761,Info!$A$24:$B$57,2,FALSE)</f>
        <v>Grunts</v>
      </c>
      <c r="D6761" s="3" t="s">
        <v>26</v>
      </c>
      <c r="E6761" s="3">
        <v>2015.0</v>
      </c>
      <c r="F6761" s="3">
        <v>1.0</v>
      </c>
    </row>
    <row r="6762" ht="15.75" customHeight="1">
      <c r="A6762" s="2" t="s">
        <v>298</v>
      </c>
      <c r="B6762" s="2" t="s">
        <v>299</v>
      </c>
      <c r="C6762" s="2" t="str">
        <f>VLOOKUP(D6762,Info!$A$24:$B$57,2,FALSE)</f>
        <v>Grunts</v>
      </c>
      <c r="D6762" s="3" t="s">
        <v>26</v>
      </c>
      <c r="E6762" s="3">
        <v>2016.0</v>
      </c>
      <c r="F6762" s="3">
        <v>6.0</v>
      </c>
    </row>
    <row r="6763" ht="15.75" customHeight="1">
      <c r="A6763" s="2" t="s">
        <v>298</v>
      </c>
      <c r="B6763" s="2" t="s">
        <v>299</v>
      </c>
      <c r="C6763" s="2" t="str">
        <f>VLOOKUP(D6763,Info!$A$24:$B$57,2,FALSE)</f>
        <v>Grunts</v>
      </c>
      <c r="D6763" s="3" t="s">
        <v>26</v>
      </c>
      <c r="E6763" s="3">
        <v>2017.0</v>
      </c>
      <c r="F6763" s="3">
        <v>2.0</v>
      </c>
    </row>
    <row r="6764" ht="15.75" customHeight="1">
      <c r="A6764" s="2" t="s">
        <v>298</v>
      </c>
      <c r="B6764" s="2" t="s">
        <v>299</v>
      </c>
      <c r="C6764" s="2" t="str">
        <f>VLOOKUP(D6764,Info!$A$24:$B$57,2,FALSE)</f>
        <v>Deepwater</v>
      </c>
      <c r="D6764" s="3" t="s">
        <v>29</v>
      </c>
      <c r="E6764" s="3">
        <v>1989.0</v>
      </c>
      <c r="F6764" s="3">
        <v>4.0</v>
      </c>
    </row>
    <row r="6765" ht="15.75" customHeight="1">
      <c r="A6765" s="2" t="s">
        <v>298</v>
      </c>
      <c r="B6765" s="2" t="s">
        <v>299</v>
      </c>
      <c r="C6765" s="2" t="str">
        <f>VLOOKUP(D6765,Info!$A$24:$B$57,2,FALSE)</f>
        <v>Shallow-water</v>
      </c>
      <c r="D6765" s="3" t="s">
        <v>30</v>
      </c>
      <c r="E6765" s="3">
        <v>1985.0</v>
      </c>
      <c r="F6765" s="3">
        <v>1.0</v>
      </c>
    </row>
    <row r="6766" ht="15.75" customHeight="1">
      <c r="A6766" s="2" t="s">
        <v>298</v>
      </c>
      <c r="B6766" s="2" t="s">
        <v>299</v>
      </c>
      <c r="C6766" s="2" t="str">
        <f>VLOOKUP(D6766,Info!$A$24:$B$57,2,FALSE)</f>
        <v>Shallow-water</v>
      </c>
      <c r="D6766" s="3" t="s">
        <v>30</v>
      </c>
      <c r="E6766" s="3">
        <v>1986.0</v>
      </c>
      <c r="F6766" s="3">
        <v>2.0</v>
      </c>
    </row>
    <row r="6767" ht="15.75" customHeight="1">
      <c r="A6767" s="2" t="s">
        <v>298</v>
      </c>
      <c r="B6767" s="2" t="s">
        <v>299</v>
      </c>
      <c r="C6767" s="2" t="str">
        <f>VLOOKUP(D6767,Info!$A$24:$B$57,2,FALSE)</f>
        <v>Shallow-water</v>
      </c>
      <c r="D6767" s="3" t="s">
        <v>30</v>
      </c>
      <c r="E6767" s="3">
        <v>1990.0</v>
      </c>
      <c r="F6767" s="3">
        <v>3.0</v>
      </c>
    </row>
    <row r="6768" ht="15.75" customHeight="1">
      <c r="A6768" s="2" t="s">
        <v>298</v>
      </c>
      <c r="B6768" s="2" t="s">
        <v>299</v>
      </c>
      <c r="C6768" s="2" t="str">
        <f>VLOOKUP(D6768,Info!$A$24:$B$57,2,FALSE)</f>
        <v>Shallow-water</v>
      </c>
      <c r="D6768" s="3" t="s">
        <v>30</v>
      </c>
      <c r="E6768" s="3">
        <v>1991.0</v>
      </c>
      <c r="F6768" s="3">
        <v>6.0</v>
      </c>
    </row>
    <row r="6769" ht="15.75" customHeight="1">
      <c r="A6769" s="2" t="s">
        <v>298</v>
      </c>
      <c r="B6769" s="2" t="s">
        <v>299</v>
      </c>
      <c r="C6769" s="2" t="str">
        <f>VLOOKUP(D6769,Info!$A$24:$B$57,2,FALSE)</f>
        <v>Shallow-water</v>
      </c>
      <c r="D6769" s="3" t="s">
        <v>30</v>
      </c>
      <c r="E6769" s="3">
        <v>1992.0</v>
      </c>
      <c r="F6769" s="3">
        <v>6.0</v>
      </c>
    </row>
    <row r="6770" ht="15.75" customHeight="1">
      <c r="A6770" s="2" t="s">
        <v>298</v>
      </c>
      <c r="B6770" s="2" t="s">
        <v>299</v>
      </c>
      <c r="C6770" s="2" t="str">
        <f>VLOOKUP(D6770,Info!$A$24:$B$57,2,FALSE)</f>
        <v>Shallow-water</v>
      </c>
      <c r="D6770" s="3" t="s">
        <v>30</v>
      </c>
      <c r="E6770" s="3">
        <v>1993.0</v>
      </c>
      <c r="F6770" s="3">
        <v>9.0</v>
      </c>
    </row>
    <row r="6771" ht="15.75" customHeight="1">
      <c r="A6771" s="2" t="s">
        <v>298</v>
      </c>
      <c r="B6771" s="2" t="s">
        <v>299</v>
      </c>
      <c r="C6771" s="2" t="str">
        <f>VLOOKUP(D6771,Info!$A$24:$B$57,2,FALSE)</f>
        <v>Shallow-water</v>
      </c>
      <c r="D6771" s="3" t="s">
        <v>30</v>
      </c>
      <c r="E6771" s="3">
        <v>1994.0</v>
      </c>
      <c r="F6771" s="3">
        <v>16.0</v>
      </c>
    </row>
    <row r="6772" ht="15.75" customHeight="1">
      <c r="A6772" s="2" t="s">
        <v>298</v>
      </c>
      <c r="B6772" s="2" t="s">
        <v>299</v>
      </c>
      <c r="C6772" s="2" t="str">
        <f>VLOOKUP(D6772,Info!$A$24:$B$57,2,FALSE)</f>
        <v>Shallow-water</v>
      </c>
      <c r="D6772" s="3" t="s">
        <v>30</v>
      </c>
      <c r="E6772" s="3">
        <v>1995.0</v>
      </c>
      <c r="F6772" s="3">
        <v>13.0</v>
      </c>
    </row>
    <row r="6773" ht="15.75" customHeight="1">
      <c r="A6773" s="2" t="s">
        <v>298</v>
      </c>
      <c r="B6773" s="2" t="s">
        <v>299</v>
      </c>
      <c r="C6773" s="2" t="str">
        <f>VLOOKUP(D6773,Info!$A$24:$B$57,2,FALSE)</f>
        <v>Shallow-water</v>
      </c>
      <c r="D6773" s="3" t="s">
        <v>30</v>
      </c>
      <c r="E6773" s="3">
        <v>1996.0</v>
      </c>
      <c r="F6773" s="3">
        <v>6.0</v>
      </c>
    </row>
    <row r="6774" ht="15.75" customHeight="1">
      <c r="A6774" s="2" t="s">
        <v>298</v>
      </c>
      <c r="B6774" s="2" t="s">
        <v>299</v>
      </c>
      <c r="C6774" s="2" t="str">
        <f>VLOOKUP(D6774,Info!$A$24:$B$57,2,FALSE)</f>
        <v>Shallow-water</v>
      </c>
      <c r="D6774" s="3" t="s">
        <v>30</v>
      </c>
      <c r="E6774" s="3">
        <v>1997.0</v>
      </c>
      <c r="F6774" s="3">
        <v>1.0</v>
      </c>
    </row>
    <row r="6775" ht="15.75" customHeight="1">
      <c r="A6775" s="2" t="s">
        <v>298</v>
      </c>
      <c r="B6775" s="2" t="s">
        <v>299</v>
      </c>
      <c r="C6775" s="2" t="str">
        <f>VLOOKUP(D6775,Info!$A$24:$B$57,2,FALSE)</f>
        <v>Shallow-water</v>
      </c>
      <c r="D6775" s="3" t="s">
        <v>30</v>
      </c>
      <c r="E6775" s="3">
        <v>1998.0</v>
      </c>
      <c r="F6775" s="3">
        <v>5.0</v>
      </c>
    </row>
    <row r="6776" ht="15.75" customHeight="1">
      <c r="A6776" s="2" t="s">
        <v>298</v>
      </c>
      <c r="B6776" s="2" t="s">
        <v>299</v>
      </c>
      <c r="C6776" s="2" t="str">
        <f>VLOOKUP(D6776,Info!$A$24:$B$57,2,FALSE)</f>
        <v>Shallow-water</v>
      </c>
      <c r="D6776" s="3" t="s">
        <v>30</v>
      </c>
      <c r="E6776" s="3">
        <v>1999.0</v>
      </c>
      <c r="F6776" s="3">
        <v>1.0</v>
      </c>
    </row>
    <row r="6777" ht="15.75" customHeight="1">
      <c r="A6777" s="2" t="s">
        <v>298</v>
      </c>
      <c r="B6777" s="2" t="s">
        <v>299</v>
      </c>
      <c r="C6777" s="2" t="str">
        <f>VLOOKUP(D6777,Info!$A$24:$B$57,2,FALSE)</f>
        <v>Shallow-water</v>
      </c>
      <c r="D6777" s="3" t="s">
        <v>30</v>
      </c>
      <c r="E6777" s="3">
        <v>2000.0</v>
      </c>
      <c r="F6777" s="3">
        <v>22.0</v>
      </c>
    </row>
    <row r="6778" ht="15.75" customHeight="1">
      <c r="A6778" s="2" t="s">
        <v>298</v>
      </c>
      <c r="B6778" s="2" t="s">
        <v>299</v>
      </c>
      <c r="C6778" s="2" t="str">
        <f>VLOOKUP(D6778,Info!$A$24:$B$57,2,FALSE)</f>
        <v>Shallow-water</v>
      </c>
      <c r="D6778" s="3" t="s">
        <v>30</v>
      </c>
      <c r="E6778" s="3">
        <v>2002.0</v>
      </c>
      <c r="F6778" s="3">
        <v>7.0</v>
      </c>
    </row>
    <row r="6779" ht="15.75" customHeight="1">
      <c r="A6779" s="2" t="s">
        <v>298</v>
      </c>
      <c r="B6779" s="2" t="s">
        <v>299</v>
      </c>
      <c r="C6779" s="2" t="str">
        <f>VLOOKUP(D6779,Info!$A$24:$B$57,2,FALSE)</f>
        <v>Shallow-water</v>
      </c>
      <c r="D6779" s="3" t="s">
        <v>30</v>
      </c>
      <c r="E6779" s="3">
        <v>2003.0</v>
      </c>
      <c r="F6779" s="3">
        <v>1.0</v>
      </c>
    </row>
    <row r="6780" ht="15.75" customHeight="1">
      <c r="A6780" s="2" t="s">
        <v>298</v>
      </c>
      <c r="B6780" s="2" t="s">
        <v>299</v>
      </c>
      <c r="C6780" s="2" t="str">
        <f>VLOOKUP(D6780,Info!$A$24:$B$57,2,FALSE)</f>
        <v>Shallow-water</v>
      </c>
      <c r="D6780" s="3" t="s">
        <v>30</v>
      </c>
      <c r="E6780" s="3">
        <v>2004.0</v>
      </c>
      <c r="F6780" s="3">
        <v>5.0</v>
      </c>
    </row>
    <row r="6781" ht="15.75" customHeight="1">
      <c r="A6781" s="2" t="s">
        <v>298</v>
      </c>
      <c r="B6781" s="2" t="s">
        <v>299</v>
      </c>
      <c r="C6781" s="2" t="str">
        <f>VLOOKUP(D6781,Info!$A$24:$B$57,2,FALSE)</f>
        <v>Shallow-water</v>
      </c>
      <c r="D6781" s="3" t="s">
        <v>30</v>
      </c>
      <c r="E6781" s="3">
        <v>2005.0</v>
      </c>
      <c r="F6781" s="3">
        <v>4.0</v>
      </c>
    </row>
    <row r="6782" ht="15.75" customHeight="1">
      <c r="A6782" s="2" t="s">
        <v>298</v>
      </c>
      <c r="B6782" s="2" t="s">
        <v>299</v>
      </c>
      <c r="C6782" s="2" t="str">
        <f>VLOOKUP(D6782,Info!$A$24:$B$57,2,FALSE)</f>
        <v>Shallow-water</v>
      </c>
      <c r="D6782" s="3" t="s">
        <v>30</v>
      </c>
      <c r="E6782" s="3">
        <v>2007.0</v>
      </c>
      <c r="F6782" s="3">
        <v>2.0</v>
      </c>
    </row>
    <row r="6783" ht="15.75" customHeight="1">
      <c r="A6783" s="2" t="s">
        <v>298</v>
      </c>
      <c r="B6783" s="2" t="s">
        <v>299</v>
      </c>
      <c r="C6783" s="2" t="str">
        <f>VLOOKUP(D6783,Info!$A$24:$B$57,2,FALSE)</f>
        <v>Shallow-water</v>
      </c>
      <c r="D6783" s="3" t="s">
        <v>30</v>
      </c>
      <c r="E6783" s="3">
        <v>2008.0</v>
      </c>
      <c r="F6783" s="3">
        <v>6.0</v>
      </c>
    </row>
    <row r="6784" ht="15.75" customHeight="1">
      <c r="A6784" s="2" t="s">
        <v>298</v>
      </c>
      <c r="B6784" s="2" t="s">
        <v>299</v>
      </c>
      <c r="C6784" s="2" t="str">
        <f>VLOOKUP(D6784,Info!$A$24:$B$57,2,FALSE)</f>
        <v>Shallow-water</v>
      </c>
      <c r="D6784" s="3" t="s">
        <v>30</v>
      </c>
      <c r="E6784" s="3">
        <v>2009.0</v>
      </c>
      <c r="F6784" s="3">
        <v>1.0</v>
      </c>
    </row>
    <row r="6785" ht="15.75" customHeight="1">
      <c r="A6785" s="2" t="s">
        <v>298</v>
      </c>
      <c r="B6785" s="2" t="s">
        <v>299</v>
      </c>
      <c r="C6785" s="2" t="str">
        <f>VLOOKUP(D6785,Info!$A$24:$B$57,2,FALSE)</f>
        <v>Shallow-water</v>
      </c>
      <c r="D6785" s="3" t="s">
        <v>30</v>
      </c>
      <c r="E6785" s="3">
        <v>2013.0</v>
      </c>
      <c r="F6785" s="3">
        <v>1.0</v>
      </c>
    </row>
    <row r="6786" ht="15.75" customHeight="1">
      <c r="A6786" s="2" t="s">
        <v>298</v>
      </c>
      <c r="B6786" s="2" t="s">
        <v>299</v>
      </c>
      <c r="C6786" s="2" t="str">
        <f>VLOOKUP(D6786,Info!$A$24:$B$57,2,FALSE)</f>
        <v>Shallow-water</v>
      </c>
      <c r="D6786" s="3" t="s">
        <v>30</v>
      </c>
      <c r="E6786" s="3">
        <v>2015.0</v>
      </c>
      <c r="F6786" s="3">
        <v>2.0</v>
      </c>
    </row>
    <row r="6787" ht="15.75" customHeight="1">
      <c r="A6787" s="2" t="s">
        <v>298</v>
      </c>
      <c r="B6787" s="2" t="s">
        <v>299</v>
      </c>
      <c r="C6787" s="2" t="str">
        <f>VLOOKUP(D6787,Info!$A$24:$B$57,2,FALSE)</f>
        <v>Shallow-water</v>
      </c>
      <c r="D6787" s="3" t="s">
        <v>31</v>
      </c>
      <c r="E6787" s="3">
        <v>1982.0</v>
      </c>
      <c r="F6787" s="3">
        <v>2.0</v>
      </c>
    </row>
    <row r="6788" ht="15.75" customHeight="1">
      <c r="A6788" s="2" t="s">
        <v>298</v>
      </c>
      <c r="B6788" s="2" t="s">
        <v>299</v>
      </c>
      <c r="C6788" s="2" t="str">
        <f>VLOOKUP(D6788,Info!$A$24:$B$57,2,FALSE)</f>
        <v>Shallow-water</v>
      </c>
      <c r="D6788" s="3" t="s">
        <v>31</v>
      </c>
      <c r="E6788" s="3">
        <v>1983.0</v>
      </c>
      <c r="F6788" s="3">
        <v>3.0</v>
      </c>
    </row>
    <row r="6789" ht="15.75" customHeight="1">
      <c r="A6789" s="2" t="s">
        <v>298</v>
      </c>
      <c r="B6789" s="2" t="s">
        <v>299</v>
      </c>
      <c r="C6789" s="2" t="str">
        <f>VLOOKUP(D6789,Info!$A$24:$B$57,2,FALSE)</f>
        <v>Shallow-water</v>
      </c>
      <c r="D6789" s="3" t="s">
        <v>31</v>
      </c>
      <c r="E6789" s="3">
        <v>1984.0</v>
      </c>
      <c r="F6789" s="3">
        <v>1.0</v>
      </c>
    </row>
    <row r="6790" ht="15.75" customHeight="1">
      <c r="A6790" s="2" t="s">
        <v>298</v>
      </c>
      <c r="B6790" s="2" t="s">
        <v>299</v>
      </c>
      <c r="C6790" s="2" t="str">
        <f>VLOOKUP(D6790,Info!$A$24:$B$57,2,FALSE)</f>
        <v>Shallow-water</v>
      </c>
      <c r="D6790" s="3" t="s">
        <v>31</v>
      </c>
      <c r="E6790" s="3">
        <v>1989.0</v>
      </c>
      <c r="F6790" s="3">
        <v>1.0</v>
      </c>
    </row>
    <row r="6791" ht="15.75" customHeight="1">
      <c r="A6791" s="2" t="s">
        <v>298</v>
      </c>
      <c r="B6791" s="2" t="s">
        <v>299</v>
      </c>
      <c r="C6791" s="2" t="str">
        <f>VLOOKUP(D6791,Info!$A$24:$B$57,2,FALSE)</f>
        <v>Shallow-water</v>
      </c>
      <c r="D6791" s="3" t="s">
        <v>31</v>
      </c>
      <c r="E6791" s="3">
        <v>1990.0</v>
      </c>
      <c r="F6791" s="3">
        <v>2.0</v>
      </c>
    </row>
    <row r="6792" ht="15.75" customHeight="1">
      <c r="A6792" s="2" t="s">
        <v>298</v>
      </c>
      <c r="B6792" s="2" t="s">
        <v>299</v>
      </c>
      <c r="C6792" s="2" t="str">
        <f>VLOOKUP(D6792,Info!$A$24:$B$57,2,FALSE)</f>
        <v>Shallow-water</v>
      </c>
      <c r="D6792" s="3" t="s">
        <v>31</v>
      </c>
      <c r="E6792" s="3">
        <v>1991.0</v>
      </c>
      <c r="F6792" s="3">
        <v>2.0</v>
      </c>
    </row>
    <row r="6793" ht="15.75" customHeight="1">
      <c r="A6793" s="2" t="s">
        <v>298</v>
      </c>
      <c r="B6793" s="2" t="s">
        <v>299</v>
      </c>
      <c r="C6793" s="2" t="str">
        <f>VLOOKUP(D6793,Info!$A$24:$B$57,2,FALSE)</f>
        <v>Shallow-water</v>
      </c>
      <c r="D6793" s="3" t="s">
        <v>31</v>
      </c>
      <c r="E6793" s="3">
        <v>1992.0</v>
      </c>
      <c r="F6793" s="3">
        <v>2.0</v>
      </c>
    </row>
    <row r="6794" ht="15.75" customHeight="1">
      <c r="A6794" s="2" t="s">
        <v>298</v>
      </c>
      <c r="B6794" s="2" t="s">
        <v>299</v>
      </c>
      <c r="C6794" s="2" t="str">
        <f>VLOOKUP(D6794,Info!$A$24:$B$57,2,FALSE)</f>
        <v>Shallow-water</v>
      </c>
      <c r="D6794" s="3" t="s">
        <v>31</v>
      </c>
      <c r="E6794" s="3">
        <v>1993.0</v>
      </c>
      <c r="F6794" s="3">
        <v>9.0</v>
      </c>
    </row>
    <row r="6795" ht="15.75" customHeight="1">
      <c r="A6795" s="2" t="s">
        <v>298</v>
      </c>
      <c r="B6795" s="2" t="s">
        <v>299</v>
      </c>
      <c r="C6795" s="2" t="str">
        <f>VLOOKUP(D6795,Info!$A$24:$B$57,2,FALSE)</f>
        <v>Shallow-water</v>
      </c>
      <c r="D6795" s="3" t="s">
        <v>31</v>
      </c>
      <c r="E6795" s="3">
        <v>1994.0</v>
      </c>
      <c r="F6795" s="3">
        <v>16.0</v>
      </c>
    </row>
    <row r="6796" ht="15.75" customHeight="1">
      <c r="A6796" s="2" t="s">
        <v>298</v>
      </c>
      <c r="B6796" s="2" t="s">
        <v>299</v>
      </c>
      <c r="C6796" s="2" t="str">
        <f>VLOOKUP(D6796,Info!$A$24:$B$57,2,FALSE)</f>
        <v>Shallow-water</v>
      </c>
      <c r="D6796" s="3" t="s">
        <v>31</v>
      </c>
      <c r="E6796" s="3">
        <v>1995.0</v>
      </c>
      <c r="F6796" s="3">
        <v>6.0</v>
      </c>
    </row>
    <row r="6797" ht="15.75" customHeight="1">
      <c r="A6797" s="2" t="s">
        <v>298</v>
      </c>
      <c r="B6797" s="2" t="s">
        <v>299</v>
      </c>
      <c r="C6797" s="2" t="str">
        <f>VLOOKUP(D6797,Info!$A$24:$B$57,2,FALSE)</f>
        <v>Shallow-water</v>
      </c>
      <c r="D6797" s="3" t="s">
        <v>31</v>
      </c>
      <c r="E6797" s="3">
        <v>1996.0</v>
      </c>
      <c r="F6797" s="3">
        <v>3.0</v>
      </c>
    </row>
    <row r="6798" ht="15.75" customHeight="1">
      <c r="A6798" s="2" t="s">
        <v>298</v>
      </c>
      <c r="B6798" s="2" t="s">
        <v>299</v>
      </c>
      <c r="C6798" s="2" t="str">
        <f>VLOOKUP(D6798,Info!$A$24:$B$57,2,FALSE)</f>
        <v>Shallow-water</v>
      </c>
      <c r="D6798" s="3" t="s">
        <v>31</v>
      </c>
      <c r="E6798" s="3">
        <v>1997.0</v>
      </c>
      <c r="F6798" s="3">
        <v>7.0</v>
      </c>
    </row>
    <row r="6799" ht="15.75" customHeight="1">
      <c r="A6799" s="2" t="s">
        <v>298</v>
      </c>
      <c r="B6799" s="2" t="s">
        <v>299</v>
      </c>
      <c r="C6799" s="2" t="str">
        <f>VLOOKUP(D6799,Info!$A$24:$B$57,2,FALSE)</f>
        <v>Shallow-water</v>
      </c>
      <c r="D6799" s="3" t="s">
        <v>31</v>
      </c>
      <c r="E6799" s="3">
        <v>1998.0</v>
      </c>
      <c r="F6799" s="3">
        <v>9.0</v>
      </c>
    </row>
    <row r="6800" ht="15.75" customHeight="1">
      <c r="A6800" s="2" t="s">
        <v>298</v>
      </c>
      <c r="B6800" s="2" t="s">
        <v>299</v>
      </c>
      <c r="C6800" s="2" t="str">
        <f>VLOOKUP(D6800,Info!$A$24:$B$57,2,FALSE)</f>
        <v>Shallow-water</v>
      </c>
      <c r="D6800" s="3" t="s">
        <v>31</v>
      </c>
      <c r="E6800" s="3">
        <v>1999.0</v>
      </c>
      <c r="F6800" s="3">
        <v>1.0</v>
      </c>
    </row>
    <row r="6801" ht="15.75" customHeight="1">
      <c r="A6801" s="2" t="s">
        <v>298</v>
      </c>
      <c r="B6801" s="2" t="s">
        <v>299</v>
      </c>
      <c r="C6801" s="2" t="str">
        <f>VLOOKUP(D6801,Info!$A$24:$B$57,2,FALSE)</f>
        <v>Shallow-water</v>
      </c>
      <c r="D6801" s="3" t="s">
        <v>31</v>
      </c>
      <c r="E6801" s="3">
        <v>2001.0</v>
      </c>
      <c r="F6801" s="3">
        <v>1.0</v>
      </c>
    </row>
    <row r="6802" ht="15.75" customHeight="1">
      <c r="A6802" s="2" t="s">
        <v>298</v>
      </c>
      <c r="B6802" s="2" t="s">
        <v>299</v>
      </c>
      <c r="C6802" s="2" t="str">
        <f>VLOOKUP(D6802,Info!$A$24:$B$57,2,FALSE)</f>
        <v>Shallow-water</v>
      </c>
      <c r="D6802" s="3" t="s">
        <v>31</v>
      </c>
      <c r="E6802" s="3">
        <v>2002.0</v>
      </c>
      <c r="F6802" s="3">
        <v>7.0</v>
      </c>
    </row>
    <row r="6803" ht="15.75" customHeight="1">
      <c r="A6803" s="2" t="s">
        <v>298</v>
      </c>
      <c r="B6803" s="2" t="s">
        <v>299</v>
      </c>
      <c r="C6803" s="2" t="str">
        <f>VLOOKUP(D6803,Info!$A$24:$B$57,2,FALSE)</f>
        <v>Shallow-water</v>
      </c>
      <c r="D6803" s="3" t="s">
        <v>31</v>
      </c>
      <c r="E6803" s="3">
        <v>2003.0</v>
      </c>
      <c r="F6803" s="3">
        <v>1.0</v>
      </c>
    </row>
    <row r="6804" ht="15.75" customHeight="1">
      <c r="A6804" s="2" t="s">
        <v>298</v>
      </c>
      <c r="B6804" s="2" t="s">
        <v>299</v>
      </c>
      <c r="C6804" s="2" t="str">
        <f>VLOOKUP(D6804,Info!$A$24:$B$57,2,FALSE)</f>
        <v>Shallow-water</v>
      </c>
      <c r="D6804" s="3" t="s">
        <v>31</v>
      </c>
      <c r="E6804" s="3">
        <v>2004.0</v>
      </c>
      <c r="F6804" s="3">
        <v>11.0</v>
      </c>
    </row>
    <row r="6805" ht="15.75" customHeight="1">
      <c r="A6805" s="2" t="s">
        <v>298</v>
      </c>
      <c r="B6805" s="2" t="s">
        <v>299</v>
      </c>
      <c r="C6805" s="2" t="str">
        <f>VLOOKUP(D6805,Info!$A$24:$B$57,2,FALSE)</f>
        <v>Shallow-water</v>
      </c>
      <c r="D6805" s="3" t="s">
        <v>31</v>
      </c>
      <c r="E6805" s="3">
        <v>2005.0</v>
      </c>
      <c r="F6805" s="3">
        <v>6.0</v>
      </c>
    </row>
    <row r="6806" ht="15.75" customHeight="1">
      <c r="A6806" s="2" t="s">
        <v>298</v>
      </c>
      <c r="B6806" s="2" t="s">
        <v>299</v>
      </c>
      <c r="C6806" s="2" t="str">
        <f>VLOOKUP(D6806,Info!$A$24:$B$57,2,FALSE)</f>
        <v>Shallow-water</v>
      </c>
      <c r="D6806" s="3" t="s">
        <v>31</v>
      </c>
      <c r="E6806" s="3">
        <v>2006.0</v>
      </c>
      <c r="F6806" s="3">
        <v>4.0</v>
      </c>
    </row>
    <row r="6807" ht="15.75" customHeight="1">
      <c r="A6807" s="2" t="s">
        <v>298</v>
      </c>
      <c r="B6807" s="2" t="s">
        <v>299</v>
      </c>
      <c r="C6807" s="2" t="str">
        <f>VLOOKUP(D6807,Info!$A$24:$B$57,2,FALSE)</f>
        <v>Shallow-water</v>
      </c>
      <c r="D6807" s="3" t="s">
        <v>31</v>
      </c>
      <c r="E6807" s="3">
        <v>2008.0</v>
      </c>
      <c r="F6807" s="3">
        <v>2.0</v>
      </c>
    </row>
    <row r="6808" ht="15.75" customHeight="1">
      <c r="A6808" s="2" t="s">
        <v>298</v>
      </c>
      <c r="B6808" s="2" t="s">
        <v>299</v>
      </c>
      <c r="C6808" s="2" t="str">
        <f>VLOOKUP(D6808,Info!$A$24:$B$57,2,FALSE)</f>
        <v>Shallow-water</v>
      </c>
      <c r="D6808" s="3" t="s">
        <v>31</v>
      </c>
      <c r="E6808" s="3">
        <v>2009.0</v>
      </c>
      <c r="F6808" s="3">
        <v>2.0</v>
      </c>
    </row>
    <row r="6809" ht="15.75" customHeight="1">
      <c r="A6809" s="2" t="s">
        <v>298</v>
      </c>
      <c r="B6809" s="2" t="s">
        <v>299</v>
      </c>
      <c r="C6809" s="2" t="str">
        <f>VLOOKUP(D6809,Info!$A$24:$B$57,2,FALSE)</f>
        <v>Shallow-water</v>
      </c>
      <c r="D6809" s="3" t="s">
        <v>31</v>
      </c>
      <c r="E6809" s="3">
        <v>2010.0</v>
      </c>
      <c r="F6809" s="3">
        <v>1.0</v>
      </c>
    </row>
    <row r="6810" ht="15.75" customHeight="1">
      <c r="A6810" s="2" t="s">
        <v>298</v>
      </c>
      <c r="B6810" s="2" t="s">
        <v>299</v>
      </c>
      <c r="C6810" s="2" t="str">
        <f>VLOOKUP(D6810,Info!$A$24:$B$57,2,FALSE)</f>
        <v>Shallow-water</v>
      </c>
      <c r="D6810" s="3" t="s">
        <v>31</v>
      </c>
      <c r="E6810" s="3">
        <v>2014.0</v>
      </c>
      <c r="F6810" s="3">
        <v>1.0</v>
      </c>
    </row>
    <row r="6811" ht="15.75" customHeight="1">
      <c r="A6811" s="2" t="s">
        <v>298</v>
      </c>
      <c r="B6811" s="2" t="s">
        <v>299</v>
      </c>
      <c r="C6811" s="2" t="str">
        <f>VLOOKUP(D6811,Info!$A$24:$B$57,2,FALSE)</f>
        <v>Shallow-water</v>
      </c>
      <c r="D6811" s="3" t="s">
        <v>31</v>
      </c>
      <c r="E6811" s="3">
        <v>2015.0</v>
      </c>
      <c r="F6811" s="3">
        <v>1.0</v>
      </c>
    </row>
    <row r="6812" ht="15.75" customHeight="1">
      <c r="A6812" s="2" t="s">
        <v>298</v>
      </c>
      <c r="B6812" s="2" t="s">
        <v>299</v>
      </c>
      <c r="C6812" s="2" t="str">
        <f>VLOOKUP(D6812,Info!$A$24:$B$57,2,FALSE)</f>
        <v>Shallow-water</v>
      </c>
      <c r="D6812" s="3" t="s">
        <v>31</v>
      </c>
      <c r="E6812" s="3">
        <v>2018.0</v>
      </c>
      <c r="F6812" s="3">
        <v>4.0</v>
      </c>
    </row>
    <row r="6813" ht="15.75" customHeight="1">
      <c r="A6813" s="2" t="s">
        <v>298</v>
      </c>
      <c r="B6813" s="2" t="s">
        <v>299</v>
      </c>
      <c r="C6813" s="2" t="str">
        <f>VLOOKUP(D6813,Info!$A$24:$B$57,2,FALSE)</f>
        <v>Grunts</v>
      </c>
      <c r="D6813" s="3" t="s">
        <v>32</v>
      </c>
      <c r="E6813" s="3">
        <v>1981.0</v>
      </c>
      <c r="F6813" s="3">
        <v>49.0</v>
      </c>
    </row>
    <row r="6814" ht="15.75" customHeight="1">
      <c r="A6814" s="2" t="s">
        <v>298</v>
      </c>
      <c r="B6814" s="2" t="s">
        <v>299</v>
      </c>
      <c r="C6814" s="2" t="str">
        <f>VLOOKUP(D6814,Info!$A$24:$B$57,2,FALSE)</f>
        <v>Grunts</v>
      </c>
      <c r="D6814" s="3" t="s">
        <v>32</v>
      </c>
      <c r="E6814" s="3">
        <v>1982.0</v>
      </c>
      <c r="F6814" s="3">
        <v>93.0</v>
      </c>
    </row>
    <row r="6815" ht="15.75" customHeight="1">
      <c r="A6815" s="2" t="s">
        <v>298</v>
      </c>
      <c r="B6815" s="2" t="s">
        <v>299</v>
      </c>
      <c r="C6815" s="2" t="str">
        <f>VLOOKUP(D6815,Info!$A$24:$B$57,2,FALSE)</f>
        <v>Grunts</v>
      </c>
      <c r="D6815" s="3" t="s">
        <v>32</v>
      </c>
      <c r="E6815" s="3">
        <v>1983.0</v>
      </c>
      <c r="F6815" s="3">
        <v>99.0</v>
      </c>
    </row>
    <row r="6816" ht="15.75" customHeight="1">
      <c r="A6816" s="2" t="s">
        <v>298</v>
      </c>
      <c r="B6816" s="2" t="s">
        <v>299</v>
      </c>
      <c r="C6816" s="2" t="str">
        <f>VLOOKUP(D6816,Info!$A$24:$B$57,2,FALSE)</f>
        <v>Grunts</v>
      </c>
      <c r="D6816" s="3" t="s">
        <v>32</v>
      </c>
      <c r="E6816" s="3">
        <v>1984.0</v>
      </c>
      <c r="F6816" s="3">
        <v>31.0</v>
      </c>
    </row>
    <row r="6817" ht="15.75" customHeight="1">
      <c r="A6817" s="2" t="s">
        <v>298</v>
      </c>
      <c r="B6817" s="2" t="s">
        <v>299</v>
      </c>
      <c r="C6817" s="2" t="str">
        <f>VLOOKUP(D6817,Info!$A$24:$B$57,2,FALSE)</f>
        <v>Grunts</v>
      </c>
      <c r="D6817" s="3" t="s">
        <v>32</v>
      </c>
      <c r="E6817" s="3">
        <v>1985.0</v>
      </c>
      <c r="F6817" s="3">
        <v>54.0</v>
      </c>
    </row>
    <row r="6818" ht="15.75" customHeight="1">
      <c r="A6818" s="2" t="s">
        <v>298</v>
      </c>
      <c r="B6818" s="2" t="s">
        <v>299</v>
      </c>
      <c r="C6818" s="2" t="str">
        <f>VLOOKUP(D6818,Info!$A$24:$B$57,2,FALSE)</f>
        <v>Grunts</v>
      </c>
      <c r="D6818" s="3" t="s">
        <v>32</v>
      </c>
      <c r="E6818" s="3">
        <v>1986.0</v>
      </c>
      <c r="F6818" s="3">
        <v>1.0</v>
      </c>
    </row>
    <row r="6819" ht="15.75" customHeight="1">
      <c r="A6819" s="2" t="s">
        <v>298</v>
      </c>
      <c r="B6819" s="2" t="s">
        <v>299</v>
      </c>
      <c r="C6819" s="2" t="str">
        <f>VLOOKUP(D6819,Info!$A$24:$B$57,2,FALSE)</f>
        <v>Grunts</v>
      </c>
      <c r="D6819" s="3" t="s">
        <v>32</v>
      </c>
      <c r="E6819" s="3">
        <v>1987.0</v>
      </c>
      <c r="F6819" s="3">
        <v>13.0</v>
      </c>
    </row>
    <row r="6820" ht="15.75" customHeight="1">
      <c r="A6820" s="2" t="s">
        <v>298</v>
      </c>
      <c r="B6820" s="2" t="s">
        <v>299</v>
      </c>
      <c r="C6820" s="2" t="str">
        <f>VLOOKUP(D6820,Info!$A$24:$B$57,2,FALSE)</f>
        <v>Grunts</v>
      </c>
      <c r="D6820" s="3" t="s">
        <v>32</v>
      </c>
      <c r="E6820" s="3">
        <v>1988.0</v>
      </c>
      <c r="F6820" s="3">
        <v>37.0</v>
      </c>
    </row>
    <row r="6821" ht="15.75" customHeight="1">
      <c r="A6821" s="2" t="s">
        <v>298</v>
      </c>
      <c r="B6821" s="2" t="s">
        <v>299</v>
      </c>
      <c r="C6821" s="2" t="str">
        <f>VLOOKUP(D6821,Info!$A$24:$B$57,2,FALSE)</f>
        <v>Grunts</v>
      </c>
      <c r="D6821" s="3" t="s">
        <v>32</v>
      </c>
      <c r="E6821" s="3">
        <v>1989.0</v>
      </c>
      <c r="F6821" s="3">
        <v>10.0</v>
      </c>
    </row>
    <row r="6822" ht="15.75" customHeight="1">
      <c r="A6822" s="2" t="s">
        <v>298</v>
      </c>
      <c r="B6822" s="2" t="s">
        <v>299</v>
      </c>
      <c r="C6822" s="2" t="str">
        <f>VLOOKUP(D6822,Info!$A$24:$B$57,2,FALSE)</f>
        <v>Grunts</v>
      </c>
      <c r="D6822" s="3" t="s">
        <v>32</v>
      </c>
      <c r="E6822" s="3">
        <v>1990.0</v>
      </c>
      <c r="F6822" s="3">
        <v>5.0</v>
      </c>
    </row>
    <row r="6823" ht="15.75" customHeight="1">
      <c r="A6823" s="2" t="s">
        <v>298</v>
      </c>
      <c r="B6823" s="2" t="s">
        <v>299</v>
      </c>
      <c r="C6823" s="2" t="str">
        <f>VLOOKUP(D6823,Info!$A$24:$B$57,2,FALSE)</f>
        <v>Grunts</v>
      </c>
      <c r="D6823" s="3" t="s">
        <v>32</v>
      </c>
      <c r="E6823" s="3">
        <v>1991.0</v>
      </c>
      <c r="F6823" s="3">
        <v>12.0</v>
      </c>
    </row>
    <row r="6824" ht="15.75" customHeight="1">
      <c r="A6824" s="2" t="s">
        <v>298</v>
      </c>
      <c r="B6824" s="2" t="s">
        <v>299</v>
      </c>
      <c r="C6824" s="2" t="str">
        <f>VLOOKUP(D6824,Info!$A$24:$B$57,2,FALSE)</f>
        <v>Grunts</v>
      </c>
      <c r="D6824" s="3" t="s">
        <v>32</v>
      </c>
      <c r="E6824" s="3">
        <v>1992.0</v>
      </c>
      <c r="F6824" s="3">
        <v>61.0</v>
      </c>
    </row>
    <row r="6825" ht="15.75" customHeight="1">
      <c r="A6825" s="2" t="s">
        <v>298</v>
      </c>
      <c r="B6825" s="2" t="s">
        <v>299</v>
      </c>
      <c r="C6825" s="2" t="str">
        <f>VLOOKUP(D6825,Info!$A$24:$B$57,2,FALSE)</f>
        <v>Grunts</v>
      </c>
      <c r="D6825" s="3" t="s">
        <v>32</v>
      </c>
      <c r="E6825" s="3">
        <v>1993.0</v>
      </c>
      <c r="F6825" s="3">
        <v>3.0</v>
      </c>
    </row>
    <row r="6826" ht="15.75" customHeight="1">
      <c r="A6826" s="2" t="s">
        <v>298</v>
      </c>
      <c r="B6826" s="2" t="s">
        <v>299</v>
      </c>
      <c r="C6826" s="2" t="str">
        <f>VLOOKUP(D6826,Info!$A$24:$B$57,2,FALSE)</f>
        <v>Grunts</v>
      </c>
      <c r="D6826" s="3" t="s">
        <v>32</v>
      </c>
      <c r="E6826" s="3">
        <v>1994.0</v>
      </c>
      <c r="F6826" s="3">
        <v>15.0</v>
      </c>
    </row>
    <row r="6827" ht="15.75" customHeight="1">
      <c r="A6827" s="2" t="s">
        <v>298</v>
      </c>
      <c r="B6827" s="2" t="s">
        <v>299</v>
      </c>
      <c r="C6827" s="2" t="str">
        <f>VLOOKUP(D6827,Info!$A$24:$B$57,2,FALSE)</f>
        <v>Grunts</v>
      </c>
      <c r="D6827" s="3" t="s">
        <v>32</v>
      </c>
      <c r="E6827" s="3">
        <v>1995.0</v>
      </c>
      <c r="F6827" s="3">
        <v>17.0</v>
      </c>
    </row>
    <row r="6828" ht="15.75" customHeight="1">
      <c r="A6828" s="2" t="s">
        <v>298</v>
      </c>
      <c r="B6828" s="2" t="s">
        <v>299</v>
      </c>
      <c r="C6828" s="2" t="str">
        <f>VLOOKUP(D6828,Info!$A$24:$B$57,2,FALSE)</f>
        <v>Grunts</v>
      </c>
      <c r="D6828" s="3" t="s">
        <v>32</v>
      </c>
      <c r="E6828" s="3">
        <v>1996.0</v>
      </c>
      <c r="F6828" s="3">
        <v>3.0</v>
      </c>
    </row>
    <row r="6829" ht="15.75" customHeight="1">
      <c r="A6829" s="2" t="s">
        <v>298</v>
      </c>
      <c r="B6829" s="2" t="s">
        <v>299</v>
      </c>
      <c r="C6829" s="2" t="str">
        <f>VLOOKUP(D6829,Info!$A$24:$B$57,2,FALSE)</f>
        <v>Grunts</v>
      </c>
      <c r="D6829" s="3" t="s">
        <v>32</v>
      </c>
      <c r="E6829" s="3">
        <v>1997.0</v>
      </c>
      <c r="F6829" s="3">
        <v>9.0</v>
      </c>
    </row>
    <row r="6830" ht="15.75" customHeight="1">
      <c r="A6830" s="2" t="s">
        <v>298</v>
      </c>
      <c r="B6830" s="2" t="s">
        <v>299</v>
      </c>
      <c r="C6830" s="2" t="str">
        <f>VLOOKUP(D6830,Info!$A$24:$B$57,2,FALSE)</f>
        <v>Grunts</v>
      </c>
      <c r="D6830" s="3" t="s">
        <v>32</v>
      </c>
      <c r="E6830" s="3">
        <v>1998.0</v>
      </c>
      <c r="F6830" s="3">
        <v>24.0</v>
      </c>
    </row>
    <row r="6831" ht="15.75" customHeight="1">
      <c r="A6831" s="2" t="s">
        <v>298</v>
      </c>
      <c r="B6831" s="2" t="s">
        <v>299</v>
      </c>
      <c r="C6831" s="2" t="str">
        <f>VLOOKUP(D6831,Info!$A$24:$B$57,2,FALSE)</f>
        <v>Grunts</v>
      </c>
      <c r="D6831" s="3" t="s">
        <v>32</v>
      </c>
      <c r="E6831" s="3">
        <v>1999.0</v>
      </c>
      <c r="F6831" s="3">
        <v>27.0</v>
      </c>
    </row>
    <row r="6832" ht="15.75" customHeight="1">
      <c r="A6832" s="2" t="s">
        <v>298</v>
      </c>
      <c r="B6832" s="2" t="s">
        <v>299</v>
      </c>
      <c r="C6832" s="2" t="str">
        <f>VLOOKUP(D6832,Info!$A$24:$B$57,2,FALSE)</f>
        <v>Grunts</v>
      </c>
      <c r="D6832" s="3" t="s">
        <v>32</v>
      </c>
      <c r="E6832" s="3">
        <v>2000.0</v>
      </c>
      <c r="F6832" s="3">
        <v>21.0</v>
      </c>
    </row>
    <row r="6833" ht="15.75" customHeight="1">
      <c r="A6833" s="2" t="s">
        <v>298</v>
      </c>
      <c r="B6833" s="2" t="s">
        <v>299</v>
      </c>
      <c r="C6833" s="2" t="str">
        <f>VLOOKUP(D6833,Info!$A$24:$B$57,2,FALSE)</f>
        <v>Grunts</v>
      </c>
      <c r="D6833" s="3" t="s">
        <v>32</v>
      </c>
      <c r="E6833" s="3">
        <v>2001.0</v>
      </c>
      <c r="F6833" s="3">
        <v>14.0</v>
      </c>
    </row>
    <row r="6834" ht="15.75" customHeight="1">
      <c r="A6834" s="2" t="s">
        <v>298</v>
      </c>
      <c r="B6834" s="2" t="s">
        <v>299</v>
      </c>
      <c r="C6834" s="2" t="str">
        <f>VLOOKUP(D6834,Info!$A$24:$B$57,2,FALSE)</f>
        <v>Grunts</v>
      </c>
      <c r="D6834" s="3" t="s">
        <v>32</v>
      </c>
      <c r="E6834" s="3">
        <v>2002.0</v>
      </c>
      <c r="F6834" s="3">
        <v>55.0</v>
      </c>
    </row>
    <row r="6835" ht="15.75" customHeight="1">
      <c r="A6835" s="2" t="s">
        <v>298</v>
      </c>
      <c r="B6835" s="2" t="s">
        <v>299</v>
      </c>
      <c r="C6835" s="2" t="str">
        <f>VLOOKUP(D6835,Info!$A$24:$B$57,2,FALSE)</f>
        <v>Grunts</v>
      </c>
      <c r="D6835" s="3" t="s">
        <v>32</v>
      </c>
      <c r="E6835" s="3">
        <v>2003.0</v>
      </c>
      <c r="F6835" s="3">
        <v>66.0</v>
      </c>
    </row>
    <row r="6836" ht="15.75" customHeight="1">
      <c r="A6836" s="2" t="s">
        <v>298</v>
      </c>
      <c r="B6836" s="2" t="s">
        <v>299</v>
      </c>
      <c r="C6836" s="2" t="str">
        <f>VLOOKUP(D6836,Info!$A$24:$B$57,2,FALSE)</f>
        <v>Grunts</v>
      </c>
      <c r="D6836" s="3" t="s">
        <v>32</v>
      </c>
      <c r="E6836" s="3">
        <v>2004.0</v>
      </c>
      <c r="F6836" s="3">
        <v>73.0</v>
      </c>
    </row>
    <row r="6837" ht="15.75" customHeight="1">
      <c r="A6837" s="2" t="s">
        <v>298</v>
      </c>
      <c r="B6837" s="2" t="s">
        <v>299</v>
      </c>
      <c r="C6837" s="2" t="str">
        <f>VLOOKUP(D6837,Info!$A$24:$B$57,2,FALSE)</f>
        <v>Grunts</v>
      </c>
      <c r="D6837" s="3" t="s">
        <v>32</v>
      </c>
      <c r="E6837" s="3">
        <v>2005.0</v>
      </c>
      <c r="F6837" s="3">
        <v>27.0</v>
      </c>
    </row>
    <row r="6838" ht="15.75" customHeight="1">
      <c r="A6838" s="2" t="s">
        <v>298</v>
      </c>
      <c r="B6838" s="2" t="s">
        <v>299</v>
      </c>
      <c r="C6838" s="2" t="str">
        <f>VLOOKUP(D6838,Info!$A$24:$B$57,2,FALSE)</f>
        <v>Grunts</v>
      </c>
      <c r="D6838" s="3" t="s">
        <v>32</v>
      </c>
      <c r="E6838" s="3">
        <v>2006.0</v>
      </c>
      <c r="F6838" s="3">
        <v>20.0</v>
      </c>
    </row>
    <row r="6839" ht="15.75" customHeight="1">
      <c r="A6839" s="2" t="s">
        <v>298</v>
      </c>
      <c r="B6839" s="2" t="s">
        <v>299</v>
      </c>
      <c r="C6839" s="2" t="str">
        <f>VLOOKUP(D6839,Info!$A$24:$B$57,2,FALSE)</f>
        <v>Grunts</v>
      </c>
      <c r="D6839" s="3" t="s">
        <v>32</v>
      </c>
      <c r="E6839" s="3">
        <v>2007.0</v>
      </c>
      <c r="F6839" s="3">
        <v>26.0</v>
      </c>
    </row>
    <row r="6840" ht="15.75" customHeight="1">
      <c r="A6840" s="2" t="s">
        <v>298</v>
      </c>
      <c r="B6840" s="2" t="s">
        <v>299</v>
      </c>
      <c r="C6840" s="2" t="str">
        <f>VLOOKUP(D6840,Info!$A$24:$B$57,2,FALSE)</f>
        <v>Grunts</v>
      </c>
      <c r="D6840" s="3" t="s">
        <v>32</v>
      </c>
      <c r="E6840" s="3">
        <v>2008.0</v>
      </c>
      <c r="F6840" s="3">
        <v>23.0</v>
      </c>
    </row>
    <row r="6841" ht="15.75" customHeight="1">
      <c r="A6841" s="2" t="s">
        <v>298</v>
      </c>
      <c r="B6841" s="2" t="s">
        <v>299</v>
      </c>
      <c r="C6841" s="2" t="str">
        <f>VLOOKUP(D6841,Info!$A$24:$B$57,2,FALSE)</f>
        <v>Grunts</v>
      </c>
      <c r="D6841" s="3" t="s">
        <v>32</v>
      </c>
      <c r="E6841" s="3">
        <v>2009.0</v>
      </c>
      <c r="F6841" s="3">
        <v>31.0</v>
      </c>
    </row>
    <row r="6842" ht="15.75" customHeight="1">
      <c r="A6842" s="2" t="s">
        <v>298</v>
      </c>
      <c r="B6842" s="2" t="s">
        <v>299</v>
      </c>
      <c r="C6842" s="2" t="str">
        <f>VLOOKUP(D6842,Info!$A$24:$B$57,2,FALSE)</f>
        <v>Grunts</v>
      </c>
      <c r="D6842" s="3" t="s">
        <v>32</v>
      </c>
      <c r="E6842" s="3">
        <v>2010.0</v>
      </c>
      <c r="F6842" s="3">
        <v>10.0</v>
      </c>
    </row>
    <row r="6843" ht="15.75" customHeight="1">
      <c r="A6843" s="2" t="s">
        <v>298</v>
      </c>
      <c r="B6843" s="2" t="s">
        <v>299</v>
      </c>
      <c r="C6843" s="2" t="str">
        <f>VLOOKUP(D6843,Info!$A$24:$B$57,2,FALSE)</f>
        <v>Grunts</v>
      </c>
      <c r="D6843" s="3" t="s">
        <v>32</v>
      </c>
      <c r="E6843" s="3">
        <v>2011.0</v>
      </c>
      <c r="F6843" s="3">
        <v>3.0</v>
      </c>
    </row>
    <row r="6844" ht="15.75" customHeight="1">
      <c r="A6844" s="2" t="s">
        <v>298</v>
      </c>
      <c r="B6844" s="2" t="s">
        <v>299</v>
      </c>
      <c r="C6844" s="2" t="str">
        <f>VLOOKUP(D6844,Info!$A$24:$B$57,2,FALSE)</f>
        <v>Grunts</v>
      </c>
      <c r="D6844" s="3" t="s">
        <v>32</v>
      </c>
      <c r="E6844" s="3">
        <v>2012.0</v>
      </c>
      <c r="F6844" s="3">
        <v>17.0</v>
      </c>
    </row>
    <row r="6845" ht="15.75" customHeight="1">
      <c r="A6845" s="2" t="s">
        <v>298</v>
      </c>
      <c r="B6845" s="2" t="s">
        <v>299</v>
      </c>
      <c r="C6845" s="2" t="str">
        <f>VLOOKUP(D6845,Info!$A$24:$B$57,2,FALSE)</f>
        <v>Grunts</v>
      </c>
      <c r="D6845" s="3" t="s">
        <v>32</v>
      </c>
      <c r="E6845" s="3">
        <v>2013.0</v>
      </c>
      <c r="F6845" s="3">
        <v>19.0</v>
      </c>
    </row>
    <row r="6846" ht="15.75" customHeight="1">
      <c r="A6846" s="2" t="s">
        <v>298</v>
      </c>
      <c r="B6846" s="2" t="s">
        <v>299</v>
      </c>
      <c r="C6846" s="2" t="str">
        <f>VLOOKUP(D6846,Info!$A$24:$B$57,2,FALSE)</f>
        <v>Grunts</v>
      </c>
      <c r="D6846" s="3" t="s">
        <v>32</v>
      </c>
      <c r="E6846" s="3">
        <v>2014.0</v>
      </c>
      <c r="F6846" s="3">
        <v>21.0</v>
      </c>
    </row>
    <row r="6847" ht="15.75" customHeight="1">
      <c r="A6847" s="2" t="s">
        <v>298</v>
      </c>
      <c r="B6847" s="2" t="s">
        <v>299</v>
      </c>
      <c r="C6847" s="2" t="str">
        <f>VLOOKUP(D6847,Info!$A$24:$B$57,2,FALSE)</f>
        <v>Grunts</v>
      </c>
      <c r="D6847" s="3" t="s">
        <v>32</v>
      </c>
      <c r="E6847" s="3">
        <v>2015.0</v>
      </c>
      <c r="F6847" s="3">
        <v>23.0</v>
      </c>
    </row>
    <row r="6848" ht="15.75" customHeight="1">
      <c r="A6848" s="2" t="s">
        <v>298</v>
      </c>
      <c r="B6848" s="2" t="s">
        <v>299</v>
      </c>
      <c r="C6848" s="2" t="str">
        <f>VLOOKUP(D6848,Info!$A$24:$B$57,2,FALSE)</f>
        <v>Grunts</v>
      </c>
      <c r="D6848" s="3" t="s">
        <v>32</v>
      </c>
      <c r="E6848" s="3">
        <v>2016.0</v>
      </c>
      <c r="F6848" s="3">
        <v>8.0</v>
      </c>
    </row>
    <row r="6849" ht="15.75" customHeight="1">
      <c r="A6849" s="2" t="s">
        <v>298</v>
      </c>
      <c r="B6849" s="2" t="s">
        <v>299</v>
      </c>
      <c r="C6849" s="2" t="str">
        <f>VLOOKUP(D6849,Info!$A$24:$B$57,2,FALSE)</f>
        <v>Grunts</v>
      </c>
      <c r="D6849" s="3" t="s">
        <v>32</v>
      </c>
      <c r="E6849" s="3">
        <v>2017.0</v>
      </c>
      <c r="F6849" s="3">
        <v>3.0</v>
      </c>
    </row>
    <row r="6850" ht="15.75" customHeight="1">
      <c r="A6850" s="2" t="s">
        <v>298</v>
      </c>
      <c r="B6850" s="2" t="s">
        <v>299</v>
      </c>
      <c r="C6850" s="2" t="str">
        <f>VLOOKUP(D6850,Info!$A$24:$B$57,2,FALSE)</f>
        <v>Grunts</v>
      </c>
      <c r="D6850" s="3" t="s">
        <v>32</v>
      </c>
      <c r="E6850" s="3">
        <v>2018.0</v>
      </c>
      <c r="F6850" s="3">
        <v>10.0</v>
      </c>
    </row>
    <row r="6851" ht="15.75" customHeight="1">
      <c r="A6851" s="2" t="s">
        <v>298</v>
      </c>
      <c r="B6851" s="2" t="s">
        <v>299</v>
      </c>
      <c r="C6851" s="2" t="str">
        <f>VLOOKUP(D6851,Info!$A$24:$B$57,2,FALSE)</f>
        <v>Grunts</v>
      </c>
      <c r="D6851" s="3" t="s">
        <v>32</v>
      </c>
      <c r="E6851" s="3">
        <v>2019.0</v>
      </c>
      <c r="F6851" s="3">
        <v>2.0</v>
      </c>
    </row>
    <row r="6852" ht="15.75" customHeight="1">
      <c r="A6852" s="2" t="s">
        <v>298</v>
      </c>
      <c r="B6852" s="2" t="s">
        <v>299</v>
      </c>
      <c r="C6852" s="2" t="str">
        <f>VLOOKUP(D6852,Info!$A$24:$B$57,2,FALSE)</f>
        <v>Deepwater</v>
      </c>
      <c r="D6852" s="3" t="s">
        <v>33</v>
      </c>
      <c r="E6852" s="3">
        <v>1983.0</v>
      </c>
      <c r="F6852" s="3">
        <v>17.0</v>
      </c>
    </row>
    <row r="6853" ht="15.75" customHeight="1">
      <c r="A6853" s="2" t="s">
        <v>298</v>
      </c>
      <c r="B6853" s="2" t="s">
        <v>299</v>
      </c>
      <c r="C6853" s="2" t="str">
        <f>VLOOKUP(D6853,Info!$A$24:$B$57,2,FALSE)</f>
        <v>Deepwater</v>
      </c>
      <c r="D6853" s="3" t="s">
        <v>33</v>
      </c>
      <c r="E6853" s="3">
        <v>1984.0</v>
      </c>
      <c r="F6853" s="3">
        <v>6.0</v>
      </c>
    </row>
    <row r="6854" ht="15.75" customHeight="1">
      <c r="A6854" s="2" t="s">
        <v>298</v>
      </c>
      <c r="B6854" s="2" t="s">
        <v>299</v>
      </c>
      <c r="C6854" s="2" t="str">
        <f>VLOOKUP(D6854,Info!$A$24:$B$57,2,FALSE)</f>
        <v>Deepwater</v>
      </c>
      <c r="D6854" s="3" t="s">
        <v>33</v>
      </c>
      <c r="E6854" s="3">
        <v>1985.0</v>
      </c>
      <c r="F6854" s="3">
        <v>1.0</v>
      </c>
    </row>
    <row r="6855" ht="15.75" customHeight="1">
      <c r="A6855" s="2" t="s">
        <v>298</v>
      </c>
      <c r="B6855" s="2" t="s">
        <v>299</v>
      </c>
      <c r="C6855" s="2" t="str">
        <f>VLOOKUP(D6855,Info!$A$24:$B$57,2,FALSE)</f>
        <v>Deepwater</v>
      </c>
      <c r="D6855" s="3" t="s">
        <v>33</v>
      </c>
      <c r="E6855" s="3">
        <v>1989.0</v>
      </c>
      <c r="F6855" s="3">
        <v>2.0</v>
      </c>
    </row>
    <row r="6856" ht="15.75" customHeight="1">
      <c r="A6856" s="2" t="s">
        <v>298</v>
      </c>
      <c r="B6856" s="2" t="s">
        <v>299</v>
      </c>
      <c r="C6856" s="2" t="str">
        <f>VLOOKUP(D6856,Info!$A$24:$B$57,2,FALSE)</f>
        <v>Deepwater</v>
      </c>
      <c r="D6856" s="3" t="s">
        <v>33</v>
      </c>
      <c r="E6856" s="3">
        <v>1990.0</v>
      </c>
      <c r="F6856" s="3">
        <v>1.0</v>
      </c>
    </row>
    <row r="6857" ht="15.75" customHeight="1">
      <c r="A6857" s="2" t="s">
        <v>298</v>
      </c>
      <c r="B6857" s="2" t="s">
        <v>299</v>
      </c>
      <c r="C6857" s="2" t="str">
        <f>VLOOKUP(D6857,Info!$A$24:$B$57,2,FALSE)</f>
        <v>Deepwater</v>
      </c>
      <c r="D6857" s="3" t="s">
        <v>33</v>
      </c>
      <c r="E6857" s="3">
        <v>1991.0</v>
      </c>
      <c r="F6857" s="3">
        <v>1.0</v>
      </c>
    </row>
    <row r="6858" ht="15.75" customHeight="1">
      <c r="A6858" s="2" t="s">
        <v>298</v>
      </c>
      <c r="B6858" s="2" t="s">
        <v>299</v>
      </c>
      <c r="C6858" s="2" t="str">
        <f>VLOOKUP(D6858,Info!$A$24:$B$57,2,FALSE)</f>
        <v>Deepwater</v>
      </c>
      <c r="D6858" s="3" t="s">
        <v>33</v>
      </c>
      <c r="E6858" s="3">
        <v>1992.0</v>
      </c>
      <c r="F6858" s="3">
        <v>2.0</v>
      </c>
    </row>
    <row r="6859" ht="15.75" customHeight="1">
      <c r="A6859" s="2" t="s">
        <v>298</v>
      </c>
      <c r="B6859" s="2" t="s">
        <v>299</v>
      </c>
      <c r="C6859" s="2" t="str">
        <f>VLOOKUP(D6859,Info!$A$24:$B$57,2,FALSE)</f>
        <v>Deepwater</v>
      </c>
      <c r="D6859" s="3" t="s">
        <v>33</v>
      </c>
      <c r="E6859" s="3">
        <v>1993.0</v>
      </c>
      <c r="F6859" s="3">
        <v>1.0</v>
      </c>
    </row>
    <row r="6860" ht="15.75" customHeight="1">
      <c r="A6860" s="2" t="s">
        <v>298</v>
      </c>
      <c r="B6860" s="2" t="s">
        <v>299</v>
      </c>
      <c r="C6860" s="2" t="str">
        <f>VLOOKUP(D6860,Info!$A$24:$B$57,2,FALSE)</f>
        <v>Deepwater</v>
      </c>
      <c r="D6860" s="3" t="s">
        <v>33</v>
      </c>
      <c r="E6860" s="3">
        <v>1994.0</v>
      </c>
      <c r="F6860" s="3">
        <v>7.0</v>
      </c>
    </row>
    <row r="6861" ht="15.75" customHeight="1">
      <c r="A6861" s="2" t="s">
        <v>298</v>
      </c>
      <c r="B6861" s="2" t="s">
        <v>299</v>
      </c>
      <c r="C6861" s="2" t="str">
        <f>VLOOKUP(D6861,Info!$A$24:$B$57,2,FALSE)</f>
        <v>Deepwater</v>
      </c>
      <c r="D6861" s="3" t="s">
        <v>33</v>
      </c>
      <c r="E6861" s="3">
        <v>1995.0</v>
      </c>
      <c r="F6861" s="3">
        <v>8.0</v>
      </c>
    </row>
    <row r="6862" ht="15.75" customHeight="1">
      <c r="A6862" s="2" t="s">
        <v>298</v>
      </c>
      <c r="B6862" s="2" t="s">
        <v>299</v>
      </c>
      <c r="C6862" s="2" t="str">
        <f>VLOOKUP(D6862,Info!$A$24:$B$57,2,FALSE)</f>
        <v>Deepwater</v>
      </c>
      <c r="D6862" s="3" t="s">
        <v>33</v>
      </c>
      <c r="E6862" s="3">
        <v>1997.0</v>
      </c>
      <c r="F6862" s="3">
        <v>2.0</v>
      </c>
    </row>
    <row r="6863" ht="15.75" customHeight="1">
      <c r="A6863" s="2" t="s">
        <v>298</v>
      </c>
      <c r="B6863" s="2" t="s">
        <v>299</v>
      </c>
      <c r="C6863" s="2" t="str">
        <f>VLOOKUP(D6863,Info!$A$24:$B$57,2,FALSE)</f>
        <v>Deepwater</v>
      </c>
      <c r="D6863" s="3" t="s">
        <v>33</v>
      </c>
      <c r="E6863" s="3">
        <v>1998.0</v>
      </c>
      <c r="F6863" s="3">
        <v>4.0</v>
      </c>
    </row>
    <row r="6864" ht="15.75" customHeight="1">
      <c r="A6864" s="2" t="s">
        <v>298</v>
      </c>
      <c r="B6864" s="2" t="s">
        <v>299</v>
      </c>
      <c r="C6864" s="2" t="str">
        <f>VLOOKUP(D6864,Info!$A$24:$B$57,2,FALSE)</f>
        <v>Deepwater</v>
      </c>
      <c r="D6864" s="3" t="s">
        <v>33</v>
      </c>
      <c r="E6864" s="3">
        <v>1999.0</v>
      </c>
      <c r="F6864" s="3">
        <v>6.0</v>
      </c>
    </row>
    <row r="6865" ht="15.75" customHeight="1">
      <c r="A6865" s="2" t="s">
        <v>298</v>
      </c>
      <c r="B6865" s="2" t="s">
        <v>299</v>
      </c>
      <c r="C6865" s="2" t="str">
        <f>VLOOKUP(D6865,Info!$A$24:$B$57,2,FALSE)</f>
        <v>Deepwater</v>
      </c>
      <c r="D6865" s="3" t="s">
        <v>33</v>
      </c>
      <c r="E6865" s="3">
        <v>2000.0</v>
      </c>
      <c r="F6865" s="3">
        <v>7.0</v>
      </c>
    </row>
    <row r="6866" ht="15.75" customHeight="1">
      <c r="A6866" s="2" t="s">
        <v>298</v>
      </c>
      <c r="B6866" s="2" t="s">
        <v>299</v>
      </c>
      <c r="C6866" s="2" t="str">
        <f>VLOOKUP(D6866,Info!$A$24:$B$57,2,FALSE)</f>
        <v>Deepwater</v>
      </c>
      <c r="D6866" s="3" t="s">
        <v>33</v>
      </c>
      <c r="E6866" s="3">
        <v>2001.0</v>
      </c>
      <c r="F6866" s="3">
        <v>6.0</v>
      </c>
    </row>
    <row r="6867" ht="15.75" customHeight="1">
      <c r="A6867" s="2" t="s">
        <v>298</v>
      </c>
      <c r="B6867" s="2" t="s">
        <v>299</v>
      </c>
      <c r="C6867" s="2" t="str">
        <f>VLOOKUP(D6867,Info!$A$24:$B$57,2,FALSE)</f>
        <v>Deepwater</v>
      </c>
      <c r="D6867" s="3" t="s">
        <v>33</v>
      </c>
      <c r="E6867" s="3">
        <v>2002.0</v>
      </c>
      <c r="F6867" s="3">
        <v>12.0</v>
      </c>
    </row>
    <row r="6868" ht="15.75" customHeight="1">
      <c r="A6868" s="2" t="s">
        <v>298</v>
      </c>
      <c r="B6868" s="2" t="s">
        <v>299</v>
      </c>
      <c r="C6868" s="2" t="str">
        <f>VLOOKUP(D6868,Info!$A$24:$B$57,2,FALSE)</f>
        <v>Deepwater</v>
      </c>
      <c r="D6868" s="3" t="s">
        <v>33</v>
      </c>
      <c r="E6868" s="3">
        <v>2003.0</v>
      </c>
      <c r="F6868" s="3">
        <v>14.0</v>
      </c>
    </row>
    <row r="6869" ht="15.75" customHeight="1">
      <c r="A6869" s="2" t="s">
        <v>298</v>
      </c>
      <c r="B6869" s="2" t="s">
        <v>299</v>
      </c>
      <c r="C6869" s="2" t="str">
        <f>VLOOKUP(D6869,Info!$A$24:$B$57,2,FALSE)</f>
        <v>Deepwater</v>
      </c>
      <c r="D6869" s="3" t="s">
        <v>33</v>
      </c>
      <c r="E6869" s="3">
        <v>2004.0</v>
      </c>
      <c r="F6869" s="3">
        <v>24.0</v>
      </c>
    </row>
    <row r="6870" ht="15.75" customHeight="1">
      <c r="A6870" s="2" t="s">
        <v>298</v>
      </c>
      <c r="B6870" s="2" t="s">
        <v>299</v>
      </c>
      <c r="C6870" s="2" t="str">
        <f>VLOOKUP(D6870,Info!$A$24:$B$57,2,FALSE)</f>
        <v>Deepwater</v>
      </c>
      <c r="D6870" s="3" t="s">
        <v>33</v>
      </c>
      <c r="E6870" s="3">
        <v>2005.0</v>
      </c>
      <c r="F6870" s="3">
        <v>11.0</v>
      </c>
    </row>
    <row r="6871" ht="15.75" customHeight="1">
      <c r="A6871" s="2" t="s">
        <v>298</v>
      </c>
      <c r="B6871" s="2" t="s">
        <v>299</v>
      </c>
      <c r="C6871" s="2" t="str">
        <f>VLOOKUP(D6871,Info!$A$24:$B$57,2,FALSE)</f>
        <v>Deepwater</v>
      </c>
      <c r="D6871" s="3" t="s">
        <v>33</v>
      </c>
      <c r="E6871" s="3">
        <v>2006.0</v>
      </c>
      <c r="F6871" s="3">
        <v>2.0</v>
      </c>
    </row>
    <row r="6872" ht="15.75" customHeight="1">
      <c r="A6872" s="2" t="s">
        <v>298</v>
      </c>
      <c r="B6872" s="2" t="s">
        <v>299</v>
      </c>
      <c r="C6872" s="2" t="str">
        <f>VLOOKUP(D6872,Info!$A$24:$B$57,2,FALSE)</f>
        <v>Deepwater</v>
      </c>
      <c r="D6872" s="3" t="s">
        <v>33</v>
      </c>
      <c r="E6872" s="3">
        <v>2007.0</v>
      </c>
      <c r="F6872" s="3">
        <v>6.0</v>
      </c>
    </row>
    <row r="6873" ht="15.75" customHeight="1">
      <c r="A6873" s="2" t="s">
        <v>298</v>
      </c>
      <c r="B6873" s="2" t="s">
        <v>299</v>
      </c>
      <c r="C6873" s="2" t="str">
        <f>VLOOKUP(D6873,Info!$A$24:$B$57,2,FALSE)</f>
        <v>Deepwater</v>
      </c>
      <c r="D6873" s="3" t="s">
        <v>33</v>
      </c>
      <c r="E6873" s="3">
        <v>2008.0</v>
      </c>
      <c r="F6873" s="3">
        <v>22.0</v>
      </c>
    </row>
    <row r="6874" ht="15.75" customHeight="1">
      <c r="A6874" s="2" t="s">
        <v>298</v>
      </c>
      <c r="B6874" s="2" t="s">
        <v>299</v>
      </c>
      <c r="C6874" s="2" t="str">
        <f>VLOOKUP(D6874,Info!$A$24:$B$57,2,FALSE)</f>
        <v>Deepwater</v>
      </c>
      <c r="D6874" s="3" t="s">
        <v>33</v>
      </c>
      <c r="E6874" s="3">
        <v>2009.0</v>
      </c>
      <c r="F6874" s="3">
        <v>22.0</v>
      </c>
    </row>
    <row r="6875" ht="15.75" customHeight="1">
      <c r="A6875" s="2" t="s">
        <v>298</v>
      </c>
      <c r="B6875" s="2" t="s">
        <v>299</v>
      </c>
      <c r="C6875" s="2" t="str">
        <f>VLOOKUP(D6875,Info!$A$24:$B$57,2,FALSE)</f>
        <v>Deepwater</v>
      </c>
      <c r="D6875" s="3" t="s">
        <v>33</v>
      </c>
      <c r="E6875" s="3">
        <v>2010.0</v>
      </c>
      <c r="F6875" s="3">
        <v>2.0</v>
      </c>
    </row>
    <row r="6876" ht="15.75" customHeight="1">
      <c r="A6876" s="2" t="s">
        <v>298</v>
      </c>
      <c r="B6876" s="2" t="s">
        <v>299</v>
      </c>
      <c r="C6876" s="2" t="str">
        <f>VLOOKUP(D6876,Info!$A$24:$B$57,2,FALSE)</f>
        <v>Deepwater</v>
      </c>
      <c r="D6876" s="3" t="s">
        <v>33</v>
      </c>
      <c r="E6876" s="3">
        <v>2011.0</v>
      </c>
      <c r="F6876" s="3">
        <v>2.0</v>
      </c>
    </row>
    <row r="6877" ht="15.75" customHeight="1">
      <c r="A6877" s="2" t="s">
        <v>298</v>
      </c>
      <c r="B6877" s="2" t="s">
        <v>299</v>
      </c>
      <c r="C6877" s="2" t="str">
        <f>VLOOKUP(D6877,Info!$A$24:$B$57,2,FALSE)</f>
        <v>Deepwater</v>
      </c>
      <c r="D6877" s="3" t="s">
        <v>33</v>
      </c>
      <c r="E6877" s="3">
        <v>2012.0</v>
      </c>
      <c r="F6877" s="3">
        <v>1.0</v>
      </c>
    </row>
    <row r="6878" ht="15.75" customHeight="1">
      <c r="A6878" s="2" t="s">
        <v>298</v>
      </c>
      <c r="B6878" s="2" t="s">
        <v>299</v>
      </c>
      <c r="C6878" s="2" t="str">
        <f>VLOOKUP(D6878,Info!$A$24:$B$57,2,FALSE)</f>
        <v>Deepwater</v>
      </c>
      <c r="D6878" s="3" t="s">
        <v>33</v>
      </c>
      <c r="E6878" s="3">
        <v>2013.0</v>
      </c>
      <c r="F6878" s="3">
        <v>14.0</v>
      </c>
    </row>
    <row r="6879" ht="15.75" customHeight="1">
      <c r="A6879" s="2" t="s">
        <v>298</v>
      </c>
      <c r="B6879" s="2" t="s">
        <v>299</v>
      </c>
      <c r="C6879" s="2" t="str">
        <f>VLOOKUP(D6879,Info!$A$24:$B$57,2,FALSE)</f>
        <v>Deepwater</v>
      </c>
      <c r="D6879" s="3" t="s">
        <v>33</v>
      </c>
      <c r="E6879" s="3">
        <v>2014.0</v>
      </c>
      <c r="F6879" s="3">
        <v>12.0</v>
      </c>
    </row>
    <row r="6880" ht="15.75" customHeight="1">
      <c r="A6880" s="2" t="s">
        <v>298</v>
      </c>
      <c r="B6880" s="2" t="s">
        <v>299</v>
      </c>
      <c r="C6880" s="2" t="str">
        <f>VLOOKUP(D6880,Info!$A$24:$B$57,2,FALSE)</f>
        <v>Deepwater</v>
      </c>
      <c r="D6880" s="3" t="s">
        <v>33</v>
      </c>
      <c r="E6880" s="3">
        <v>2015.0</v>
      </c>
      <c r="F6880" s="3">
        <v>7.0</v>
      </c>
    </row>
    <row r="6881" ht="15.75" customHeight="1">
      <c r="A6881" s="2" t="s">
        <v>298</v>
      </c>
      <c r="B6881" s="2" t="s">
        <v>299</v>
      </c>
      <c r="C6881" s="2" t="str">
        <f>VLOOKUP(D6881,Info!$A$24:$B$57,2,FALSE)</f>
        <v>Deepwater</v>
      </c>
      <c r="D6881" s="3" t="s">
        <v>33</v>
      </c>
      <c r="E6881" s="3">
        <v>2016.0</v>
      </c>
      <c r="F6881" s="3">
        <v>4.0</v>
      </c>
    </row>
    <row r="6882" ht="15.75" customHeight="1">
      <c r="A6882" s="2" t="s">
        <v>298</v>
      </c>
      <c r="B6882" s="2" t="s">
        <v>299</v>
      </c>
      <c r="C6882" s="2" t="str">
        <f>VLOOKUP(D6882,Info!$A$24:$B$57,2,FALSE)</f>
        <v>Deepwater</v>
      </c>
      <c r="D6882" s="3" t="s">
        <v>33</v>
      </c>
      <c r="E6882" s="3">
        <v>2017.0</v>
      </c>
      <c r="F6882" s="3">
        <v>9.0</v>
      </c>
    </row>
    <row r="6883" ht="15.75" customHeight="1">
      <c r="A6883" s="2" t="s">
        <v>298</v>
      </c>
      <c r="B6883" s="2" t="s">
        <v>299</v>
      </c>
      <c r="C6883" s="2" t="str">
        <f>VLOOKUP(D6883,Info!$A$24:$B$57,2,FALSE)</f>
        <v>Deepwater</v>
      </c>
      <c r="D6883" s="3" t="s">
        <v>33</v>
      </c>
      <c r="E6883" s="3">
        <v>2018.0</v>
      </c>
      <c r="F6883" s="3">
        <v>7.0</v>
      </c>
    </row>
    <row r="6884" ht="15.75" customHeight="1">
      <c r="A6884" s="2" t="s">
        <v>298</v>
      </c>
      <c r="B6884" s="2" t="s">
        <v>299</v>
      </c>
      <c r="C6884" s="2" t="str">
        <f>VLOOKUP(D6884,Info!$A$24:$B$57,2,FALSE)</f>
        <v>Deepwater</v>
      </c>
      <c r="D6884" s="3" t="s">
        <v>33</v>
      </c>
      <c r="E6884" s="3">
        <v>2019.0</v>
      </c>
      <c r="F6884" s="3">
        <v>12.0</v>
      </c>
    </row>
    <row r="6885" ht="15.75" customHeight="1">
      <c r="A6885" s="2" t="s">
        <v>298</v>
      </c>
      <c r="B6885" s="2" t="s">
        <v>299</v>
      </c>
      <c r="C6885" s="2" t="str">
        <f>VLOOKUP(D6885,Info!$A$24:$B$57,2,FALSE)</f>
        <v>Porgies</v>
      </c>
      <c r="D6885" s="3" t="s">
        <v>34</v>
      </c>
      <c r="E6885" s="3">
        <v>1983.0</v>
      </c>
      <c r="F6885" s="3">
        <v>6.0</v>
      </c>
    </row>
    <row r="6886" ht="15.75" customHeight="1">
      <c r="A6886" s="2" t="s">
        <v>298</v>
      </c>
      <c r="B6886" s="2" t="s">
        <v>299</v>
      </c>
      <c r="C6886" s="2" t="str">
        <f>VLOOKUP(D6886,Info!$A$24:$B$57,2,FALSE)</f>
        <v>Porgies</v>
      </c>
      <c r="D6886" s="3" t="s">
        <v>34</v>
      </c>
      <c r="E6886" s="3">
        <v>1990.0</v>
      </c>
      <c r="F6886" s="3">
        <v>1.0</v>
      </c>
    </row>
    <row r="6887" ht="15.75" customHeight="1">
      <c r="A6887" s="2" t="s">
        <v>298</v>
      </c>
      <c r="B6887" s="2" t="s">
        <v>299</v>
      </c>
      <c r="C6887" s="2" t="str">
        <f>VLOOKUP(D6887,Info!$A$24:$B$57,2,FALSE)</f>
        <v>Porgies</v>
      </c>
      <c r="D6887" s="3" t="s">
        <v>34</v>
      </c>
      <c r="E6887" s="3">
        <v>1992.0</v>
      </c>
      <c r="F6887" s="3">
        <v>2.0</v>
      </c>
    </row>
    <row r="6888" ht="15.75" customHeight="1">
      <c r="A6888" s="2" t="s">
        <v>298</v>
      </c>
      <c r="B6888" s="2" t="s">
        <v>299</v>
      </c>
      <c r="C6888" s="2" t="str">
        <f>VLOOKUP(D6888,Info!$A$24:$B$57,2,FALSE)</f>
        <v>Porgies</v>
      </c>
      <c r="D6888" s="3" t="s">
        <v>34</v>
      </c>
      <c r="E6888" s="3">
        <v>1993.0</v>
      </c>
      <c r="F6888" s="3">
        <v>5.0</v>
      </c>
    </row>
    <row r="6889" ht="15.75" customHeight="1">
      <c r="A6889" s="2" t="s">
        <v>298</v>
      </c>
      <c r="B6889" s="2" t="s">
        <v>299</v>
      </c>
      <c r="C6889" s="2" t="str">
        <f>VLOOKUP(D6889,Info!$A$24:$B$57,2,FALSE)</f>
        <v>Porgies</v>
      </c>
      <c r="D6889" s="3" t="s">
        <v>34</v>
      </c>
      <c r="E6889" s="3">
        <v>1994.0</v>
      </c>
      <c r="F6889" s="3">
        <v>6.0</v>
      </c>
    </row>
    <row r="6890" ht="15.75" customHeight="1">
      <c r="A6890" s="2" t="s">
        <v>298</v>
      </c>
      <c r="B6890" s="2" t="s">
        <v>299</v>
      </c>
      <c r="C6890" s="2" t="str">
        <f>VLOOKUP(D6890,Info!$A$24:$B$57,2,FALSE)</f>
        <v>Porgies</v>
      </c>
      <c r="D6890" s="3" t="s">
        <v>34</v>
      </c>
      <c r="E6890" s="3">
        <v>1999.0</v>
      </c>
      <c r="F6890" s="3">
        <v>4.0</v>
      </c>
    </row>
    <row r="6891" ht="15.75" customHeight="1">
      <c r="A6891" s="2" t="s">
        <v>298</v>
      </c>
      <c r="B6891" s="2" t="s">
        <v>299</v>
      </c>
      <c r="C6891" s="2" t="str">
        <f>VLOOKUP(D6891,Info!$A$24:$B$57,2,FALSE)</f>
        <v>Porgies</v>
      </c>
      <c r="D6891" s="3" t="s">
        <v>34</v>
      </c>
      <c r="E6891" s="3">
        <v>2002.0</v>
      </c>
      <c r="F6891" s="3">
        <v>2.0</v>
      </c>
    </row>
    <row r="6892" ht="15.75" customHeight="1">
      <c r="A6892" s="2" t="s">
        <v>298</v>
      </c>
      <c r="B6892" s="2" t="s">
        <v>299</v>
      </c>
      <c r="C6892" s="2" t="str">
        <f>VLOOKUP(D6892,Info!$A$24:$B$57,2,FALSE)</f>
        <v>Porgies</v>
      </c>
      <c r="D6892" s="3" t="s">
        <v>34</v>
      </c>
      <c r="E6892" s="3">
        <v>2003.0</v>
      </c>
      <c r="F6892" s="3">
        <v>1.0</v>
      </c>
    </row>
    <row r="6893" ht="15.75" customHeight="1">
      <c r="A6893" s="2" t="s">
        <v>298</v>
      </c>
      <c r="B6893" s="2" t="s">
        <v>299</v>
      </c>
      <c r="C6893" s="2" t="str">
        <f>VLOOKUP(D6893,Info!$A$24:$B$57,2,FALSE)</f>
        <v>Porgies</v>
      </c>
      <c r="D6893" s="3" t="s">
        <v>34</v>
      </c>
      <c r="E6893" s="3">
        <v>2005.0</v>
      </c>
      <c r="F6893" s="3">
        <v>4.0</v>
      </c>
    </row>
    <row r="6894" ht="15.75" customHeight="1">
      <c r="A6894" s="2" t="s">
        <v>298</v>
      </c>
      <c r="B6894" s="2" t="s">
        <v>299</v>
      </c>
      <c r="C6894" s="2" t="str">
        <f>VLOOKUP(D6894,Info!$A$24:$B$57,2,FALSE)</f>
        <v>Porgies</v>
      </c>
      <c r="D6894" s="3" t="s">
        <v>34</v>
      </c>
      <c r="E6894" s="3">
        <v>2006.0</v>
      </c>
      <c r="F6894" s="3">
        <v>1.0</v>
      </c>
    </row>
    <row r="6895" ht="15.75" customHeight="1">
      <c r="A6895" s="2" t="s">
        <v>298</v>
      </c>
      <c r="B6895" s="2" t="s">
        <v>299</v>
      </c>
      <c r="C6895" s="2" t="str">
        <f>VLOOKUP(D6895,Info!$A$24:$B$57,2,FALSE)</f>
        <v>Porgies</v>
      </c>
      <c r="D6895" s="3" t="s">
        <v>34</v>
      </c>
      <c r="E6895" s="3">
        <v>2007.0</v>
      </c>
      <c r="F6895" s="3">
        <v>1.0</v>
      </c>
    </row>
    <row r="6896" ht="15.75" customHeight="1">
      <c r="A6896" s="2" t="s">
        <v>298</v>
      </c>
      <c r="B6896" s="2" t="s">
        <v>299</v>
      </c>
      <c r="C6896" s="2" t="str">
        <f>VLOOKUP(D6896,Info!$A$24:$B$57,2,FALSE)</f>
        <v>Porgies</v>
      </c>
      <c r="D6896" s="3" t="s">
        <v>34</v>
      </c>
      <c r="E6896" s="3">
        <v>2013.0</v>
      </c>
      <c r="F6896" s="3">
        <v>2.0</v>
      </c>
    </row>
    <row r="6897" ht="15.75" customHeight="1">
      <c r="A6897" s="2" t="s">
        <v>298</v>
      </c>
      <c r="B6897" s="2" t="s">
        <v>299</v>
      </c>
      <c r="C6897" s="2" t="str">
        <f>VLOOKUP(D6897,Info!$A$24:$B$57,2,FALSE)</f>
        <v>Porgies</v>
      </c>
      <c r="D6897" s="3" t="s">
        <v>35</v>
      </c>
      <c r="E6897" s="3">
        <v>1981.0</v>
      </c>
      <c r="F6897" s="3">
        <v>1.0</v>
      </c>
    </row>
    <row r="6898" ht="15.75" customHeight="1">
      <c r="A6898" s="2" t="s">
        <v>298</v>
      </c>
      <c r="B6898" s="2" t="s">
        <v>299</v>
      </c>
      <c r="C6898" s="2" t="str">
        <f>VLOOKUP(D6898,Info!$A$24:$B$57,2,FALSE)</f>
        <v>Porgies</v>
      </c>
      <c r="D6898" s="3" t="s">
        <v>35</v>
      </c>
      <c r="E6898" s="3">
        <v>1985.0</v>
      </c>
      <c r="F6898" s="3">
        <v>4.0</v>
      </c>
    </row>
    <row r="6899" ht="15.75" customHeight="1">
      <c r="A6899" s="2" t="s">
        <v>298</v>
      </c>
      <c r="B6899" s="2" t="s">
        <v>299</v>
      </c>
      <c r="C6899" s="2" t="str">
        <f>VLOOKUP(D6899,Info!$A$24:$B$57,2,FALSE)</f>
        <v>Porgies</v>
      </c>
      <c r="D6899" s="3" t="s">
        <v>35</v>
      </c>
      <c r="E6899" s="3">
        <v>1987.0</v>
      </c>
      <c r="F6899" s="3">
        <v>5.0</v>
      </c>
    </row>
    <row r="6900" ht="15.75" customHeight="1">
      <c r="A6900" s="2" t="s">
        <v>298</v>
      </c>
      <c r="B6900" s="2" t="s">
        <v>299</v>
      </c>
      <c r="C6900" s="2" t="str">
        <f>VLOOKUP(D6900,Info!$A$24:$B$57,2,FALSE)</f>
        <v>Porgies</v>
      </c>
      <c r="D6900" s="3" t="s">
        <v>35</v>
      </c>
      <c r="E6900" s="3">
        <v>1989.0</v>
      </c>
      <c r="F6900" s="3">
        <v>19.0</v>
      </c>
    </row>
    <row r="6901" ht="15.75" customHeight="1">
      <c r="A6901" s="2" t="s">
        <v>298</v>
      </c>
      <c r="B6901" s="2" t="s">
        <v>299</v>
      </c>
      <c r="C6901" s="2" t="str">
        <f>VLOOKUP(D6901,Info!$A$24:$B$57,2,FALSE)</f>
        <v>Porgies</v>
      </c>
      <c r="D6901" s="3" t="s">
        <v>35</v>
      </c>
      <c r="E6901" s="3">
        <v>1991.0</v>
      </c>
      <c r="F6901" s="3">
        <v>5.0</v>
      </c>
    </row>
    <row r="6902" ht="15.75" customHeight="1">
      <c r="A6902" s="2" t="s">
        <v>298</v>
      </c>
      <c r="B6902" s="2" t="s">
        <v>299</v>
      </c>
      <c r="C6902" s="2" t="str">
        <f>VLOOKUP(D6902,Info!$A$24:$B$57,2,FALSE)</f>
        <v>Porgies</v>
      </c>
      <c r="D6902" s="3" t="s">
        <v>35</v>
      </c>
      <c r="E6902" s="3">
        <v>1992.0</v>
      </c>
      <c r="F6902" s="3">
        <v>21.0</v>
      </c>
    </row>
    <row r="6903" ht="15.75" customHeight="1">
      <c r="A6903" s="2" t="s">
        <v>298</v>
      </c>
      <c r="B6903" s="2" t="s">
        <v>299</v>
      </c>
      <c r="C6903" s="2" t="str">
        <f>VLOOKUP(D6903,Info!$A$24:$B$57,2,FALSE)</f>
        <v>Porgies</v>
      </c>
      <c r="D6903" s="3" t="s">
        <v>35</v>
      </c>
      <c r="E6903" s="3">
        <v>1993.0</v>
      </c>
      <c r="F6903" s="3">
        <v>30.0</v>
      </c>
    </row>
    <row r="6904" ht="15.75" customHeight="1">
      <c r="A6904" s="2" t="s">
        <v>298</v>
      </c>
      <c r="B6904" s="2" t="s">
        <v>299</v>
      </c>
      <c r="C6904" s="2" t="str">
        <f>VLOOKUP(D6904,Info!$A$24:$B$57,2,FALSE)</f>
        <v>Porgies</v>
      </c>
      <c r="D6904" s="3" t="s">
        <v>35</v>
      </c>
      <c r="E6904" s="3">
        <v>1994.0</v>
      </c>
      <c r="F6904" s="3">
        <v>21.0</v>
      </c>
    </row>
    <row r="6905" ht="15.75" customHeight="1">
      <c r="A6905" s="2" t="s">
        <v>298</v>
      </c>
      <c r="B6905" s="2" t="s">
        <v>299</v>
      </c>
      <c r="C6905" s="2" t="str">
        <f>VLOOKUP(D6905,Info!$A$24:$B$57,2,FALSE)</f>
        <v>Porgies</v>
      </c>
      <c r="D6905" s="3" t="s">
        <v>35</v>
      </c>
      <c r="E6905" s="3">
        <v>1995.0</v>
      </c>
      <c r="F6905" s="3">
        <v>12.0</v>
      </c>
    </row>
    <row r="6906" ht="15.75" customHeight="1">
      <c r="A6906" s="2" t="s">
        <v>298</v>
      </c>
      <c r="B6906" s="2" t="s">
        <v>299</v>
      </c>
      <c r="C6906" s="2" t="str">
        <f>VLOOKUP(D6906,Info!$A$24:$B$57,2,FALSE)</f>
        <v>Porgies</v>
      </c>
      <c r="D6906" s="3" t="s">
        <v>35</v>
      </c>
      <c r="E6906" s="3">
        <v>1996.0</v>
      </c>
      <c r="F6906" s="3">
        <v>22.0</v>
      </c>
    </row>
    <row r="6907" ht="15.75" customHeight="1">
      <c r="A6907" s="2" t="s">
        <v>298</v>
      </c>
      <c r="B6907" s="2" t="s">
        <v>299</v>
      </c>
      <c r="C6907" s="2" t="str">
        <f>VLOOKUP(D6907,Info!$A$24:$B$57,2,FALSE)</f>
        <v>Porgies</v>
      </c>
      <c r="D6907" s="3" t="s">
        <v>35</v>
      </c>
      <c r="E6907" s="3">
        <v>1997.0</v>
      </c>
      <c r="F6907" s="3">
        <v>22.0</v>
      </c>
    </row>
    <row r="6908" ht="15.75" customHeight="1">
      <c r="A6908" s="2" t="s">
        <v>298</v>
      </c>
      <c r="B6908" s="2" t="s">
        <v>299</v>
      </c>
      <c r="C6908" s="2" t="str">
        <f>VLOOKUP(D6908,Info!$A$24:$B$57,2,FALSE)</f>
        <v>Porgies</v>
      </c>
      <c r="D6908" s="3" t="s">
        <v>35</v>
      </c>
      <c r="E6908" s="3">
        <v>1998.0</v>
      </c>
      <c r="F6908" s="3">
        <v>17.0</v>
      </c>
    </row>
    <row r="6909" ht="15.75" customHeight="1">
      <c r="A6909" s="2" t="s">
        <v>298</v>
      </c>
      <c r="B6909" s="2" t="s">
        <v>299</v>
      </c>
      <c r="C6909" s="2" t="str">
        <f>VLOOKUP(D6909,Info!$A$24:$B$57,2,FALSE)</f>
        <v>Porgies</v>
      </c>
      <c r="D6909" s="3" t="s">
        <v>35</v>
      </c>
      <c r="E6909" s="3">
        <v>2001.0</v>
      </c>
      <c r="F6909" s="3">
        <v>10.0</v>
      </c>
    </row>
    <row r="6910" ht="15.75" customHeight="1">
      <c r="A6910" s="2" t="s">
        <v>298</v>
      </c>
      <c r="B6910" s="2" t="s">
        <v>299</v>
      </c>
      <c r="C6910" s="2" t="str">
        <f>VLOOKUP(D6910,Info!$A$24:$B$57,2,FALSE)</f>
        <v>Porgies</v>
      </c>
      <c r="D6910" s="3" t="s">
        <v>35</v>
      </c>
      <c r="E6910" s="3">
        <v>2002.0</v>
      </c>
      <c r="F6910" s="3">
        <v>3.0</v>
      </c>
    </row>
    <row r="6911" ht="15.75" customHeight="1">
      <c r="A6911" s="2" t="s">
        <v>298</v>
      </c>
      <c r="B6911" s="2" t="s">
        <v>299</v>
      </c>
      <c r="C6911" s="2" t="str">
        <f>VLOOKUP(D6911,Info!$A$24:$B$57,2,FALSE)</f>
        <v>Porgies</v>
      </c>
      <c r="D6911" s="3" t="s">
        <v>35</v>
      </c>
      <c r="E6911" s="3">
        <v>2004.0</v>
      </c>
      <c r="F6911" s="3">
        <v>4.0</v>
      </c>
    </row>
    <row r="6912" ht="15.75" customHeight="1">
      <c r="A6912" s="2" t="s">
        <v>298</v>
      </c>
      <c r="B6912" s="2" t="s">
        <v>299</v>
      </c>
      <c r="C6912" s="2" t="str">
        <f>VLOOKUP(D6912,Info!$A$24:$B$57,2,FALSE)</f>
        <v>Porgies</v>
      </c>
      <c r="D6912" s="3" t="s">
        <v>35</v>
      </c>
      <c r="E6912" s="3">
        <v>2005.0</v>
      </c>
      <c r="F6912" s="3">
        <v>4.0</v>
      </c>
    </row>
    <row r="6913" ht="15.75" customHeight="1">
      <c r="A6913" s="2" t="s">
        <v>298</v>
      </c>
      <c r="B6913" s="2" t="s">
        <v>299</v>
      </c>
      <c r="C6913" s="2" t="str">
        <f>VLOOKUP(D6913,Info!$A$24:$B$57,2,FALSE)</f>
        <v>Porgies</v>
      </c>
      <c r="D6913" s="3" t="s">
        <v>35</v>
      </c>
      <c r="E6913" s="3">
        <v>2006.0</v>
      </c>
      <c r="F6913" s="3">
        <v>2.0</v>
      </c>
    </row>
    <row r="6914" ht="15.75" customHeight="1">
      <c r="A6914" s="2" t="s">
        <v>298</v>
      </c>
      <c r="B6914" s="2" t="s">
        <v>299</v>
      </c>
      <c r="C6914" s="2" t="str">
        <f>VLOOKUP(D6914,Info!$A$24:$B$57,2,FALSE)</f>
        <v>Porgies</v>
      </c>
      <c r="D6914" s="3" t="s">
        <v>35</v>
      </c>
      <c r="E6914" s="3">
        <v>2007.0</v>
      </c>
      <c r="F6914" s="3">
        <v>2.0</v>
      </c>
    </row>
    <row r="6915" ht="15.75" customHeight="1">
      <c r="A6915" s="2" t="s">
        <v>298</v>
      </c>
      <c r="B6915" s="2" t="s">
        <v>299</v>
      </c>
      <c r="C6915" s="2" t="str">
        <f>VLOOKUP(D6915,Info!$A$24:$B$57,2,FALSE)</f>
        <v>Porgies</v>
      </c>
      <c r="D6915" s="3" t="s">
        <v>35</v>
      </c>
      <c r="E6915" s="3">
        <v>2010.0</v>
      </c>
      <c r="F6915" s="3">
        <v>6.0</v>
      </c>
    </row>
    <row r="6916" ht="15.75" customHeight="1">
      <c r="A6916" s="2" t="s">
        <v>298</v>
      </c>
      <c r="B6916" s="2" t="s">
        <v>299</v>
      </c>
      <c r="C6916" s="2" t="str">
        <f>VLOOKUP(D6916,Info!$A$24:$B$57,2,FALSE)</f>
        <v>Porgies</v>
      </c>
      <c r="D6916" s="3" t="s">
        <v>35</v>
      </c>
      <c r="E6916" s="3">
        <v>2011.0</v>
      </c>
      <c r="F6916" s="3">
        <v>4.0</v>
      </c>
    </row>
    <row r="6917" ht="15.75" customHeight="1">
      <c r="A6917" s="2" t="s">
        <v>298</v>
      </c>
      <c r="B6917" s="2" t="s">
        <v>299</v>
      </c>
      <c r="C6917" s="2" t="str">
        <f>VLOOKUP(D6917,Info!$A$24:$B$57,2,FALSE)</f>
        <v>Porgies</v>
      </c>
      <c r="D6917" s="3" t="s">
        <v>35</v>
      </c>
      <c r="E6917" s="3">
        <v>2012.0</v>
      </c>
      <c r="F6917" s="3">
        <v>18.0</v>
      </c>
    </row>
    <row r="6918" ht="15.75" customHeight="1">
      <c r="A6918" s="2" t="s">
        <v>298</v>
      </c>
      <c r="B6918" s="2" t="s">
        <v>299</v>
      </c>
      <c r="C6918" s="2" t="str">
        <f>VLOOKUP(D6918,Info!$A$24:$B$57,2,FALSE)</f>
        <v>Porgies</v>
      </c>
      <c r="D6918" s="3" t="s">
        <v>35</v>
      </c>
      <c r="E6918" s="3">
        <v>2013.0</v>
      </c>
      <c r="F6918" s="3">
        <v>7.0</v>
      </c>
    </row>
    <row r="6919" ht="15.75" customHeight="1">
      <c r="A6919" s="2" t="s">
        <v>298</v>
      </c>
      <c r="B6919" s="2" t="s">
        <v>299</v>
      </c>
      <c r="C6919" s="2" t="str">
        <f>VLOOKUP(D6919,Info!$A$24:$B$57,2,FALSE)</f>
        <v>Porgies</v>
      </c>
      <c r="D6919" s="3" t="s">
        <v>35</v>
      </c>
      <c r="E6919" s="3">
        <v>2014.0</v>
      </c>
      <c r="F6919" s="3">
        <v>7.0</v>
      </c>
    </row>
    <row r="6920" ht="15.75" customHeight="1">
      <c r="A6920" s="2" t="s">
        <v>298</v>
      </c>
      <c r="B6920" s="2" t="s">
        <v>299</v>
      </c>
      <c r="C6920" s="2" t="str">
        <f>VLOOKUP(D6920,Info!$A$24:$B$57,2,FALSE)</f>
        <v>Porgies</v>
      </c>
      <c r="D6920" s="3" t="s">
        <v>35</v>
      </c>
      <c r="E6920" s="3">
        <v>2015.0</v>
      </c>
      <c r="F6920" s="3">
        <v>2.0</v>
      </c>
    </row>
    <row r="6921" ht="15.75" customHeight="1">
      <c r="A6921" s="2" t="s">
        <v>298</v>
      </c>
      <c r="B6921" s="2" t="s">
        <v>299</v>
      </c>
      <c r="C6921" s="2" t="str">
        <f>VLOOKUP(D6921,Info!$A$24:$B$57,2,FALSE)</f>
        <v>Porgies</v>
      </c>
      <c r="D6921" s="3" t="s">
        <v>35</v>
      </c>
      <c r="E6921" s="3">
        <v>2017.0</v>
      </c>
      <c r="F6921" s="3">
        <v>4.0</v>
      </c>
    </row>
    <row r="6922" ht="15.75" customHeight="1">
      <c r="A6922" s="2" t="s">
        <v>298</v>
      </c>
      <c r="B6922" s="2" t="s">
        <v>299</v>
      </c>
      <c r="C6922" s="2" t="str">
        <f>VLOOKUP(D6922,Info!$A$24:$B$57,2,FALSE)</f>
        <v>Porgies</v>
      </c>
      <c r="D6922" s="3" t="s">
        <v>35</v>
      </c>
      <c r="E6922" s="3">
        <v>2018.0</v>
      </c>
      <c r="F6922" s="3">
        <v>6.0</v>
      </c>
    </row>
    <row r="6923" ht="15.75" customHeight="1">
      <c r="A6923" s="2" t="s">
        <v>298</v>
      </c>
      <c r="B6923" s="2" t="s">
        <v>299</v>
      </c>
      <c r="C6923" s="2" t="str">
        <f>VLOOKUP(D6923,Info!$A$24:$B$57,2,FALSE)</f>
        <v>Porgies</v>
      </c>
      <c r="D6923" s="3" t="s">
        <v>35</v>
      </c>
      <c r="E6923" s="3">
        <v>2019.0</v>
      </c>
      <c r="F6923" s="3">
        <v>7.0</v>
      </c>
    </row>
    <row r="6924" ht="15.75" customHeight="1">
      <c r="A6924" s="2" t="s">
        <v>298</v>
      </c>
      <c r="B6924" s="2" t="s">
        <v>299</v>
      </c>
      <c r="C6924" s="2" t="str">
        <f>VLOOKUP(D6924,Info!$A$24:$B$57,2,FALSE)</f>
        <v>Deepwater</v>
      </c>
      <c r="D6924" s="3" t="s">
        <v>36</v>
      </c>
      <c r="E6924" s="3">
        <v>1982.0</v>
      </c>
      <c r="F6924" s="3">
        <v>1.0</v>
      </c>
    </row>
    <row r="6925" ht="15.75" customHeight="1">
      <c r="A6925" s="2" t="s">
        <v>298</v>
      </c>
      <c r="B6925" s="2" t="s">
        <v>299</v>
      </c>
      <c r="C6925" s="2" t="str">
        <f>VLOOKUP(D6925,Info!$A$24:$B$57,2,FALSE)</f>
        <v>Deepwater</v>
      </c>
      <c r="D6925" s="3" t="s">
        <v>36</v>
      </c>
      <c r="E6925" s="3">
        <v>1984.0</v>
      </c>
      <c r="F6925" s="3">
        <v>1.0</v>
      </c>
    </row>
    <row r="6926" ht="15.75" customHeight="1">
      <c r="A6926" s="2" t="s">
        <v>298</v>
      </c>
      <c r="B6926" s="2" t="s">
        <v>299</v>
      </c>
      <c r="C6926" s="2" t="str">
        <f>VLOOKUP(D6926,Info!$A$24:$B$57,2,FALSE)</f>
        <v>Deepwater</v>
      </c>
      <c r="D6926" s="3" t="s">
        <v>36</v>
      </c>
      <c r="E6926" s="3">
        <v>1985.0</v>
      </c>
      <c r="F6926" s="3">
        <v>43.0</v>
      </c>
    </row>
    <row r="6927" ht="15.75" customHeight="1">
      <c r="A6927" s="2" t="s">
        <v>298</v>
      </c>
      <c r="B6927" s="2" t="s">
        <v>299</v>
      </c>
      <c r="C6927" s="2" t="str">
        <f>VLOOKUP(D6927,Info!$A$24:$B$57,2,FALSE)</f>
        <v>Deepwater</v>
      </c>
      <c r="D6927" s="3" t="s">
        <v>36</v>
      </c>
      <c r="E6927" s="3">
        <v>1987.0</v>
      </c>
      <c r="F6927" s="3">
        <v>9.0</v>
      </c>
    </row>
    <row r="6928" ht="15.75" customHeight="1">
      <c r="A6928" s="2" t="s">
        <v>298</v>
      </c>
      <c r="B6928" s="2" t="s">
        <v>299</v>
      </c>
      <c r="C6928" s="2" t="str">
        <f>VLOOKUP(D6928,Info!$A$24:$B$57,2,FALSE)</f>
        <v>Deepwater</v>
      </c>
      <c r="D6928" s="3" t="s">
        <v>36</v>
      </c>
      <c r="E6928" s="3">
        <v>1988.0</v>
      </c>
      <c r="F6928" s="3">
        <v>23.0</v>
      </c>
    </row>
    <row r="6929" ht="15.75" customHeight="1">
      <c r="A6929" s="2" t="s">
        <v>298</v>
      </c>
      <c r="B6929" s="2" t="s">
        <v>299</v>
      </c>
      <c r="C6929" s="2" t="str">
        <f>VLOOKUP(D6929,Info!$A$24:$B$57,2,FALSE)</f>
        <v>Deepwater</v>
      </c>
      <c r="D6929" s="3" t="s">
        <v>36</v>
      </c>
      <c r="E6929" s="3">
        <v>1989.0</v>
      </c>
      <c r="F6929" s="3">
        <v>3.0</v>
      </c>
    </row>
    <row r="6930" ht="15.75" customHeight="1">
      <c r="A6930" s="2" t="s">
        <v>298</v>
      </c>
      <c r="B6930" s="2" t="s">
        <v>299</v>
      </c>
      <c r="C6930" s="2" t="str">
        <f>VLOOKUP(D6930,Info!$A$24:$B$57,2,FALSE)</f>
        <v>Deepwater</v>
      </c>
      <c r="D6930" s="3" t="s">
        <v>36</v>
      </c>
      <c r="E6930" s="3">
        <v>1993.0</v>
      </c>
      <c r="F6930" s="3">
        <v>4.0</v>
      </c>
    </row>
    <row r="6931" ht="15.75" customHeight="1">
      <c r="A6931" s="2" t="s">
        <v>298</v>
      </c>
      <c r="B6931" s="2" t="s">
        <v>299</v>
      </c>
      <c r="C6931" s="2" t="str">
        <f>VLOOKUP(D6931,Info!$A$24:$B$57,2,FALSE)</f>
        <v>Deepwater</v>
      </c>
      <c r="D6931" s="3" t="s">
        <v>36</v>
      </c>
      <c r="E6931" s="3">
        <v>1994.0</v>
      </c>
      <c r="F6931" s="3">
        <v>16.0</v>
      </c>
    </row>
    <row r="6932" ht="15.75" customHeight="1">
      <c r="A6932" s="2" t="s">
        <v>298</v>
      </c>
      <c r="B6932" s="2" t="s">
        <v>299</v>
      </c>
      <c r="C6932" s="2" t="str">
        <f>VLOOKUP(D6932,Info!$A$24:$B$57,2,FALSE)</f>
        <v>Deepwater</v>
      </c>
      <c r="D6932" s="3" t="s">
        <v>36</v>
      </c>
      <c r="E6932" s="3">
        <v>1995.0</v>
      </c>
      <c r="F6932" s="3">
        <v>14.0</v>
      </c>
    </row>
    <row r="6933" ht="15.75" customHeight="1">
      <c r="A6933" s="2" t="s">
        <v>298</v>
      </c>
      <c r="B6933" s="2" t="s">
        <v>299</v>
      </c>
      <c r="C6933" s="2" t="str">
        <f>VLOOKUP(D6933,Info!$A$24:$B$57,2,FALSE)</f>
        <v>Deepwater</v>
      </c>
      <c r="D6933" s="3" t="s">
        <v>36</v>
      </c>
      <c r="E6933" s="3">
        <v>1996.0</v>
      </c>
      <c r="F6933" s="3">
        <v>11.0</v>
      </c>
    </row>
    <row r="6934" ht="15.75" customHeight="1">
      <c r="A6934" s="2" t="s">
        <v>298</v>
      </c>
      <c r="B6934" s="2" t="s">
        <v>299</v>
      </c>
      <c r="C6934" s="2" t="str">
        <f>VLOOKUP(D6934,Info!$A$24:$B$57,2,FALSE)</f>
        <v>Deepwater</v>
      </c>
      <c r="D6934" s="3" t="s">
        <v>36</v>
      </c>
      <c r="E6934" s="3">
        <v>1997.0</v>
      </c>
      <c r="F6934" s="3">
        <v>11.0</v>
      </c>
    </row>
    <row r="6935" ht="15.75" customHeight="1">
      <c r="A6935" s="2" t="s">
        <v>298</v>
      </c>
      <c r="B6935" s="2" t="s">
        <v>299</v>
      </c>
      <c r="C6935" s="2" t="str">
        <f>VLOOKUP(D6935,Info!$A$24:$B$57,2,FALSE)</f>
        <v>Deepwater</v>
      </c>
      <c r="D6935" s="3" t="s">
        <v>36</v>
      </c>
      <c r="E6935" s="3">
        <v>1998.0</v>
      </c>
      <c r="F6935" s="3">
        <v>1.0</v>
      </c>
    </row>
    <row r="6936" ht="15.75" customHeight="1">
      <c r="A6936" s="2" t="s">
        <v>298</v>
      </c>
      <c r="B6936" s="2" t="s">
        <v>299</v>
      </c>
      <c r="C6936" s="2" t="str">
        <f>VLOOKUP(D6936,Info!$A$24:$B$57,2,FALSE)</f>
        <v>Deepwater</v>
      </c>
      <c r="D6936" s="3" t="s">
        <v>36</v>
      </c>
      <c r="E6936" s="3">
        <v>1999.0</v>
      </c>
      <c r="F6936" s="3">
        <v>4.0</v>
      </c>
    </row>
    <row r="6937" ht="15.75" customHeight="1">
      <c r="A6937" s="2" t="s">
        <v>298</v>
      </c>
      <c r="B6937" s="2" t="s">
        <v>299</v>
      </c>
      <c r="C6937" s="2" t="str">
        <f>VLOOKUP(D6937,Info!$A$24:$B$57,2,FALSE)</f>
        <v>Deepwater</v>
      </c>
      <c r="D6937" s="3" t="s">
        <v>36</v>
      </c>
      <c r="E6937" s="3">
        <v>2000.0</v>
      </c>
      <c r="F6937" s="3">
        <v>8.0</v>
      </c>
    </row>
    <row r="6938" ht="15.75" customHeight="1">
      <c r="A6938" s="2" t="s">
        <v>298</v>
      </c>
      <c r="B6938" s="2" t="s">
        <v>299</v>
      </c>
      <c r="C6938" s="2" t="str">
        <f>VLOOKUP(D6938,Info!$A$24:$B$57,2,FALSE)</f>
        <v>Deepwater</v>
      </c>
      <c r="D6938" s="3" t="s">
        <v>36</v>
      </c>
      <c r="E6938" s="3">
        <v>2001.0</v>
      </c>
      <c r="F6938" s="3">
        <v>5.0</v>
      </c>
    </row>
    <row r="6939" ht="15.75" customHeight="1">
      <c r="A6939" s="2" t="s">
        <v>298</v>
      </c>
      <c r="B6939" s="2" t="s">
        <v>299</v>
      </c>
      <c r="C6939" s="2" t="str">
        <f>VLOOKUP(D6939,Info!$A$24:$B$57,2,FALSE)</f>
        <v>Deepwater</v>
      </c>
      <c r="D6939" s="3" t="s">
        <v>36</v>
      </c>
      <c r="E6939" s="3">
        <v>2002.0</v>
      </c>
      <c r="F6939" s="3">
        <v>4.0</v>
      </c>
    </row>
    <row r="6940" ht="15.75" customHeight="1">
      <c r="A6940" s="2" t="s">
        <v>298</v>
      </c>
      <c r="B6940" s="2" t="s">
        <v>299</v>
      </c>
      <c r="C6940" s="2" t="str">
        <f>VLOOKUP(D6940,Info!$A$24:$B$57,2,FALSE)</f>
        <v>Deepwater</v>
      </c>
      <c r="D6940" s="3" t="s">
        <v>36</v>
      </c>
      <c r="E6940" s="3">
        <v>2003.0</v>
      </c>
      <c r="F6940" s="3">
        <v>1.0</v>
      </c>
    </row>
    <row r="6941" ht="15.75" customHeight="1">
      <c r="A6941" s="2" t="s">
        <v>298</v>
      </c>
      <c r="B6941" s="2" t="s">
        <v>299</v>
      </c>
      <c r="C6941" s="2" t="str">
        <f>VLOOKUP(D6941,Info!$A$24:$B$57,2,FALSE)</f>
        <v>Deepwater</v>
      </c>
      <c r="D6941" s="3" t="s">
        <v>36</v>
      </c>
      <c r="E6941" s="3">
        <v>2004.0</v>
      </c>
      <c r="F6941" s="3">
        <v>9.0</v>
      </c>
    </row>
    <row r="6942" ht="15.75" customHeight="1">
      <c r="A6942" s="2" t="s">
        <v>298</v>
      </c>
      <c r="B6942" s="2" t="s">
        <v>299</v>
      </c>
      <c r="C6942" s="2" t="str">
        <f>VLOOKUP(D6942,Info!$A$24:$B$57,2,FALSE)</f>
        <v>Deepwater</v>
      </c>
      <c r="D6942" s="3" t="s">
        <v>36</v>
      </c>
      <c r="E6942" s="3">
        <v>2006.0</v>
      </c>
      <c r="F6942" s="3">
        <v>12.0</v>
      </c>
    </row>
    <row r="6943" ht="15.75" customHeight="1">
      <c r="A6943" s="2" t="s">
        <v>298</v>
      </c>
      <c r="B6943" s="2" t="s">
        <v>299</v>
      </c>
      <c r="C6943" s="2" t="str">
        <f>VLOOKUP(D6943,Info!$A$24:$B$57,2,FALSE)</f>
        <v>Deepwater</v>
      </c>
      <c r="D6943" s="3" t="s">
        <v>36</v>
      </c>
      <c r="E6943" s="3">
        <v>2007.0</v>
      </c>
      <c r="F6943" s="3">
        <v>5.0</v>
      </c>
    </row>
    <row r="6944" ht="15.75" customHeight="1">
      <c r="A6944" s="2" t="s">
        <v>298</v>
      </c>
      <c r="B6944" s="2" t="s">
        <v>299</v>
      </c>
      <c r="C6944" s="2" t="str">
        <f>VLOOKUP(D6944,Info!$A$24:$B$57,2,FALSE)</f>
        <v>Deepwater</v>
      </c>
      <c r="D6944" s="3" t="s">
        <v>36</v>
      </c>
      <c r="E6944" s="3">
        <v>2008.0</v>
      </c>
      <c r="F6944" s="3">
        <v>21.0</v>
      </c>
    </row>
    <row r="6945" ht="15.75" customHeight="1">
      <c r="A6945" s="2" t="s">
        <v>298</v>
      </c>
      <c r="B6945" s="2" t="s">
        <v>299</v>
      </c>
      <c r="C6945" s="2" t="str">
        <f>VLOOKUP(D6945,Info!$A$24:$B$57,2,FALSE)</f>
        <v>Deepwater</v>
      </c>
      <c r="D6945" s="3" t="s">
        <v>36</v>
      </c>
      <c r="E6945" s="3">
        <v>2009.0</v>
      </c>
      <c r="F6945" s="3">
        <v>4.0</v>
      </c>
    </row>
    <row r="6946" ht="15.75" customHeight="1">
      <c r="A6946" s="2" t="s">
        <v>298</v>
      </c>
      <c r="B6946" s="2" t="s">
        <v>299</v>
      </c>
      <c r="C6946" s="2" t="str">
        <f>VLOOKUP(D6946,Info!$A$24:$B$57,2,FALSE)</f>
        <v>Deepwater</v>
      </c>
      <c r="D6946" s="3" t="s">
        <v>36</v>
      </c>
      <c r="E6946" s="3">
        <v>2010.0</v>
      </c>
      <c r="F6946" s="3">
        <v>3.0</v>
      </c>
    </row>
    <row r="6947" ht="15.75" customHeight="1">
      <c r="A6947" s="2" t="s">
        <v>298</v>
      </c>
      <c r="B6947" s="2" t="s">
        <v>299</v>
      </c>
      <c r="C6947" s="2" t="str">
        <f>VLOOKUP(D6947,Info!$A$24:$B$57,2,FALSE)</f>
        <v>Deepwater</v>
      </c>
      <c r="D6947" s="3" t="s">
        <v>36</v>
      </c>
      <c r="E6947" s="3">
        <v>2015.0</v>
      </c>
      <c r="F6947" s="3">
        <v>5.0</v>
      </c>
    </row>
    <row r="6948" ht="15.75" customHeight="1">
      <c r="A6948" s="2" t="s">
        <v>298</v>
      </c>
      <c r="B6948" s="2" t="s">
        <v>299</v>
      </c>
      <c r="C6948" s="2" t="str">
        <f>VLOOKUP(D6948,Info!$A$24:$B$57,2,FALSE)</f>
        <v>Deepwater</v>
      </c>
      <c r="D6948" s="3" t="s">
        <v>36</v>
      </c>
      <c r="E6948" s="3">
        <v>2018.0</v>
      </c>
      <c r="F6948" s="3">
        <v>4.0</v>
      </c>
    </row>
    <row r="6949" ht="15.75" customHeight="1">
      <c r="A6949" s="2" t="s">
        <v>298</v>
      </c>
      <c r="B6949" s="2" t="s">
        <v>299</v>
      </c>
      <c r="C6949" s="2" t="str">
        <f>VLOOKUP(D6949,Info!$A$24:$B$57,2,FALSE)</f>
        <v>Deepwater</v>
      </c>
      <c r="D6949" s="3" t="s">
        <v>36</v>
      </c>
      <c r="E6949" s="3">
        <v>2019.0</v>
      </c>
      <c r="F6949" s="3">
        <v>13.0</v>
      </c>
    </row>
    <row r="6950" ht="15.75" customHeight="1">
      <c r="A6950" s="2" t="s">
        <v>298</v>
      </c>
      <c r="B6950" s="2" t="s">
        <v>299</v>
      </c>
      <c r="C6950" s="2" t="str">
        <f>VLOOKUP(D6950,Info!$A$24:$B$57,2,FALSE)</f>
        <v>Grunts</v>
      </c>
      <c r="D6950" s="3" t="s">
        <v>37</v>
      </c>
      <c r="E6950" s="3">
        <v>1981.0</v>
      </c>
      <c r="F6950" s="3">
        <v>21.0</v>
      </c>
    </row>
    <row r="6951" ht="15.75" customHeight="1">
      <c r="A6951" s="2" t="s">
        <v>298</v>
      </c>
      <c r="B6951" s="2" t="s">
        <v>299</v>
      </c>
      <c r="C6951" s="2" t="str">
        <f>VLOOKUP(D6951,Info!$A$24:$B$57,2,FALSE)</f>
        <v>Grunts</v>
      </c>
      <c r="D6951" s="3" t="s">
        <v>37</v>
      </c>
      <c r="E6951" s="3">
        <v>1982.0</v>
      </c>
      <c r="F6951" s="3">
        <v>14.0</v>
      </c>
    </row>
    <row r="6952" ht="15.75" customHeight="1">
      <c r="A6952" s="2" t="s">
        <v>298</v>
      </c>
      <c r="B6952" s="2" t="s">
        <v>299</v>
      </c>
      <c r="C6952" s="2" t="str">
        <f>VLOOKUP(D6952,Info!$A$24:$B$57,2,FALSE)</f>
        <v>Grunts</v>
      </c>
      <c r="D6952" s="3" t="s">
        <v>37</v>
      </c>
      <c r="E6952" s="3">
        <v>1983.0</v>
      </c>
      <c r="F6952" s="3">
        <v>44.0</v>
      </c>
    </row>
    <row r="6953" ht="15.75" customHeight="1">
      <c r="A6953" s="2" t="s">
        <v>298</v>
      </c>
      <c r="B6953" s="2" t="s">
        <v>299</v>
      </c>
      <c r="C6953" s="2" t="str">
        <f>VLOOKUP(D6953,Info!$A$24:$B$57,2,FALSE)</f>
        <v>Grunts</v>
      </c>
      <c r="D6953" s="3" t="s">
        <v>37</v>
      </c>
      <c r="E6953" s="3">
        <v>1984.0</v>
      </c>
      <c r="F6953" s="3">
        <v>36.0</v>
      </c>
    </row>
    <row r="6954" ht="15.75" customHeight="1">
      <c r="A6954" s="2" t="s">
        <v>298</v>
      </c>
      <c r="B6954" s="2" t="s">
        <v>299</v>
      </c>
      <c r="C6954" s="2" t="str">
        <f>VLOOKUP(D6954,Info!$A$24:$B$57,2,FALSE)</f>
        <v>Grunts</v>
      </c>
      <c r="D6954" s="3" t="s">
        <v>37</v>
      </c>
      <c r="E6954" s="3">
        <v>1985.0</v>
      </c>
      <c r="F6954" s="3">
        <v>109.0</v>
      </c>
    </row>
    <row r="6955" ht="15.75" customHeight="1">
      <c r="A6955" s="2" t="s">
        <v>298</v>
      </c>
      <c r="B6955" s="2" t="s">
        <v>299</v>
      </c>
      <c r="C6955" s="2" t="str">
        <f>VLOOKUP(D6955,Info!$A$24:$B$57,2,FALSE)</f>
        <v>Grunts</v>
      </c>
      <c r="D6955" s="3" t="s">
        <v>37</v>
      </c>
      <c r="E6955" s="3">
        <v>1986.0</v>
      </c>
      <c r="F6955" s="3">
        <v>15.0</v>
      </c>
    </row>
    <row r="6956" ht="15.75" customHeight="1">
      <c r="A6956" s="2" t="s">
        <v>298</v>
      </c>
      <c r="B6956" s="2" t="s">
        <v>299</v>
      </c>
      <c r="C6956" s="2" t="str">
        <f>VLOOKUP(D6956,Info!$A$24:$B$57,2,FALSE)</f>
        <v>Grunts</v>
      </c>
      <c r="D6956" s="3" t="s">
        <v>37</v>
      </c>
      <c r="E6956" s="3">
        <v>1987.0</v>
      </c>
      <c r="F6956" s="3">
        <v>41.0</v>
      </c>
    </row>
    <row r="6957" ht="15.75" customHeight="1">
      <c r="A6957" s="2" t="s">
        <v>298</v>
      </c>
      <c r="B6957" s="2" t="s">
        <v>299</v>
      </c>
      <c r="C6957" s="2" t="str">
        <f>VLOOKUP(D6957,Info!$A$24:$B$57,2,FALSE)</f>
        <v>Grunts</v>
      </c>
      <c r="D6957" s="3" t="s">
        <v>37</v>
      </c>
      <c r="E6957" s="3">
        <v>1988.0</v>
      </c>
      <c r="F6957" s="3">
        <v>15.0</v>
      </c>
    </row>
    <row r="6958" ht="15.75" customHeight="1">
      <c r="A6958" s="2" t="s">
        <v>298</v>
      </c>
      <c r="B6958" s="2" t="s">
        <v>299</v>
      </c>
      <c r="C6958" s="2" t="str">
        <f>VLOOKUP(D6958,Info!$A$24:$B$57,2,FALSE)</f>
        <v>Grunts</v>
      </c>
      <c r="D6958" s="3" t="s">
        <v>37</v>
      </c>
      <c r="E6958" s="3">
        <v>1989.0</v>
      </c>
      <c r="F6958" s="3">
        <v>55.0</v>
      </c>
    </row>
    <row r="6959" ht="15.75" customHeight="1">
      <c r="A6959" s="2" t="s">
        <v>298</v>
      </c>
      <c r="B6959" s="2" t="s">
        <v>299</v>
      </c>
      <c r="C6959" s="2" t="str">
        <f>VLOOKUP(D6959,Info!$A$24:$B$57,2,FALSE)</f>
        <v>Grunts</v>
      </c>
      <c r="D6959" s="3" t="s">
        <v>37</v>
      </c>
      <c r="E6959" s="3">
        <v>1990.0</v>
      </c>
      <c r="F6959" s="3">
        <v>10.0</v>
      </c>
    </row>
    <row r="6960" ht="15.75" customHeight="1">
      <c r="A6960" s="2" t="s">
        <v>298</v>
      </c>
      <c r="B6960" s="2" t="s">
        <v>299</v>
      </c>
      <c r="C6960" s="2" t="str">
        <f>VLOOKUP(D6960,Info!$A$24:$B$57,2,FALSE)</f>
        <v>Grunts</v>
      </c>
      <c r="D6960" s="3" t="s">
        <v>37</v>
      </c>
      <c r="E6960" s="3">
        <v>1991.0</v>
      </c>
      <c r="F6960" s="3">
        <v>10.0</v>
      </c>
    </row>
    <row r="6961" ht="15.75" customHeight="1">
      <c r="A6961" s="2" t="s">
        <v>298</v>
      </c>
      <c r="B6961" s="2" t="s">
        <v>299</v>
      </c>
      <c r="C6961" s="2" t="str">
        <f>VLOOKUP(D6961,Info!$A$24:$B$57,2,FALSE)</f>
        <v>Grunts</v>
      </c>
      <c r="D6961" s="3" t="s">
        <v>37</v>
      </c>
      <c r="E6961" s="3">
        <v>1992.0</v>
      </c>
      <c r="F6961" s="3">
        <v>37.0</v>
      </c>
    </row>
    <row r="6962" ht="15.75" customHeight="1">
      <c r="A6962" s="2" t="s">
        <v>298</v>
      </c>
      <c r="B6962" s="2" t="s">
        <v>299</v>
      </c>
      <c r="C6962" s="2" t="str">
        <f>VLOOKUP(D6962,Info!$A$24:$B$57,2,FALSE)</f>
        <v>Grunts</v>
      </c>
      <c r="D6962" s="3" t="s">
        <v>37</v>
      </c>
      <c r="E6962" s="3">
        <v>1993.0</v>
      </c>
      <c r="F6962" s="3">
        <v>17.0</v>
      </c>
    </row>
    <row r="6963" ht="15.75" customHeight="1">
      <c r="A6963" s="2" t="s">
        <v>298</v>
      </c>
      <c r="B6963" s="2" t="s">
        <v>299</v>
      </c>
      <c r="C6963" s="2" t="str">
        <f>VLOOKUP(D6963,Info!$A$24:$B$57,2,FALSE)</f>
        <v>Grunts</v>
      </c>
      <c r="D6963" s="3" t="s">
        <v>37</v>
      </c>
      <c r="E6963" s="3">
        <v>1994.0</v>
      </c>
      <c r="F6963" s="3">
        <v>75.0</v>
      </c>
    </row>
    <row r="6964" ht="15.75" customHeight="1">
      <c r="A6964" s="2" t="s">
        <v>298</v>
      </c>
      <c r="B6964" s="2" t="s">
        <v>299</v>
      </c>
      <c r="C6964" s="2" t="str">
        <f>VLOOKUP(D6964,Info!$A$24:$B$57,2,FALSE)</f>
        <v>Grunts</v>
      </c>
      <c r="D6964" s="3" t="s">
        <v>37</v>
      </c>
      <c r="E6964" s="3">
        <v>1995.0</v>
      </c>
      <c r="F6964" s="3">
        <v>90.0</v>
      </c>
    </row>
    <row r="6965" ht="15.75" customHeight="1">
      <c r="A6965" s="2" t="s">
        <v>298</v>
      </c>
      <c r="B6965" s="2" t="s">
        <v>299</v>
      </c>
      <c r="C6965" s="2" t="str">
        <f>VLOOKUP(D6965,Info!$A$24:$B$57,2,FALSE)</f>
        <v>Grunts</v>
      </c>
      <c r="D6965" s="3" t="s">
        <v>37</v>
      </c>
      <c r="E6965" s="3">
        <v>1996.0</v>
      </c>
      <c r="F6965" s="3">
        <v>30.0</v>
      </c>
    </row>
    <row r="6966" ht="15.75" customHeight="1">
      <c r="A6966" s="2" t="s">
        <v>298</v>
      </c>
      <c r="B6966" s="2" t="s">
        <v>299</v>
      </c>
      <c r="C6966" s="2" t="str">
        <f>VLOOKUP(D6966,Info!$A$24:$B$57,2,FALSE)</f>
        <v>Grunts</v>
      </c>
      <c r="D6966" s="3" t="s">
        <v>37</v>
      </c>
      <c r="E6966" s="3">
        <v>1997.0</v>
      </c>
      <c r="F6966" s="3">
        <v>25.0</v>
      </c>
    </row>
    <row r="6967" ht="15.75" customHeight="1">
      <c r="A6967" s="2" t="s">
        <v>298</v>
      </c>
      <c r="B6967" s="2" t="s">
        <v>299</v>
      </c>
      <c r="C6967" s="2" t="str">
        <f>VLOOKUP(D6967,Info!$A$24:$B$57,2,FALSE)</f>
        <v>Grunts</v>
      </c>
      <c r="D6967" s="3" t="s">
        <v>37</v>
      </c>
      <c r="E6967" s="3">
        <v>1998.0</v>
      </c>
      <c r="F6967" s="3">
        <v>28.0</v>
      </c>
    </row>
    <row r="6968" ht="15.75" customHeight="1">
      <c r="A6968" s="2" t="s">
        <v>298</v>
      </c>
      <c r="B6968" s="2" t="s">
        <v>299</v>
      </c>
      <c r="C6968" s="2" t="str">
        <f>VLOOKUP(D6968,Info!$A$24:$B$57,2,FALSE)</f>
        <v>Grunts</v>
      </c>
      <c r="D6968" s="3" t="s">
        <v>37</v>
      </c>
      <c r="E6968" s="3">
        <v>1999.0</v>
      </c>
      <c r="F6968" s="3">
        <v>90.0</v>
      </c>
    </row>
    <row r="6969" ht="15.75" customHeight="1">
      <c r="A6969" s="2" t="s">
        <v>298</v>
      </c>
      <c r="B6969" s="2" t="s">
        <v>299</v>
      </c>
      <c r="C6969" s="2" t="str">
        <f>VLOOKUP(D6969,Info!$A$24:$B$57,2,FALSE)</f>
        <v>Grunts</v>
      </c>
      <c r="D6969" s="3" t="s">
        <v>37</v>
      </c>
      <c r="E6969" s="3">
        <v>2000.0</v>
      </c>
      <c r="F6969" s="3">
        <v>166.0</v>
      </c>
    </row>
    <row r="6970" ht="15.75" customHeight="1">
      <c r="A6970" s="2" t="s">
        <v>298</v>
      </c>
      <c r="B6970" s="2" t="s">
        <v>299</v>
      </c>
      <c r="C6970" s="2" t="str">
        <f>VLOOKUP(D6970,Info!$A$24:$B$57,2,FALSE)</f>
        <v>Grunts</v>
      </c>
      <c r="D6970" s="3" t="s">
        <v>37</v>
      </c>
      <c r="E6970" s="3">
        <v>2001.0</v>
      </c>
      <c r="F6970" s="3">
        <v>135.0</v>
      </c>
    </row>
    <row r="6971" ht="15.75" customHeight="1">
      <c r="A6971" s="2" t="s">
        <v>298</v>
      </c>
      <c r="B6971" s="2" t="s">
        <v>299</v>
      </c>
      <c r="C6971" s="2" t="str">
        <f>VLOOKUP(D6971,Info!$A$24:$B$57,2,FALSE)</f>
        <v>Grunts</v>
      </c>
      <c r="D6971" s="3" t="s">
        <v>37</v>
      </c>
      <c r="E6971" s="3">
        <v>2002.0</v>
      </c>
      <c r="F6971" s="3">
        <v>128.0</v>
      </c>
    </row>
    <row r="6972" ht="15.75" customHeight="1">
      <c r="A6972" s="2" t="s">
        <v>298</v>
      </c>
      <c r="B6972" s="2" t="s">
        <v>299</v>
      </c>
      <c r="C6972" s="2" t="str">
        <f>VLOOKUP(D6972,Info!$A$24:$B$57,2,FALSE)</f>
        <v>Grunts</v>
      </c>
      <c r="D6972" s="3" t="s">
        <v>37</v>
      </c>
      <c r="E6972" s="3">
        <v>2003.0</v>
      </c>
      <c r="F6972" s="3">
        <v>150.0</v>
      </c>
    </row>
    <row r="6973" ht="15.75" customHeight="1">
      <c r="A6973" s="2" t="s">
        <v>298</v>
      </c>
      <c r="B6973" s="2" t="s">
        <v>299</v>
      </c>
      <c r="C6973" s="2" t="str">
        <f>VLOOKUP(D6973,Info!$A$24:$B$57,2,FALSE)</f>
        <v>Grunts</v>
      </c>
      <c r="D6973" s="3" t="s">
        <v>37</v>
      </c>
      <c r="E6973" s="3">
        <v>2004.0</v>
      </c>
      <c r="F6973" s="3">
        <v>128.0</v>
      </c>
    </row>
    <row r="6974" ht="15.75" customHeight="1">
      <c r="A6974" s="2" t="s">
        <v>298</v>
      </c>
      <c r="B6974" s="2" t="s">
        <v>299</v>
      </c>
      <c r="C6974" s="2" t="str">
        <f>VLOOKUP(D6974,Info!$A$24:$B$57,2,FALSE)</f>
        <v>Grunts</v>
      </c>
      <c r="D6974" s="3" t="s">
        <v>37</v>
      </c>
      <c r="E6974" s="3">
        <v>2005.0</v>
      </c>
      <c r="F6974" s="3">
        <v>141.0</v>
      </c>
    </row>
    <row r="6975" ht="15.75" customHeight="1">
      <c r="A6975" s="2" t="s">
        <v>298</v>
      </c>
      <c r="B6975" s="2" t="s">
        <v>299</v>
      </c>
      <c r="C6975" s="2" t="str">
        <f>VLOOKUP(D6975,Info!$A$24:$B$57,2,FALSE)</f>
        <v>Grunts</v>
      </c>
      <c r="D6975" s="3" t="s">
        <v>37</v>
      </c>
      <c r="E6975" s="3">
        <v>2006.0</v>
      </c>
      <c r="F6975" s="3">
        <v>220.0</v>
      </c>
    </row>
    <row r="6976" ht="15.75" customHeight="1">
      <c r="A6976" s="2" t="s">
        <v>298</v>
      </c>
      <c r="B6976" s="2" t="s">
        <v>299</v>
      </c>
      <c r="C6976" s="2" t="str">
        <f>VLOOKUP(D6976,Info!$A$24:$B$57,2,FALSE)</f>
        <v>Grunts</v>
      </c>
      <c r="D6976" s="3" t="s">
        <v>37</v>
      </c>
      <c r="E6976" s="3">
        <v>2007.0</v>
      </c>
      <c r="F6976" s="3">
        <v>159.0</v>
      </c>
    </row>
    <row r="6977" ht="15.75" customHeight="1">
      <c r="A6977" s="2" t="s">
        <v>298</v>
      </c>
      <c r="B6977" s="2" t="s">
        <v>299</v>
      </c>
      <c r="C6977" s="2" t="str">
        <f>VLOOKUP(D6977,Info!$A$24:$B$57,2,FALSE)</f>
        <v>Grunts</v>
      </c>
      <c r="D6977" s="3" t="s">
        <v>37</v>
      </c>
      <c r="E6977" s="3">
        <v>2008.0</v>
      </c>
      <c r="F6977" s="3">
        <v>145.0</v>
      </c>
    </row>
    <row r="6978" ht="15.75" customHeight="1">
      <c r="A6978" s="2" t="s">
        <v>298</v>
      </c>
      <c r="B6978" s="2" t="s">
        <v>299</v>
      </c>
      <c r="C6978" s="2" t="str">
        <f>VLOOKUP(D6978,Info!$A$24:$B$57,2,FALSE)</f>
        <v>Grunts</v>
      </c>
      <c r="D6978" s="3" t="s">
        <v>37</v>
      </c>
      <c r="E6978" s="3">
        <v>2009.0</v>
      </c>
      <c r="F6978" s="3">
        <v>201.0</v>
      </c>
    </row>
    <row r="6979" ht="15.75" customHeight="1">
      <c r="A6979" s="2" t="s">
        <v>298</v>
      </c>
      <c r="B6979" s="2" t="s">
        <v>299</v>
      </c>
      <c r="C6979" s="2" t="str">
        <f>VLOOKUP(D6979,Info!$A$24:$B$57,2,FALSE)</f>
        <v>Grunts</v>
      </c>
      <c r="D6979" s="3" t="s">
        <v>37</v>
      </c>
      <c r="E6979" s="3">
        <v>2010.0</v>
      </c>
      <c r="F6979" s="3">
        <v>66.0</v>
      </c>
    </row>
    <row r="6980" ht="15.75" customHeight="1">
      <c r="A6980" s="2" t="s">
        <v>298</v>
      </c>
      <c r="B6980" s="2" t="s">
        <v>299</v>
      </c>
      <c r="C6980" s="2" t="str">
        <f>VLOOKUP(D6980,Info!$A$24:$B$57,2,FALSE)</f>
        <v>Grunts</v>
      </c>
      <c r="D6980" s="3" t="s">
        <v>37</v>
      </c>
      <c r="E6980" s="3">
        <v>2011.0</v>
      </c>
      <c r="F6980" s="3">
        <v>39.0</v>
      </c>
    </row>
    <row r="6981" ht="15.75" customHeight="1">
      <c r="A6981" s="2" t="s">
        <v>298</v>
      </c>
      <c r="B6981" s="2" t="s">
        <v>299</v>
      </c>
      <c r="C6981" s="2" t="str">
        <f>VLOOKUP(D6981,Info!$A$24:$B$57,2,FALSE)</f>
        <v>Grunts</v>
      </c>
      <c r="D6981" s="3" t="s">
        <v>37</v>
      </c>
      <c r="E6981" s="3">
        <v>2012.0</v>
      </c>
      <c r="F6981" s="3">
        <v>56.0</v>
      </c>
    </row>
    <row r="6982" ht="15.75" customHeight="1">
      <c r="A6982" s="2" t="s">
        <v>298</v>
      </c>
      <c r="B6982" s="2" t="s">
        <v>299</v>
      </c>
      <c r="C6982" s="2" t="str">
        <f>VLOOKUP(D6982,Info!$A$24:$B$57,2,FALSE)</f>
        <v>Grunts</v>
      </c>
      <c r="D6982" s="3" t="s">
        <v>37</v>
      </c>
      <c r="E6982" s="3">
        <v>2013.0</v>
      </c>
      <c r="F6982" s="3">
        <v>23.0</v>
      </c>
    </row>
    <row r="6983" ht="15.75" customHeight="1">
      <c r="A6983" s="2" t="s">
        <v>298</v>
      </c>
      <c r="B6983" s="2" t="s">
        <v>299</v>
      </c>
      <c r="C6983" s="2" t="str">
        <f>VLOOKUP(D6983,Info!$A$24:$B$57,2,FALSE)</f>
        <v>Grunts</v>
      </c>
      <c r="D6983" s="3" t="s">
        <v>37</v>
      </c>
      <c r="E6983" s="3">
        <v>2014.0</v>
      </c>
      <c r="F6983" s="3">
        <v>79.0</v>
      </c>
    </row>
    <row r="6984" ht="15.75" customHeight="1">
      <c r="A6984" s="2" t="s">
        <v>298</v>
      </c>
      <c r="B6984" s="2" t="s">
        <v>299</v>
      </c>
      <c r="C6984" s="2" t="str">
        <f>VLOOKUP(D6984,Info!$A$24:$B$57,2,FALSE)</f>
        <v>Grunts</v>
      </c>
      <c r="D6984" s="3" t="s">
        <v>37</v>
      </c>
      <c r="E6984" s="3">
        <v>2015.0</v>
      </c>
      <c r="F6984" s="3">
        <v>113.0</v>
      </c>
    </row>
    <row r="6985" ht="15.75" customHeight="1">
      <c r="A6985" s="2" t="s">
        <v>298</v>
      </c>
      <c r="B6985" s="2" t="s">
        <v>299</v>
      </c>
      <c r="C6985" s="2" t="str">
        <f>VLOOKUP(D6985,Info!$A$24:$B$57,2,FALSE)</f>
        <v>Grunts</v>
      </c>
      <c r="D6985" s="3" t="s">
        <v>37</v>
      </c>
      <c r="E6985" s="3">
        <v>2016.0</v>
      </c>
      <c r="F6985" s="3">
        <v>107.0</v>
      </c>
    </row>
    <row r="6986" ht="15.75" customHeight="1">
      <c r="A6986" s="2" t="s">
        <v>298</v>
      </c>
      <c r="B6986" s="2" t="s">
        <v>299</v>
      </c>
      <c r="C6986" s="2" t="str">
        <f>VLOOKUP(D6986,Info!$A$24:$B$57,2,FALSE)</f>
        <v>Grunts</v>
      </c>
      <c r="D6986" s="3" t="s">
        <v>37</v>
      </c>
      <c r="E6986" s="3">
        <v>2017.0</v>
      </c>
      <c r="F6986" s="3">
        <v>75.0</v>
      </c>
    </row>
    <row r="6987" ht="15.75" customHeight="1">
      <c r="A6987" s="2" t="s">
        <v>298</v>
      </c>
      <c r="B6987" s="2" t="s">
        <v>299</v>
      </c>
      <c r="C6987" s="2" t="str">
        <f>VLOOKUP(D6987,Info!$A$24:$B$57,2,FALSE)</f>
        <v>Grunts</v>
      </c>
      <c r="D6987" s="3" t="s">
        <v>37</v>
      </c>
      <c r="E6987" s="3">
        <v>2018.0</v>
      </c>
      <c r="F6987" s="3">
        <v>196.0</v>
      </c>
    </row>
    <row r="6988" ht="15.75" customHeight="1">
      <c r="A6988" s="2" t="s">
        <v>298</v>
      </c>
      <c r="B6988" s="2" t="s">
        <v>299</v>
      </c>
      <c r="C6988" s="2" t="str">
        <f>VLOOKUP(D6988,Info!$A$24:$B$57,2,FALSE)</f>
        <v>Grunts</v>
      </c>
      <c r="D6988" s="3" t="s">
        <v>37</v>
      </c>
      <c r="E6988" s="3">
        <v>2019.0</v>
      </c>
      <c r="F6988" s="3">
        <v>80.0</v>
      </c>
    </row>
    <row r="6989" ht="15.75" customHeight="1">
      <c r="A6989" s="2" t="s">
        <v>298</v>
      </c>
      <c r="B6989" s="2" t="s">
        <v>299</v>
      </c>
      <c r="C6989" s="2" t="str">
        <f>VLOOKUP(D6989,Info!$A$24:$B$57,2,FALSE)</f>
        <v>DW</v>
      </c>
      <c r="D6989" s="3" t="s">
        <v>38</v>
      </c>
      <c r="E6989" s="3">
        <v>1981.0</v>
      </c>
      <c r="F6989" s="3">
        <v>6.0</v>
      </c>
    </row>
    <row r="6990" ht="15.75" customHeight="1">
      <c r="A6990" s="2" t="s">
        <v>298</v>
      </c>
      <c r="B6990" s="2" t="s">
        <v>299</v>
      </c>
      <c r="C6990" s="2" t="str">
        <f>VLOOKUP(D6990,Info!$A$24:$B$57,2,FALSE)</f>
        <v>DW</v>
      </c>
      <c r="D6990" s="3" t="s">
        <v>38</v>
      </c>
      <c r="E6990" s="3">
        <v>1982.0</v>
      </c>
      <c r="F6990" s="3">
        <v>4.0</v>
      </c>
    </row>
    <row r="6991" ht="15.75" customHeight="1">
      <c r="A6991" s="2" t="s">
        <v>298</v>
      </c>
      <c r="B6991" s="2" t="s">
        <v>299</v>
      </c>
      <c r="C6991" s="2" t="str">
        <f>VLOOKUP(D6991,Info!$A$24:$B$57,2,FALSE)</f>
        <v>DW</v>
      </c>
      <c r="D6991" s="3" t="s">
        <v>38</v>
      </c>
      <c r="E6991" s="3">
        <v>1983.0</v>
      </c>
      <c r="F6991" s="3">
        <v>20.0</v>
      </c>
    </row>
    <row r="6992" ht="15.75" customHeight="1">
      <c r="A6992" s="2" t="s">
        <v>298</v>
      </c>
      <c r="B6992" s="2" t="s">
        <v>299</v>
      </c>
      <c r="C6992" s="2" t="str">
        <f>VLOOKUP(D6992,Info!$A$24:$B$57,2,FALSE)</f>
        <v>DW</v>
      </c>
      <c r="D6992" s="3" t="s">
        <v>38</v>
      </c>
      <c r="E6992" s="3">
        <v>1984.0</v>
      </c>
      <c r="F6992" s="3">
        <v>2.0</v>
      </c>
    </row>
    <row r="6993" ht="15.75" customHeight="1">
      <c r="A6993" s="2" t="s">
        <v>298</v>
      </c>
      <c r="B6993" s="2" t="s">
        <v>299</v>
      </c>
      <c r="C6993" s="2" t="str">
        <f>VLOOKUP(D6993,Info!$A$24:$B$57,2,FALSE)</f>
        <v>DW</v>
      </c>
      <c r="D6993" s="3" t="s">
        <v>38</v>
      </c>
      <c r="E6993" s="3">
        <v>1985.0</v>
      </c>
      <c r="F6993" s="3">
        <v>11.0</v>
      </c>
    </row>
    <row r="6994" ht="15.75" customHeight="1">
      <c r="A6994" s="2" t="s">
        <v>298</v>
      </c>
      <c r="B6994" s="2" t="s">
        <v>299</v>
      </c>
      <c r="C6994" s="2" t="str">
        <f>VLOOKUP(D6994,Info!$A$24:$B$57,2,FALSE)</f>
        <v>DW</v>
      </c>
      <c r="D6994" s="3" t="s">
        <v>38</v>
      </c>
      <c r="E6994" s="3">
        <v>1986.0</v>
      </c>
      <c r="F6994" s="3">
        <v>20.0</v>
      </c>
    </row>
    <row r="6995" ht="15.75" customHeight="1">
      <c r="A6995" s="2" t="s">
        <v>298</v>
      </c>
      <c r="B6995" s="2" t="s">
        <v>299</v>
      </c>
      <c r="C6995" s="2" t="str">
        <f>VLOOKUP(D6995,Info!$A$24:$B$57,2,FALSE)</f>
        <v>DW</v>
      </c>
      <c r="D6995" s="3" t="s">
        <v>38</v>
      </c>
      <c r="E6995" s="3">
        <v>1987.0</v>
      </c>
      <c r="F6995" s="3">
        <v>48.0</v>
      </c>
    </row>
    <row r="6996" ht="15.75" customHeight="1">
      <c r="A6996" s="2" t="s">
        <v>298</v>
      </c>
      <c r="B6996" s="2" t="s">
        <v>299</v>
      </c>
      <c r="C6996" s="2" t="str">
        <f>VLOOKUP(D6996,Info!$A$24:$B$57,2,FALSE)</f>
        <v>DW</v>
      </c>
      <c r="D6996" s="3" t="s">
        <v>38</v>
      </c>
      <c r="E6996" s="3">
        <v>1988.0</v>
      </c>
      <c r="F6996" s="3">
        <v>61.0</v>
      </c>
    </row>
    <row r="6997" ht="15.75" customHeight="1">
      <c r="A6997" s="2" t="s">
        <v>298</v>
      </c>
      <c r="B6997" s="2" t="s">
        <v>299</v>
      </c>
      <c r="C6997" s="2" t="str">
        <f>VLOOKUP(D6997,Info!$A$24:$B$57,2,FALSE)</f>
        <v>DW</v>
      </c>
      <c r="D6997" s="3" t="s">
        <v>38</v>
      </c>
      <c r="E6997" s="3">
        <v>1989.0</v>
      </c>
      <c r="F6997" s="3">
        <v>19.0</v>
      </c>
    </row>
    <row r="6998" ht="15.75" customHeight="1">
      <c r="A6998" s="2" t="s">
        <v>298</v>
      </c>
      <c r="B6998" s="2" t="s">
        <v>299</v>
      </c>
      <c r="C6998" s="2" t="str">
        <f>VLOOKUP(D6998,Info!$A$24:$B$57,2,FALSE)</f>
        <v>DW</v>
      </c>
      <c r="D6998" s="3" t="s">
        <v>38</v>
      </c>
      <c r="E6998" s="3">
        <v>1990.0</v>
      </c>
      <c r="F6998" s="3">
        <v>72.0</v>
      </c>
    </row>
    <row r="6999" ht="15.75" customHeight="1">
      <c r="A6999" s="2" t="s">
        <v>298</v>
      </c>
      <c r="B6999" s="2" t="s">
        <v>299</v>
      </c>
      <c r="C6999" s="2" t="str">
        <f>VLOOKUP(D6999,Info!$A$24:$B$57,2,FALSE)</f>
        <v>DW</v>
      </c>
      <c r="D6999" s="3" t="s">
        <v>38</v>
      </c>
      <c r="E6999" s="3">
        <v>1991.0</v>
      </c>
      <c r="F6999" s="3">
        <v>52.0</v>
      </c>
    </row>
    <row r="7000" ht="15.75" customHeight="1">
      <c r="A7000" s="2" t="s">
        <v>298</v>
      </c>
      <c r="B7000" s="2" t="s">
        <v>299</v>
      </c>
      <c r="C7000" s="2" t="str">
        <f>VLOOKUP(D7000,Info!$A$24:$B$57,2,FALSE)</f>
        <v>DW</v>
      </c>
      <c r="D7000" s="3" t="s">
        <v>38</v>
      </c>
      <c r="E7000" s="3">
        <v>1992.0</v>
      </c>
      <c r="F7000" s="3">
        <v>96.0</v>
      </c>
    </row>
    <row r="7001" ht="15.75" customHeight="1">
      <c r="A7001" s="2" t="s">
        <v>298</v>
      </c>
      <c r="B7001" s="2" t="s">
        <v>299</v>
      </c>
      <c r="C7001" s="2" t="str">
        <f>VLOOKUP(D7001,Info!$A$24:$B$57,2,FALSE)</f>
        <v>DW</v>
      </c>
      <c r="D7001" s="3" t="s">
        <v>38</v>
      </c>
      <c r="E7001" s="3">
        <v>1993.0</v>
      </c>
      <c r="F7001" s="3">
        <v>43.0</v>
      </c>
    </row>
    <row r="7002" ht="15.75" customHeight="1">
      <c r="A7002" s="2" t="s">
        <v>298</v>
      </c>
      <c r="B7002" s="2" t="s">
        <v>299</v>
      </c>
      <c r="C7002" s="2" t="str">
        <f>VLOOKUP(D7002,Info!$A$24:$B$57,2,FALSE)</f>
        <v>DW</v>
      </c>
      <c r="D7002" s="3" t="s">
        <v>38</v>
      </c>
      <c r="E7002" s="3">
        <v>1994.0</v>
      </c>
      <c r="F7002" s="3">
        <v>57.0</v>
      </c>
    </row>
    <row r="7003" ht="15.75" customHeight="1">
      <c r="A7003" s="2" t="s">
        <v>298</v>
      </c>
      <c r="B7003" s="2" t="s">
        <v>299</v>
      </c>
      <c r="C7003" s="2" t="str">
        <f>VLOOKUP(D7003,Info!$A$24:$B$57,2,FALSE)</f>
        <v>DW</v>
      </c>
      <c r="D7003" s="3" t="s">
        <v>38</v>
      </c>
      <c r="E7003" s="3">
        <v>1995.0</v>
      </c>
      <c r="F7003" s="3">
        <v>103.0</v>
      </c>
    </row>
    <row r="7004" ht="15.75" customHeight="1">
      <c r="A7004" s="2" t="s">
        <v>298</v>
      </c>
      <c r="B7004" s="2" t="s">
        <v>299</v>
      </c>
      <c r="C7004" s="2" t="str">
        <f>VLOOKUP(D7004,Info!$A$24:$B$57,2,FALSE)</f>
        <v>DW</v>
      </c>
      <c r="D7004" s="3" t="s">
        <v>38</v>
      </c>
      <c r="E7004" s="3">
        <v>1996.0</v>
      </c>
      <c r="F7004" s="3">
        <v>100.0</v>
      </c>
    </row>
    <row r="7005" ht="15.75" customHeight="1">
      <c r="A7005" s="2" t="s">
        <v>298</v>
      </c>
      <c r="B7005" s="2" t="s">
        <v>299</v>
      </c>
      <c r="C7005" s="2" t="str">
        <f>VLOOKUP(D7005,Info!$A$24:$B$57,2,FALSE)</f>
        <v>DW</v>
      </c>
      <c r="D7005" s="3" t="s">
        <v>38</v>
      </c>
      <c r="E7005" s="3">
        <v>1997.0</v>
      </c>
      <c r="F7005" s="3">
        <v>101.0</v>
      </c>
    </row>
    <row r="7006" ht="15.75" customHeight="1">
      <c r="A7006" s="2" t="s">
        <v>298</v>
      </c>
      <c r="B7006" s="2" t="s">
        <v>299</v>
      </c>
      <c r="C7006" s="2" t="str">
        <f>VLOOKUP(D7006,Info!$A$24:$B$57,2,FALSE)</f>
        <v>DW</v>
      </c>
      <c r="D7006" s="3" t="s">
        <v>38</v>
      </c>
      <c r="E7006" s="3">
        <v>1998.0</v>
      </c>
      <c r="F7006" s="3">
        <v>105.0</v>
      </c>
    </row>
    <row r="7007" ht="15.75" customHeight="1">
      <c r="A7007" s="2" t="s">
        <v>298</v>
      </c>
      <c r="B7007" s="2" t="s">
        <v>299</v>
      </c>
      <c r="C7007" s="2" t="str">
        <f>VLOOKUP(D7007,Info!$A$24:$B$57,2,FALSE)</f>
        <v>DW</v>
      </c>
      <c r="D7007" s="3" t="s">
        <v>38</v>
      </c>
      <c r="E7007" s="3">
        <v>1999.0</v>
      </c>
      <c r="F7007" s="3">
        <v>169.0</v>
      </c>
    </row>
    <row r="7008" ht="15.75" customHeight="1">
      <c r="A7008" s="2" t="s">
        <v>298</v>
      </c>
      <c r="B7008" s="2" t="s">
        <v>299</v>
      </c>
      <c r="C7008" s="2" t="str">
        <f>VLOOKUP(D7008,Info!$A$24:$B$57,2,FALSE)</f>
        <v>DW</v>
      </c>
      <c r="D7008" s="3" t="s">
        <v>38</v>
      </c>
      <c r="E7008" s="3">
        <v>2000.0</v>
      </c>
      <c r="F7008" s="3">
        <v>155.0</v>
      </c>
    </row>
    <row r="7009" ht="15.75" customHeight="1">
      <c r="A7009" s="2" t="s">
        <v>298</v>
      </c>
      <c r="B7009" s="2" t="s">
        <v>299</v>
      </c>
      <c r="C7009" s="2" t="str">
        <f>VLOOKUP(D7009,Info!$A$24:$B$57,2,FALSE)</f>
        <v>DW</v>
      </c>
      <c r="D7009" s="3" t="s">
        <v>38</v>
      </c>
      <c r="E7009" s="3">
        <v>2001.0</v>
      </c>
      <c r="F7009" s="3">
        <v>166.0</v>
      </c>
    </row>
    <row r="7010" ht="15.75" customHeight="1">
      <c r="A7010" s="2" t="s">
        <v>298</v>
      </c>
      <c r="B7010" s="2" t="s">
        <v>299</v>
      </c>
      <c r="C7010" s="2" t="str">
        <f>VLOOKUP(D7010,Info!$A$24:$B$57,2,FALSE)</f>
        <v>DW</v>
      </c>
      <c r="D7010" s="3" t="s">
        <v>38</v>
      </c>
      <c r="E7010" s="3">
        <v>2002.0</v>
      </c>
      <c r="F7010" s="3">
        <v>227.0</v>
      </c>
    </row>
    <row r="7011" ht="15.75" customHeight="1">
      <c r="A7011" s="2" t="s">
        <v>298</v>
      </c>
      <c r="B7011" s="2" t="s">
        <v>299</v>
      </c>
      <c r="C7011" s="2" t="str">
        <f>VLOOKUP(D7011,Info!$A$24:$B$57,2,FALSE)</f>
        <v>DW</v>
      </c>
      <c r="D7011" s="3" t="s">
        <v>38</v>
      </c>
      <c r="E7011" s="3">
        <v>2003.0</v>
      </c>
      <c r="F7011" s="3">
        <v>155.0</v>
      </c>
    </row>
    <row r="7012" ht="15.75" customHeight="1">
      <c r="A7012" s="2" t="s">
        <v>298</v>
      </c>
      <c r="B7012" s="2" t="s">
        <v>299</v>
      </c>
      <c r="C7012" s="2" t="str">
        <f>VLOOKUP(D7012,Info!$A$24:$B$57,2,FALSE)</f>
        <v>DW</v>
      </c>
      <c r="D7012" s="3" t="s">
        <v>38</v>
      </c>
      <c r="E7012" s="3">
        <v>2004.0</v>
      </c>
      <c r="F7012" s="3">
        <v>216.0</v>
      </c>
    </row>
    <row r="7013" ht="15.75" customHeight="1">
      <c r="A7013" s="2" t="s">
        <v>298</v>
      </c>
      <c r="B7013" s="2" t="s">
        <v>299</v>
      </c>
      <c r="C7013" s="2" t="str">
        <f>VLOOKUP(D7013,Info!$A$24:$B$57,2,FALSE)</f>
        <v>DW</v>
      </c>
      <c r="D7013" s="3" t="s">
        <v>38</v>
      </c>
      <c r="E7013" s="3">
        <v>2005.0</v>
      </c>
      <c r="F7013" s="3">
        <v>83.0</v>
      </c>
    </row>
    <row r="7014" ht="15.75" customHeight="1">
      <c r="A7014" s="2" t="s">
        <v>298</v>
      </c>
      <c r="B7014" s="2" t="s">
        <v>299</v>
      </c>
      <c r="C7014" s="2" t="str">
        <f>VLOOKUP(D7014,Info!$A$24:$B$57,2,FALSE)</f>
        <v>DW</v>
      </c>
      <c r="D7014" s="3" t="s">
        <v>38</v>
      </c>
      <c r="E7014" s="3">
        <v>2006.0</v>
      </c>
      <c r="F7014" s="3">
        <v>129.0</v>
      </c>
    </row>
    <row r="7015" ht="15.75" customHeight="1">
      <c r="A7015" s="2" t="s">
        <v>298</v>
      </c>
      <c r="B7015" s="2" t="s">
        <v>299</v>
      </c>
      <c r="C7015" s="2" t="str">
        <f>VLOOKUP(D7015,Info!$A$24:$B$57,2,FALSE)</f>
        <v>DW</v>
      </c>
      <c r="D7015" s="3" t="s">
        <v>38</v>
      </c>
      <c r="E7015" s="3">
        <v>2007.0</v>
      </c>
      <c r="F7015" s="3">
        <v>147.0</v>
      </c>
    </row>
    <row r="7016" ht="15.75" customHeight="1">
      <c r="A7016" s="2" t="s">
        <v>298</v>
      </c>
      <c r="B7016" s="2" t="s">
        <v>299</v>
      </c>
      <c r="C7016" s="2" t="str">
        <f>VLOOKUP(D7016,Info!$A$24:$B$57,2,FALSE)</f>
        <v>DW</v>
      </c>
      <c r="D7016" s="3" t="s">
        <v>38</v>
      </c>
      <c r="E7016" s="3">
        <v>2008.0</v>
      </c>
      <c r="F7016" s="3">
        <v>119.0</v>
      </c>
    </row>
    <row r="7017" ht="15.75" customHeight="1">
      <c r="A7017" s="2" t="s">
        <v>298</v>
      </c>
      <c r="B7017" s="2" t="s">
        <v>299</v>
      </c>
      <c r="C7017" s="2" t="str">
        <f>VLOOKUP(D7017,Info!$A$24:$B$57,2,FALSE)</f>
        <v>DW</v>
      </c>
      <c r="D7017" s="3" t="s">
        <v>38</v>
      </c>
      <c r="E7017" s="3">
        <v>2009.0</v>
      </c>
      <c r="F7017" s="3">
        <v>98.0</v>
      </c>
    </row>
    <row r="7018" ht="15.75" customHeight="1">
      <c r="A7018" s="2" t="s">
        <v>298</v>
      </c>
      <c r="B7018" s="2" t="s">
        <v>299</v>
      </c>
      <c r="C7018" s="2" t="str">
        <f>VLOOKUP(D7018,Info!$A$24:$B$57,2,FALSE)</f>
        <v>DW</v>
      </c>
      <c r="D7018" s="3" t="s">
        <v>38</v>
      </c>
      <c r="E7018" s="3">
        <v>2010.0</v>
      </c>
      <c r="F7018" s="3">
        <v>155.0</v>
      </c>
    </row>
    <row r="7019" ht="15.75" customHeight="1">
      <c r="A7019" s="2" t="s">
        <v>298</v>
      </c>
      <c r="B7019" s="2" t="s">
        <v>299</v>
      </c>
      <c r="C7019" s="2" t="str">
        <f>VLOOKUP(D7019,Info!$A$24:$B$57,2,FALSE)</f>
        <v>DW</v>
      </c>
      <c r="D7019" s="3" t="s">
        <v>38</v>
      </c>
      <c r="E7019" s="3">
        <v>2011.0</v>
      </c>
      <c r="F7019" s="3">
        <v>143.0</v>
      </c>
    </row>
    <row r="7020" ht="15.75" customHeight="1">
      <c r="A7020" s="2" t="s">
        <v>298</v>
      </c>
      <c r="B7020" s="2" t="s">
        <v>299</v>
      </c>
      <c r="C7020" s="2" t="str">
        <f>VLOOKUP(D7020,Info!$A$24:$B$57,2,FALSE)</f>
        <v>DW</v>
      </c>
      <c r="D7020" s="3" t="s">
        <v>38</v>
      </c>
      <c r="E7020" s="3">
        <v>2012.0</v>
      </c>
      <c r="F7020" s="3">
        <v>353.0</v>
      </c>
    </row>
    <row r="7021" ht="15.75" customHeight="1">
      <c r="A7021" s="2" t="s">
        <v>298</v>
      </c>
      <c r="B7021" s="2" t="s">
        <v>299</v>
      </c>
      <c r="C7021" s="2" t="str">
        <f>VLOOKUP(D7021,Info!$A$24:$B$57,2,FALSE)</f>
        <v>DW</v>
      </c>
      <c r="D7021" s="3" t="s">
        <v>38</v>
      </c>
      <c r="E7021" s="3">
        <v>2013.0</v>
      </c>
      <c r="F7021" s="3">
        <v>134.0</v>
      </c>
    </row>
    <row r="7022" ht="15.75" customHeight="1">
      <c r="A7022" s="2" t="s">
        <v>298</v>
      </c>
      <c r="B7022" s="2" t="s">
        <v>299</v>
      </c>
      <c r="C7022" s="2" t="str">
        <f>VLOOKUP(D7022,Info!$A$24:$B$57,2,FALSE)</f>
        <v>DW</v>
      </c>
      <c r="D7022" s="3" t="s">
        <v>38</v>
      </c>
      <c r="E7022" s="3">
        <v>2014.0</v>
      </c>
      <c r="F7022" s="3">
        <v>251.0</v>
      </c>
    </row>
    <row r="7023" ht="15.75" customHeight="1">
      <c r="A7023" s="2" t="s">
        <v>298</v>
      </c>
      <c r="B7023" s="2" t="s">
        <v>299</v>
      </c>
      <c r="C7023" s="2" t="str">
        <f>VLOOKUP(D7023,Info!$A$24:$B$57,2,FALSE)</f>
        <v>DW</v>
      </c>
      <c r="D7023" s="3" t="s">
        <v>38</v>
      </c>
      <c r="E7023" s="3">
        <v>2015.0</v>
      </c>
      <c r="F7023" s="3">
        <v>260.0</v>
      </c>
    </row>
    <row r="7024" ht="15.75" customHeight="1">
      <c r="A7024" s="2" t="s">
        <v>298</v>
      </c>
      <c r="B7024" s="2" t="s">
        <v>299</v>
      </c>
      <c r="C7024" s="2" t="str">
        <f>VLOOKUP(D7024,Info!$A$24:$B$57,2,FALSE)</f>
        <v>DW</v>
      </c>
      <c r="D7024" s="3" t="s">
        <v>38</v>
      </c>
      <c r="E7024" s="3">
        <v>2016.0</v>
      </c>
      <c r="F7024" s="3">
        <v>303.0</v>
      </c>
    </row>
    <row r="7025" ht="15.75" customHeight="1">
      <c r="A7025" s="2" t="s">
        <v>298</v>
      </c>
      <c r="B7025" s="2" t="s">
        <v>299</v>
      </c>
      <c r="C7025" s="2" t="str">
        <f>VLOOKUP(D7025,Info!$A$24:$B$57,2,FALSE)</f>
        <v>DW</v>
      </c>
      <c r="D7025" s="3" t="s">
        <v>38</v>
      </c>
      <c r="E7025" s="3">
        <v>2017.0</v>
      </c>
      <c r="F7025" s="3">
        <v>262.0</v>
      </c>
    </row>
    <row r="7026" ht="15.75" customHeight="1">
      <c r="A7026" s="2" t="s">
        <v>298</v>
      </c>
      <c r="B7026" s="2" t="s">
        <v>299</v>
      </c>
      <c r="C7026" s="2" t="str">
        <f>VLOOKUP(D7026,Info!$A$24:$B$57,2,FALSE)</f>
        <v>DW</v>
      </c>
      <c r="D7026" s="3" t="s">
        <v>38</v>
      </c>
      <c r="E7026" s="3">
        <v>2018.0</v>
      </c>
      <c r="F7026" s="3">
        <v>207.0</v>
      </c>
    </row>
    <row r="7027" ht="15.75" customHeight="1">
      <c r="A7027" s="2" t="s">
        <v>298</v>
      </c>
      <c r="B7027" s="2" t="s">
        <v>299</v>
      </c>
      <c r="C7027" s="2" t="str">
        <f>VLOOKUP(D7027,Info!$A$24:$B$57,2,FALSE)</f>
        <v>DW</v>
      </c>
      <c r="D7027" s="3" t="s">
        <v>38</v>
      </c>
      <c r="E7027" s="3">
        <v>2019.0</v>
      </c>
      <c r="F7027" s="3">
        <v>334.0</v>
      </c>
    </row>
    <row r="7028" ht="15.75" customHeight="1">
      <c r="A7028" s="2" t="s">
        <v>298</v>
      </c>
      <c r="B7028" s="2" t="s">
        <v>299</v>
      </c>
      <c r="C7028" s="2" t="str">
        <f>VLOOKUP(D7028,Info!$A$24:$B$57,2,FALSE)</f>
        <v>Grunts</v>
      </c>
      <c r="D7028" s="3" t="s">
        <v>39</v>
      </c>
      <c r="E7028" s="3">
        <v>1981.0</v>
      </c>
      <c r="F7028" s="3">
        <v>55.0</v>
      </c>
    </row>
    <row r="7029" ht="15.75" customHeight="1">
      <c r="A7029" s="2" t="s">
        <v>298</v>
      </c>
      <c r="B7029" s="2" t="s">
        <v>299</v>
      </c>
      <c r="C7029" s="2" t="str">
        <f>VLOOKUP(D7029,Info!$A$24:$B$57,2,FALSE)</f>
        <v>Grunts</v>
      </c>
      <c r="D7029" s="3" t="s">
        <v>39</v>
      </c>
      <c r="E7029" s="3">
        <v>1982.0</v>
      </c>
      <c r="F7029" s="3">
        <v>64.0</v>
      </c>
    </row>
    <row r="7030" ht="15.75" customHeight="1">
      <c r="A7030" s="2" t="s">
        <v>298</v>
      </c>
      <c r="B7030" s="2" t="s">
        <v>299</v>
      </c>
      <c r="C7030" s="2" t="str">
        <f>VLOOKUP(D7030,Info!$A$24:$B$57,2,FALSE)</f>
        <v>Grunts</v>
      </c>
      <c r="D7030" s="3" t="s">
        <v>39</v>
      </c>
      <c r="E7030" s="3">
        <v>1983.0</v>
      </c>
      <c r="F7030" s="3">
        <v>75.0</v>
      </c>
    </row>
    <row r="7031" ht="15.75" customHeight="1">
      <c r="A7031" s="2" t="s">
        <v>298</v>
      </c>
      <c r="B7031" s="2" t="s">
        <v>299</v>
      </c>
      <c r="C7031" s="2" t="str">
        <f>VLOOKUP(D7031,Info!$A$24:$B$57,2,FALSE)</f>
        <v>Grunts</v>
      </c>
      <c r="D7031" s="3" t="s">
        <v>39</v>
      </c>
      <c r="E7031" s="3">
        <v>1984.0</v>
      </c>
      <c r="F7031" s="3">
        <v>87.0</v>
      </c>
    </row>
    <row r="7032" ht="15.75" customHeight="1">
      <c r="A7032" s="2" t="s">
        <v>298</v>
      </c>
      <c r="B7032" s="2" t="s">
        <v>299</v>
      </c>
      <c r="C7032" s="2" t="str">
        <f>VLOOKUP(D7032,Info!$A$24:$B$57,2,FALSE)</f>
        <v>Grunts</v>
      </c>
      <c r="D7032" s="3" t="s">
        <v>39</v>
      </c>
      <c r="E7032" s="3">
        <v>1985.0</v>
      </c>
      <c r="F7032" s="3">
        <v>79.0</v>
      </c>
    </row>
    <row r="7033" ht="15.75" customHeight="1">
      <c r="A7033" s="2" t="s">
        <v>298</v>
      </c>
      <c r="B7033" s="2" t="s">
        <v>299</v>
      </c>
      <c r="C7033" s="2" t="str">
        <f>VLOOKUP(D7033,Info!$A$24:$B$57,2,FALSE)</f>
        <v>Grunts</v>
      </c>
      <c r="D7033" s="3" t="s">
        <v>39</v>
      </c>
      <c r="E7033" s="3">
        <v>1986.0</v>
      </c>
      <c r="F7033" s="3">
        <v>65.0</v>
      </c>
    </row>
    <row r="7034" ht="15.75" customHeight="1">
      <c r="A7034" s="2" t="s">
        <v>298</v>
      </c>
      <c r="B7034" s="2" t="s">
        <v>299</v>
      </c>
      <c r="C7034" s="2" t="str">
        <f>VLOOKUP(D7034,Info!$A$24:$B$57,2,FALSE)</f>
        <v>Grunts</v>
      </c>
      <c r="D7034" s="3" t="s">
        <v>39</v>
      </c>
      <c r="E7034" s="3">
        <v>1987.0</v>
      </c>
      <c r="F7034" s="3">
        <v>171.0</v>
      </c>
    </row>
    <row r="7035" ht="15.75" customHeight="1">
      <c r="A7035" s="2" t="s">
        <v>298</v>
      </c>
      <c r="B7035" s="2" t="s">
        <v>299</v>
      </c>
      <c r="C7035" s="2" t="str">
        <f>VLOOKUP(D7035,Info!$A$24:$B$57,2,FALSE)</f>
        <v>Grunts</v>
      </c>
      <c r="D7035" s="3" t="s">
        <v>39</v>
      </c>
      <c r="E7035" s="3">
        <v>1988.0</v>
      </c>
      <c r="F7035" s="3">
        <v>149.0</v>
      </c>
    </row>
    <row r="7036" ht="15.75" customHeight="1">
      <c r="A7036" s="2" t="s">
        <v>298</v>
      </c>
      <c r="B7036" s="2" t="s">
        <v>299</v>
      </c>
      <c r="C7036" s="2" t="str">
        <f>VLOOKUP(D7036,Info!$A$24:$B$57,2,FALSE)</f>
        <v>Grunts</v>
      </c>
      <c r="D7036" s="3" t="s">
        <v>39</v>
      </c>
      <c r="E7036" s="3">
        <v>1989.0</v>
      </c>
      <c r="F7036" s="3">
        <v>221.0</v>
      </c>
    </row>
    <row r="7037" ht="15.75" customHeight="1">
      <c r="A7037" s="2" t="s">
        <v>298</v>
      </c>
      <c r="B7037" s="2" t="s">
        <v>299</v>
      </c>
      <c r="C7037" s="2" t="str">
        <f>VLOOKUP(D7037,Info!$A$24:$B$57,2,FALSE)</f>
        <v>Grunts</v>
      </c>
      <c r="D7037" s="3" t="s">
        <v>39</v>
      </c>
      <c r="E7037" s="3">
        <v>1990.0</v>
      </c>
      <c r="F7037" s="3">
        <v>278.0</v>
      </c>
    </row>
    <row r="7038" ht="15.75" customHeight="1">
      <c r="A7038" s="2" t="s">
        <v>298</v>
      </c>
      <c r="B7038" s="2" t="s">
        <v>299</v>
      </c>
      <c r="C7038" s="2" t="str">
        <f>VLOOKUP(D7038,Info!$A$24:$B$57,2,FALSE)</f>
        <v>Grunts</v>
      </c>
      <c r="D7038" s="3" t="s">
        <v>39</v>
      </c>
      <c r="E7038" s="3">
        <v>1991.0</v>
      </c>
      <c r="F7038" s="3">
        <v>413.0</v>
      </c>
    </row>
    <row r="7039" ht="15.75" customHeight="1">
      <c r="A7039" s="2" t="s">
        <v>298</v>
      </c>
      <c r="B7039" s="2" t="s">
        <v>299</v>
      </c>
      <c r="C7039" s="2" t="str">
        <f>VLOOKUP(D7039,Info!$A$24:$B$57,2,FALSE)</f>
        <v>Grunts</v>
      </c>
      <c r="D7039" s="3" t="s">
        <v>39</v>
      </c>
      <c r="E7039" s="3">
        <v>1992.0</v>
      </c>
      <c r="F7039" s="3">
        <v>633.0</v>
      </c>
    </row>
    <row r="7040" ht="15.75" customHeight="1">
      <c r="A7040" s="2" t="s">
        <v>298</v>
      </c>
      <c r="B7040" s="2" t="s">
        <v>299</v>
      </c>
      <c r="C7040" s="2" t="str">
        <f>VLOOKUP(D7040,Info!$A$24:$B$57,2,FALSE)</f>
        <v>Grunts</v>
      </c>
      <c r="D7040" s="3" t="s">
        <v>39</v>
      </c>
      <c r="E7040" s="3">
        <v>1993.0</v>
      </c>
      <c r="F7040" s="3">
        <v>428.0</v>
      </c>
    </row>
    <row r="7041" ht="15.75" customHeight="1">
      <c r="A7041" s="2" t="s">
        <v>298</v>
      </c>
      <c r="B7041" s="2" t="s">
        <v>299</v>
      </c>
      <c r="C7041" s="2" t="str">
        <f>VLOOKUP(D7041,Info!$A$24:$B$57,2,FALSE)</f>
        <v>Grunts</v>
      </c>
      <c r="D7041" s="3" t="s">
        <v>39</v>
      </c>
      <c r="E7041" s="3">
        <v>1994.0</v>
      </c>
      <c r="F7041" s="3">
        <v>626.0</v>
      </c>
    </row>
    <row r="7042" ht="15.75" customHeight="1">
      <c r="A7042" s="2" t="s">
        <v>298</v>
      </c>
      <c r="B7042" s="2" t="s">
        <v>299</v>
      </c>
      <c r="C7042" s="2" t="str">
        <f>VLOOKUP(D7042,Info!$A$24:$B$57,2,FALSE)</f>
        <v>Grunts</v>
      </c>
      <c r="D7042" s="3" t="s">
        <v>39</v>
      </c>
      <c r="E7042" s="3">
        <v>1995.0</v>
      </c>
      <c r="F7042" s="3">
        <v>258.0</v>
      </c>
    </row>
    <row r="7043" ht="15.75" customHeight="1">
      <c r="A7043" s="2" t="s">
        <v>298</v>
      </c>
      <c r="B7043" s="2" t="s">
        <v>299</v>
      </c>
      <c r="C7043" s="2" t="str">
        <f>VLOOKUP(D7043,Info!$A$24:$B$57,2,FALSE)</f>
        <v>Grunts</v>
      </c>
      <c r="D7043" s="3" t="s">
        <v>39</v>
      </c>
      <c r="E7043" s="3">
        <v>1996.0</v>
      </c>
      <c r="F7043" s="3">
        <v>271.0</v>
      </c>
    </row>
    <row r="7044" ht="15.75" customHeight="1">
      <c r="A7044" s="2" t="s">
        <v>298</v>
      </c>
      <c r="B7044" s="2" t="s">
        <v>299</v>
      </c>
      <c r="C7044" s="2" t="str">
        <f>VLOOKUP(D7044,Info!$A$24:$B$57,2,FALSE)</f>
        <v>Grunts</v>
      </c>
      <c r="D7044" s="3" t="s">
        <v>39</v>
      </c>
      <c r="E7044" s="3">
        <v>1997.0</v>
      </c>
      <c r="F7044" s="3">
        <v>155.0</v>
      </c>
    </row>
    <row r="7045" ht="15.75" customHeight="1">
      <c r="A7045" s="2" t="s">
        <v>298</v>
      </c>
      <c r="B7045" s="2" t="s">
        <v>299</v>
      </c>
      <c r="C7045" s="2" t="str">
        <f>VLOOKUP(D7045,Info!$A$24:$B$57,2,FALSE)</f>
        <v>Grunts</v>
      </c>
      <c r="D7045" s="3" t="s">
        <v>39</v>
      </c>
      <c r="E7045" s="3">
        <v>1998.0</v>
      </c>
      <c r="F7045" s="3">
        <v>230.0</v>
      </c>
    </row>
    <row r="7046" ht="15.75" customHeight="1">
      <c r="A7046" s="2" t="s">
        <v>298</v>
      </c>
      <c r="B7046" s="2" t="s">
        <v>299</v>
      </c>
      <c r="C7046" s="2" t="str">
        <f>VLOOKUP(D7046,Info!$A$24:$B$57,2,FALSE)</f>
        <v>Grunts</v>
      </c>
      <c r="D7046" s="3" t="s">
        <v>39</v>
      </c>
      <c r="E7046" s="3">
        <v>1999.0</v>
      </c>
      <c r="F7046" s="3">
        <v>252.0</v>
      </c>
    </row>
    <row r="7047" ht="15.75" customHeight="1">
      <c r="A7047" s="2" t="s">
        <v>298</v>
      </c>
      <c r="B7047" s="2" t="s">
        <v>299</v>
      </c>
      <c r="C7047" s="2" t="str">
        <f>VLOOKUP(D7047,Info!$A$24:$B$57,2,FALSE)</f>
        <v>Grunts</v>
      </c>
      <c r="D7047" s="3" t="s">
        <v>39</v>
      </c>
      <c r="E7047" s="3">
        <v>2000.0</v>
      </c>
      <c r="F7047" s="3">
        <v>155.0</v>
      </c>
    </row>
    <row r="7048" ht="15.75" customHeight="1">
      <c r="A7048" s="2" t="s">
        <v>298</v>
      </c>
      <c r="B7048" s="2" t="s">
        <v>299</v>
      </c>
      <c r="C7048" s="2" t="str">
        <f>VLOOKUP(D7048,Info!$A$24:$B$57,2,FALSE)</f>
        <v>Grunts</v>
      </c>
      <c r="D7048" s="3" t="s">
        <v>39</v>
      </c>
      <c r="E7048" s="3">
        <v>2001.0</v>
      </c>
      <c r="F7048" s="3">
        <v>337.0</v>
      </c>
    </row>
    <row r="7049" ht="15.75" customHeight="1">
      <c r="A7049" s="2" t="s">
        <v>298</v>
      </c>
      <c r="B7049" s="2" t="s">
        <v>299</v>
      </c>
      <c r="C7049" s="2" t="str">
        <f>VLOOKUP(D7049,Info!$A$24:$B$57,2,FALSE)</f>
        <v>Grunts</v>
      </c>
      <c r="D7049" s="3" t="s">
        <v>39</v>
      </c>
      <c r="E7049" s="3">
        <v>2002.0</v>
      </c>
      <c r="F7049" s="3">
        <v>339.0</v>
      </c>
    </row>
    <row r="7050" ht="15.75" customHeight="1">
      <c r="A7050" s="2" t="s">
        <v>298</v>
      </c>
      <c r="B7050" s="2" t="s">
        <v>299</v>
      </c>
      <c r="C7050" s="2" t="str">
        <f>VLOOKUP(D7050,Info!$A$24:$B$57,2,FALSE)</f>
        <v>Grunts</v>
      </c>
      <c r="D7050" s="3" t="s">
        <v>39</v>
      </c>
      <c r="E7050" s="3">
        <v>2003.0</v>
      </c>
      <c r="F7050" s="3">
        <v>423.0</v>
      </c>
    </row>
    <row r="7051" ht="15.75" customHeight="1">
      <c r="A7051" s="2" t="s">
        <v>298</v>
      </c>
      <c r="B7051" s="2" t="s">
        <v>299</v>
      </c>
      <c r="C7051" s="2" t="str">
        <f>VLOOKUP(D7051,Info!$A$24:$B$57,2,FALSE)</f>
        <v>Grunts</v>
      </c>
      <c r="D7051" s="3" t="s">
        <v>39</v>
      </c>
      <c r="E7051" s="3">
        <v>2004.0</v>
      </c>
      <c r="F7051" s="3">
        <v>386.0</v>
      </c>
    </row>
    <row r="7052" ht="15.75" customHeight="1">
      <c r="A7052" s="2" t="s">
        <v>298</v>
      </c>
      <c r="B7052" s="2" t="s">
        <v>299</v>
      </c>
      <c r="C7052" s="2" t="str">
        <f>VLOOKUP(D7052,Info!$A$24:$B$57,2,FALSE)</f>
        <v>Grunts</v>
      </c>
      <c r="D7052" s="3" t="s">
        <v>39</v>
      </c>
      <c r="E7052" s="3">
        <v>2005.0</v>
      </c>
      <c r="F7052" s="3">
        <v>249.0</v>
      </c>
    </row>
    <row r="7053" ht="15.75" customHeight="1">
      <c r="A7053" s="2" t="s">
        <v>298</v>
      </c>
      <c r="B7053" s="2" t="s">
        <v>299</v>
      </c>
      <c r="C7053" s="2" t="str">
        <f>VLOOKUP(D7053,Info!$A$24:$B$57,2,FALSE)</f>
        <v>Grunts</v>
      </c>
      <c r="D7053" s="3" t="s">
        <v>39</v>
      </c>
      <c r="E7053" s="3">
        <v>2006.0</v>
      </c>
      <c r="F7053" s="3">
        <v>469.0</v>
      </c>
    </row>
    <row r="7054" ht="15.75" customHeight="1">
      <c r="A7054" s="2" t="s">
        <v>298</v>
      </c>
      <c r="B7054" s="2" t="s">
        <v>299</v>
      </c>
      <c r="C7054" s="2" t="str">
        <f>VLOOKUP(D7054,Info!$A$24:$B$57,2,FALSE)</f>
        <v>Grunts</v>
      </c>
      <c r="D7054" s="3" t="s">
        <v>39</v>
      </c>
      <c r="E7054" s="3">
        <v>2007.0</v>
      </c>
      <c r="F7054" s="3">
        <v>374.0</v>
      </c>
    </row>
    <row r="7055" ht="15.75" customHeight="1">
      <c r="A7055" s="2" t="s">
        <v>298</v>
      </c>
      <c r="B7055" s="2" t="s">
        <v>299</v>
      </c>
      <c r="C7055" s="2" t="str">
        <f>VLOOKUP(D7055,Info!$A$24:$B$57,2,FALSE)</f>
        <v>Grunts</v>
      </c>
      <c r="D7055" s="3" t="s">
        <v>39</v>
      </c>
      <c r="E7055" s="3">
        <v>2008.0</v>
      </c>
      <c r="F7055" s="3">
        <v>398.0</v>
      </c>
    </row>
    <row r="7056" ht="15.75" customHeight="1">
      <c r="A7056" s="2" t="s">
        <v>298</v>
      </c>
      <c r="B7056" s="2" t="s">
        <v>299</v>
      </c>
      <c r="C7056" s="2" t="str">
        <f>VLOOKUP(D7056,Info!$A$24:$B$57,2,FALSE)</f>
        <v>Grunts</v>
      </c>
      <c r="D7056" s="3" t="s">
        <v>39</v>
      </c>
      <c r="E7056" s="3">
        <v>2009.0</v>
      </c>
      <c r="F7056" s="3">
        <v>256.0</v>
      </c>
    </row>
    <row r="7057" ht="15.75" customHeight="1">
      <c r="A7057" s="2" t="s">
        <v>298</v>
      </c>
      <c r="B7057" s="2" t="s">
        <v>299</v>
      </c>
      <c r="C7057" s="2" t="str">
        <f>VLOOKUP(D7057,Info!$A$24:$B$57,2,FALSE)</f>
        <v>Grunts</v>
      </c>
      <c r="D7057" s="3" t="s">
        <v>39</v>
      </c>
      <c r="E7057" s="3">
        <v>2010.0</v>
      </c>
      <c r="F7057" s="3">
        <v>174.0</v>
      </c>
    </row>
    <row r="7058" ht="15.75" customHeight="1">
      <c r="A7058" s="2" t="s">
        <v>298</v>
      </c>
      <c r="B7058" s="2" t="s">
        <v>299</v>
      </c>
      <c r="C7058" s="2" t="str">
        <f>VLOOKUP(D7058,Info!$A$24:$B$57,2,FALSE)</f>
        <v>Grunts</v>
      </c>
      <c r="D7058" s="3" t="s">
        <v>39</v>
      </c>
      <c r="E7058" s="3">
        <v>2011.0</v>
      </c>
      <c r="F7058" s="3">
        <v>220.0</v>
      </c>
    </row>
    <row r="7059" ht="15.75" customHeight="1">
      <c r="A7059" s="2" t="s">
        <v>298</v>
      </c>
      <c r="B7059" s="2" t="s">
        <v>299</v>
      </c>
      <c r="C7059" s="2" t="str">
        <f>VLOOKUP(D7059,Info!$A$24:$B$57,2,FALSE)</f>
        <v>Grunts</v>
      </c>
      <c r="D7059" s="3" t="s">
        <v>39</v>
      </c>
      <c r="E7059" s="3">
        <v>2012.0</v>
      </c>
      <c r="F7059" s="3">
        <v>297.0</v>
      </c>
    </row>
    <row r="7060" ht="15.75" customHeight="1">
      <c r="A7060" s="2" t="s">
        <v>298</v>
      </c>
      <c r="B7060" s="2" t="s">
        <v>299</v>
      </c>
      <c r="C7060" s="2" t="str">
        <f>VLOOKUP(D7060,Info!$A$24:$B$57,2,FALSE)</f>
        <v>Grunts</v>
      </c>
      <c r="D7060" s="3" t="s">
        <v>39</v>
      </c>
      <c r="E7060" s="3">
        <v>2013.0</v>
      </c>
      <c r="F7060" s="3">
        <v>201.0</v>
      </c>
    </row>
    <row r="7061" ht="15.75" customHeight="1">
      <c r="A7061" s="2" t="s">
        <v>298</v>
      </c>
      <c r="B7061" s="2" t="s">
        <v>299</v>
      </c>
      <c r="C7061" s="2" t="str">
        <f>VLOOKUP(D7061,Info!$A$24:$B$57,2,FALSE)</f>
        <v>Grunts</v>
      </c>
      <c r="D7061" s="3" t="s">
        <v>39</v>
      </c>
      <c r="E7061" s="3">
        <v>2014.0</v>
      </c>
      <c r="F7061" s="3">
        <v>193.0</v>
      </c>
    </row>
    <row r="7062" ht="15.75" customHeight="1">
      <c r="A7062" s="2" t="s">
        <v>298</v>
      </c>
      <c r="B7062" s="2" t="s">
        <v>299</v>
      </c>
      <c r="C7062" s="2" t="str">
        <f>VLOOKUP(D7062,Info!$A$24:$B$57,2,FALSE)</f>
        <v>Grunts</v>
      </c>
      <c r="D7062" s="3" t="s">
        <v>39</v>
      </c>
      <c r="E7062" s="3">
        <v>2015.0</v>
      </c>
      <c r="F7062" s="3">
        <v>156.0</v>
      </c>
    </row>
    <row r="7063" ht="15.75" customHeight="1">
      <c r="A7063" s="2" t="s">
        <v>298</v>
      </c>
      <c r="B7063" s="2" t="s">
        <v>299</v>
      </c>
      <c r="C7063" s="2" t="str">
        <f>VLOOKUP(D7063,Info!$A$24:$B$57,2,FALSE)</f>
        <v>Grunts</v>
      </c>
      <c r="D7063" s="3" t="s">
        <v>39</v>
      </c>
      <c r="E7063" s="3">
        <v>2016.0</v>
      </c>
      <c r="F7063" s="3">
        <v>242.0</v>
      </c>
    </row>
    <row r="7064" ht="15.75" customHeight="1">
      <c r="A7064" s="2" t="s">
        <v>298</v>
      </c>
      <c r="B7064" s="2" t="s">
        <v>299</v>
      </c>
      <c r="C7064" s="2" t="str">
        <f>VLOOKUP(D7064,Info!$A$24:$B$57,2,FALSE)</f>
        <v>Grunts</v>
      </c>
      <c r="D7064" s="3" t="s">
        <v>39</v>
      </c>
      <c r="E7064" s="3">
        <v>2017.0</v>
      </c>
      <c r="F7064" s="3">
        <v>148.0</v>
      </c>
    </row>
    <row r="7065" ht="15.75" customHeight="1">
      <c r="A7065" s="2" t="s">
        <v>298</v>
      </c>
      <c r="B7065" s="2" t="s">
        <v>299</v>
      </c>
      <c r="C7065" s="2" t="str">
        <f>VLOOKUP(D7065,Info!$A$24:$B$57,2,FALSE)</f>
        <v>Grunts</v>
      </c>
      <c r="D7065" s="3" t="s">
        <v>39</v>
      </c>
      <c r="E7065" s="3">
        <v>2018.0</v>
      </c>
      <c r="F7065" s="3">
        <v>150.0</v>
      </c>
    </row>
    <row r="7066" ht="15.75" customHeight="1">
      <c r="A7066" s="2" t="s">
        <v>298</v>
      </c>
      <c r="B7066" s="2" t="s">
        <v>299</v>
      </c>
      <c r="C7066" s="2" t="str">
        <f>VLOOKUP(D7066,Info!$A$24:$B$57,2,FALSE)</f>
        <v>Grunts</v>
      </c>
      <c r="D7066" s="3" t="s">
        <v>39</v>
      </c>
      <c r="E7066" s="3">
        <v>2019.0</v>
      </c>
      <c r="F7066" s="3">
        <v>139.0</v>
      </c>
    </row>
    <row r="7067" ht="15.75" customHeight="1">
      <c r="A7067" s="2" t="s">
        <v>298</v>
      </c>
      <c r="B7067" s="2" t="s">
        <v>299</v>
      </c>
      <c r="C7067" s="2" t="str">
        <f>VLOOKUP(D7067,Info!$A$24:$B$57,2,FALSE)</f>
        <v>Porgies</v>
      </c>
      <c r="D7067" s="3" t="s">
        <v>40</v>
      </c>
      <c r="E7067" s="3">
        <v>1981.0</v>
      </c>
      <c r="F7067" s="3">
        <v>5.0</v>
      </c>
    </row>
    <row r="7068" ht="15.75" customHeight="1">
      <c r="A7068" s="2" t="s">
        <v>298</v>
      </c>
      <c r="B7068" s="2" t="s">
        <v>299</v>
      </c>
      <c r="C7068" s="2" t="str">
        <f>VLOOKUP(D7068,Info!$A$24:$B$57,2,FALSE)</f>
        <v>Porgies</v>
      </c>
      <c r="D7068" s="3" t="s">
        <v>40</v>
      </c>
      <c r="E7068" s="3">
        <v>1982.0</v>
      </c>
      <c r="F7068" s="3">
        <v>8.0</v>
      </c>
    </row>
    <row r="7069" ht="15.75" customHeight="1">
      <c r="A7069" s="2" t="s">
        <v>298</v>
      </c>
      <c r="B7069" s="2" t="s">
        <v>299</v>
      </c>
      <c r="C7069" s="2" t="str">
        <f>VLOOKUP(D7069,Info!$A$24:$B$57,2,FALSE)</f>
        <v>Porgies</v>
      </c>
      <c r="D7069" s="3" t="s">
        <v>40</v>
      </c>
      <c r="E7069" s="3">
        <v>1983.0</v>
      </c>
      <c r="F7069" s="3">
        <v>2.0</v>
      </c>
    </row>
    <row r="7070" ht="15.75" customHeight="1">
      <c r="A7070" s="2" t="s">
        <v>298</v>
      </c>
      <c r="B7070" s="2" t="s">
        <v>299</v>
      </c>
      <c r="C7070" s="2" t="str">
        <f>VLOOKUP(D7070,Info!$A$24:$B$57,2,FALSE)</f>
        <v>Porgies</v>
      </c>
      <c r="D7070" s="3" t="s">
        <v>40</v>
      </c>
      <c r="E7070" s="3">
        <v>1984.0</v>
      </c>
      <c r="F7070" s="3">
        <v>1.0</v>
      </c>
    </row>
    <row r="7071" ht="15.75" customHeight="1">
      <c r="A7071" s="2" t="s">
        <v>298</v>
      </c>
      <c r="B7071" s="2" t="s">
        <v>299</v>
      </c>
      <c r="C7071" s="2" t="str">
        <f>VLOOKUP(D7071,Info!$A$24:$B$57,2,FALSE)</f>
        <v>Porgies</v>
      </c>
      <c r="D7071" s="3" t="s">
        <v>40</v>
      </c>
      <c r="E7071" s="3">
        <v>1985.0</v>
      </c>
      <c r="F7071" s="3">
        <v>3.0</v>
      </c>
    </row>
    <row r="7072" ht="15.75" customHeight="1">
      <c r="A7072" s="2" t="s">
        <v>298</v>
      </c>
      <c r="B7072" s="2" t="s">
        <v>299</v>
      </c>
      <c r="C7072" s="2" t="str">
        <f>VLOOKUP(D7072,Info!$A$24:$B$57,2,FALSE)</f>
        <v>Porgies</v>
      </c>
      <c r="D7072" s="3" t="s">
        <v>40</v>
      </c>
      <c r="E7072" s="3">
        <v>1986.0</v>
      </c>
      <c r="F7072" s="3">
        <v>5.0</v>
      </c>
    </row>
    <row r="7073" ht="15.75" customHeight="1">
      <c r="A7073" s="2" t="s">
        <v>298</v>
      </c>
      <c r="B7073" s="2" t="s">
        <v>299</v>
      </c>
      <c r="C7073" s="2" t="str">
        <f>VLOOKUP(D7073,Info!$A$24:$B$57,2,FALSE)</f>
        <v>Porgies</v>
      </c>
      <c r="D7073" s="3" t="s">
        <v>40</v>
      </c>
      <c r="E7073" s="3">
        <v>1987.0</v>
      </c>
      <c r="F7073" s="3">
        <v>16.0</v>
      </c>
    </row>
    <row r="7074" ht="15.75" customHeight="1">
      <c r="A7074" s="2" t="s">
        <v>298</v>
      </c>
      <c r="B7074" s="2" t="s">
        <v>299</v>
      </c>
      <c r="C7074" s="2" t="str">
        <f>VLOOKUP(D7074,Info!$A$24:$B$57,2,FALSE)</f>
        <v>Porgies</v>
      </c>
      <c r="D7074" s="3" t="s">
        <v>40</v>
      </c>
      <c r="E7074" s="3">
        <v>1988.0</v>
      </c>
      <c r="F7074" s="3">
        <v>14.0</v>
      </c>
    </row>
    <row r="7075" ht="15.75" customHeight="1">
      <c r="A7075" s="2" t="s">
        <v>298</v>
      </c>
      <c r="B7075" s="2" t="s">
        <v>299</v>
      </c>
      <c r="C7075" s="2" t="str">
        <f>VLOOKUP(D7075,Info!$A$24:$B$57,2,FALSE)</f>
        <v>Porgies</v>
      </c>
      <c r="D7075" s="3" t="s">
        <v>40</v>
      </c>
      <c r="E7075" s="3">
        <v>1989.0</v>
      </c>
      <c r="F7075" s="3">
        <v>16.0</v>
      </c>
    </row>
    <row r="7076" ht="15.75" customHeight="1">
      <c r="A7076" s="2" t="s">
        <v>298</v>
      </c>
      <c r="B7076" s="2" t="s">
        <v>299</v>
      </c>
      <c r="C7076" s="2" t="str">
        <f>VLOOKUP(D7076,Info!$A$24:$B$57,2,FALSE)</f>
        <v>Porgies</v>
      </c>
      <c r="D7076" s="3" t="s">
        <v>40</v>
      </c>
      <c r="E7076" s="3">
        <v>1990.0</v>
      </c>
      <c r="F7076" s="3">
        <v>4.0</v>
      </c>
    </row>
    <row r="7077" ht="15.75" customHeight="1">
      <c r="A7077" s="2" t="s">
        <v>298</v>
      </c>
      <c r="B7077" s="2" t="s">
        <v>299</v>
      </c>
      <c r="C7077" s="2" t="str">
        <f>VLOOKUP(D7077,Info!$A$24:$B$57,2,FALSE)</f>
        <v>Porgies</v>
      </c>
      <c r="D7077" s="3" t="s">
        <v>40</v>
      </c>
      <c r="E7077" s="3">
        <v>1991.0</v>
      </c>
      <c r="F7077" s="3">
        <v>14.0</v>
      </c>
    </row>
    <row r="7078" ht="15.75" customHeight="1">
      <c r="A7078" s="2" t="s">
        <v>298</v>
      </c>
      <c r="B7078" s="2" t="s">
        <v>299</v>
      </c>
      <c r="C7078" s="2" t="str">
        <f>VLOOKUP(D7078,Info!$A$24:$B$57,2,FALSE)</f>
        <v>Porgies</v>
      </c>
      <c r="D7078" s="3" t="s">
        <v>40</v>
      </c>
      <c r="E7078" s="3">
        <v>1992.0</v>
      </c>
      <c r="F7078" s="3">
        <v>24.0</v>
      </c>
    </row>
    <row r="7079" ht="15.75" customHeight="1">
      <c r="A7079" s="2" t="s">
        <v>298</v>
      </c>
      <c r="B7079" s="2" t="s">
        <v>299</v>
      </c>
      <c r="C7079" s="2" t="str">
        <f>VLOOKUP(D7079,Info!$A$24:$B$57,2,FALSE)</f>
        <v>Porgies</v>
      </c>
      <c r="D7079" s="3" t="s">
        <v>40</v>
      </c>
      <c r="E7079" s="3">
        <v>1993.0</v>
      </c>
      <c r="F7079" s="3">
        <v>7.0</v>
      </c>
    </row>
    <row r="7080" ht="15.75" customHeight="1">
      <c r="A7080" s="2" t="s">
        <v>298</v>
      </c>
      <c r="B7080" s="2" t="s">
        <v>299</v>
      </c>
      <c r="C7080" s="2" t="str">
        <f>VLOOKUP(D7080,Info!$A$24:$B$57,2,FALSE)</f>
        <v>Porgies</v>
      </c>
      <c r="D7080" s="3" t="s">
        <v>40</v>
      </c>
      <c r="E7080" s="3">
        <v>1994.0</v>
      </c>
      <c r="F7080" s="3">
        <v>23.0</v>
      </c>
    </row>
    <row r="7081" ht="15.75" customHeight="1">
      <c r="A7081" s="2" t="s">
        <v>298</v>
      </c>
      <c r="B7081" s="2" t="s">
        <v>299</v>
      </c>
      <c r="C7081" s="2" t="str">
        <f>VLOOKUP(D7081,Info!$A$24:$B$57,2,FALSE)</f>
        <v>Porgies</v>
      </c>
      <c r="D7081" s="3" t="s">
        <v>40</v>
      </c>
      <c r="E7081" s="3">
        <v>1995.0</v>
      </c>
      <c r="F7081" s="3">
        <v>27.0</v>
      </c>
    </row>
    <row r="7082" ht="15.75" customHeight="1">
      <c r="A7082" s="2" t="s">
        <v>298</v>
      </c>
      <c r="B7082" s="2" t="s">
        <v>299</v>
      </c>
      <c r="C7082" s="2" t="str">
        <f>VLOOKUP(D7082,Info!$A$24:$B$57,2,FALSE)</f>
        <v>Porgies</v>
      </c>
      <c r="D7082" s="3" t="s">
        <v>40</v>
      </c>
      <c r="E7082" s="3">
        <v>1996.0</v>
      </c>
      <c r="F7082" s="3">
        <v>6.0</v>
      </c>
    </row>
    <row r="7083" ht="15.75" customHeight="1">
      <c r="A7083" s="2" t="s">
        <v>298</v>
      </c>
      <c r="B7083" s="2" t="s">
        <v>299</v>
      </c>
      <c r="C7083" s="2" t="str">
        <f>VLOOKUP(D7083,Info!$A$24:$B$57,2,FALSE)</f>
        <v>Porgies</v>
      </c>
      <c r="D7083" s="3" t="s">
        <v>40</v>
      </c>
      <c r="E7083" s="3">
        <v>1997.0</v>
      </c>
      <c r="F7083" s="3">
        <v>38.0</v>
      </c>
    </row>
    <row r="7084" ht="15.75" customHeight="1">
      <c r="A7084" s="2" t="s">
        <v>298</v>
      </c>
      <c r="B7084" s="2" t="s">
        <v>299</v>
      </c>
      <c r="C7084" s="2" t="str">
        <f>VLOOKUP(D7084,Info!$A$24:$B$57,2,FALSE)</f>
        <v>Porgies</v>
      </c>
      <c r="D7084" s="3" t="s">
        <v>40</v>
      </c>
      <c r="E7084" s="3">
        <v>1998.0</v>
      </c>
      <c r="F7084" s="3">
        <v>8.0</v>
      </c>
    </row>
    <row r="7085" ht="15.75" customHeight="1">
      <c r="A7085" s="2" t="s">
        <v>298</v>
      </c>
      <c r="B7085" s="2" t="s">
        <v>299</v>
      </c>
      <c r="C7085" s="2" t="str">
        <f>VLOOKUP(D7085,Info!$A$24:$B$57,2,FALSE)</f>
        <v>Porgies</v>
      </c>
      <c r="D7085" s="3" t="s">
        <v>40</v>
      </c>
      <c r="E7085" s="3">
        <v>1999.0</v>
      </c>
      <c r="F7085" s="3">
        <v>12.0</v>
      </c>
    </row>
    <row r="7086" ht="15.75" customHeight="1">
      <c r="A7086" s="2" t="s">
        <v>298</v>
      </c>
      <c r="B7086" s="2" t="s">
        <v>299</v>
      </c>
      <c r="C7086" s="2" t="str">
        <f>VLOOKUP(D7086,Info!$A$24:$B$57,2,FALSE)</f>
        <v>Porgies</v>
      </c>
      <c r="D7086" s="3" t="s">
        <v>40</v>
      </c>
      <c r="E7086" s="3">
        <v>2000.0</v>
      </c>
      <c r="F7086" s="3">
        <v>22.0</v>
      </c>
    </row>
    <row r="7087" ht="15.75" customHeight="1">
      <c r="A7087" s="2" t="s">
        <v>298</v>
      </c>
      <c r="B7087" s="2" t="s">
        <v>299</v>
      </c>
      <c r="C7087" s="2" t="str">
        <f>VLOOKUP(D7087,Info!$A$24:$B$57,2,FALSE)</f>
        <v>Porgies</v>
      </c>
      <c r="D7087" s="3" t="s">
        <v>40</v>
      </c>
      <c r="E7087" s="3">
        <v>2001.0</v>
      </c>
      <c r="F7087" s="3">
        <v>32.0</v>
      </c>
    </row>
    <row r="7088" ht="15.75" customHeight="1">
      <c r="A7088" s="2" t="s">
        <v>298</v>
      </c>
      <c r="B7088" s="2" t="s">
        <v>299</v>
      </c>
      <c r="C7088" s="2" t="str">
        <f>VLOOKUP(D7088,Info!$A$24:$B$57,2,FALSE)</f>
        <v>Porgies</v>
      </c>
      <c r="D7088" s="3" t="s">
        <v>40</v>
      </c>
      <c r="E7088" s="3">
        <v>2002.0</v>
      </c>
      <c r="F7088" s="3">
        <v>13.0</v>
      </c>
    </row>
    <row r="7089" ht="15.75" customHeight="1">
      <c r="A7089" s="2" t="s">
        <v>298</v>
      </c>
      <c r="B7089" s="2" t="s">
        <v>299</v>
      </c>
      <c r="C7089" s="2" t="str">
        <f>VLOOKUP(D7089,Info!$A$24:$B$57,2,FALSE)</f>
        <v>Porgies</v>
      </c>
      <c r="D7089" s="3" t="s">
        <v>40</v>
      </c>
      <c r="E7089" s="3">
        <v>2003.0</v>
      </c>
      <c r="F7089" s="3">
        <v>24.0</v>
      </c>
    </row>
    <row r="7090" ht="15.75" customHeight="1">
      <c r="A7090" s="2" t="s">
        <v>298</v>
      </c>
      <c r="B7090" s="2" t="s">
        <v>299</v>
      </c>
      <c r="C7090" s="2" t="str">
        <f>VLOOKUP(D7090,Info!$A$24:$B$57,2,FALSE)</f>
        <v>Porgies</v>
      </c>
      <c r="D7090" s="3" t="s">
        <v>40</v>
      </c>
      <c r="E7090" s="3">
        <v>2004.0</v>
      </c>
      <c r="F7090" s="3">
        <v>13.0</v>
      </c>
    </row>
    <row r="7091" ht="15.75" customHeight="1">
      <c r="A7091" s="2" t="s">
        <v>298</v>
      </c>
      <c r="B7091" s="2" t="s">
        <v>299</v>
      </c>
      <c r="C7091" s="2" t="str">
        <f>VLOOKUP(D7091,Info!$A$24:$B$57,2,FALSE)</f>
        <v>Porgies</v>
      </c>
      <c r="D7091" s="3" t="s">
        <v>40</v>
      </c>
      <c r="E7091" s="3">
        <v>2005.0</v>
      </c>
      <c r="F7091" s="3">
        <v>21.0</v>
      </c>
    </row>
    <row r="7092" ht="15.75" customHeight="1">
      <c r="A7092" s="2" t="s">
        <v>298</v>
      </c>
      <c r="B7092" s="2" t="s">
        <v>299</v>
      </c>
      <c r="C7092" s="2" t="str">
        <f>VLOOKUP(D7092,Info!$A$24:$B$57,2,FALSE)</f>
        <v>Porgies</v>
      </c>
      <c r="D7092" s="3" t="s">
        <v>40</v>
      </c>
      <c r="E7092" s="3">
        <v>2006.0</v>
      </c>
      <c r="F7092" s="3">
        <v>10.0</v>
      </c>
    </row>
    <row r="7093" ht="15.75" customHeight="1">
      <c r="A7093" s="2" t="s">
        <v>298</v>
      </c>
      <c r="B7093" s="2" t="s">
        <v>299</v>
      </c>
      <c r="C7093" s="2" t="str">
        <f>VLOOKUP(D7093,Info!$A$24:$B$57,2,FALSE)</f>
        <v>Porgies</v>
      </c>
      <c r="D7093" s="3" t="s">
        <v>40</v>
      </c>
      <c r="E7093" s="3">
        <v>2007.0</v>
      </c>
      <c r="F7093" s="3">
        <v>30.0</v>
      </c>
    </row>
    <row r="7094" ht="15.75" customHeight="1">
      <c r="A7094" s="2" t="s">
        <v>298</v>
      </c>
      <c r="B7094" s="2" t="s">
        <v>299</v>
      </c>
      <c r="C7094" s="2" t="str">
        <f>VLOOKUP(D7094,Info!$A$24:$B$57,2,FALSE)</f>
        <v>Porgies</v>
      </c>
      <c r="D7094" s="3" t="s">
        <v>40</v>
      </c>
      <c r="E7094" s="3">
        <v>2008.0</v>
      </c>
      <c r="F7094" s="3">
        <v>21.0</v>
      </c>
    </row>
    <row r="7095" ht="15.75" customHeight="1">
      <c r="A7095" s="2" t="s">
        <v>298</v>
      </c>
      <c r="B7095" s="2" t="s">
        <v>299</v>
      </c>
      <c r="C7095" s="2" t="str">
        <f>VLOOKUP(D7095,Info!$A$24:$B$57,2,FALSE)</f>
        <v>Porgies</v>
      </c>
      <c r="D7095" s="3" t="s">
        <v>40</v>
      </c>
      <c r="E7095" s="3">
        <v>2009.0</v>
      </c>
      <c r="F7095" s="3">
        <v>8.0</v>
      </c>
    </row>
    <row r="7096" ht="15.75" customHeight="1">
      <c r="A7096" s="2" t="s">
        <v>298</v>
      </c>
      <c r="B7096" s="2" t="s">
        <v>299</v>
      </c>
      <c r="C7096" s="2" t="str">
        <f>VLOOKUP(D7096,Info!$A$24:$B$57,2,FALSE)</f>
        <v>Porgies</v>
      </c>
      <c r="D7096" s="3" t="s">
        <v>40</v>
      </c>
      <c r="E7096" s="3">
        <v>2010.0</v>
      </c>
      <c r="F7096" s="3">
        <v>20.0</v>
      </c>
    </row>
    <row r="7097" ht="15.75" customHeight="1">
      <c r="A7097" s="2" t="s">
        <v>298</v>
      </c>
      <c r="B7097" s="2" t="s">
        <v>299</v>
      </c>
      <c r="C7097" s="2" t="str">
        <f>VLOOKUP(D7097,Info!$A$24:$B$57,2,FALSE)</f>
        <v>Porgies</v>
      </c>
      <c r="D7097" s="3" t="s">
        <v>40</v>
      </c>
      <c r="E7097" s="3">
        <v>2011.0</v>
      </c>
      <c r="F7097" s="3">
        <v>15.0</v>
      </c>
    </row>
    <row r="7098" ht="15.75" customHeight="1">
      <c r="A7098" s="2" t="s">
        <v>298</v>
      </c>
      <c r="B7098" s="2" t="s">
        <v>299</v>
      </c>
      <c r="C7098" s="2" t="str">
        <f>VLOOKUP(D7098,Info!$A$24:$B$57,2,FALSE)</f>
        <v>Porgies</v>
      </c>
      <c r="D7098" s="3" t="s">
        <v>40</v>
      </c>
      <c r="E7098" s="3">
        <v>2012.0</v>
      </c>
      <c r="F7098" s="3">
        <v>20.0</v>
      </c>
    </row>
    <row r="7099" ht="15.75" customHeight="1">
      <c r="A7099" s="2" t="s">
        <v>298</v>
      </c>
      <c r="B7099" s="2" t="s">
        <v>299</v>
      </c>
      <c r="C7099" s="2" t="str">
        <f>VLOOKUP(D7099,Info!$A$24:$B$57,2,FALSE)</f>
        <v>Porgies</v>
      </c>
      <c r="D7099" s="3" t="s">
        <v>40</v>
      </c>
      <c r="E7099" s="3">
        <v>2013.0</v>
      </c>
      <c r="F7099" s="3">
        <v>22.0</v>
      </c>
    </row>
    <row r="7100" ht="15.75" customHeight="1">
      <c r="A7100" s="2" t="s">
        <v>298</v>
      </c>
      <c r="B7100" s="2" t="s">
        <v>299</v>
      </c>
      <c r="C7100" s="2" t="str">
        <f>VLOOKUP(D7100,Info!$A$24:$B$57,2,FALSE)</f>
        <v>Porgies</v>
      </c>
      <c r="D7100" s="3" t="s">
        <v>40</v>
      </c>
      <c r="E7100" s="3">
        <v>2014.0</v>
      </c>
      <c r="F7100" s="3">
        <v>15.0</v>
      </c>
    </row>
    <row r="7101" ht="15.75" customHeight="1">
      <c r="A7101" s="2" t="s">
        <v>298</v>
      </c>
      <c r="B7101" s="2" t="s">
        <v>299</v>
      </c>
      <c r="C7101" s="2" t="str">
        <f>VLOOKUP(D7101,Info!$A$24:$B$57,2,FALSE)</f>
        <v>Porgies</v>
      </c>
      <c r="D7101" s="3" t="s">
        <v>40</v>
      </c>
      <c r="E7101" s="3">
        <v>2015.0</v>
      </c>
      <c r="F7101" s="3">
        <v>20.0</v>
      </c>
    </row>
    <row r="7102" ht="15.75" customHeight="1">
      <c r="A7102" s="2" t="s">
        <v>298</v>
      </c>
      <c r="B7102" s="2" t="s">
        <v>299</v>
      </c>
      <c r="C7102" s="2" t="str">
        <f>VLOOKUP(D7102,Info!$A$24:$B$57,2,FALSE)</f>
        <v>Porgies</v>
      </c>
      <c r="D7102" s="3" t="s">
        <v>40</v>
      </c>
      <c r="E7102" s="3">
        <v>2016.0</v>
      </c>
      <c r="F7102" s="3">
        <v>22.0</v>
      </c>
    </row>
    <row r="7103" ht="15.75" customHeight="1">
      <c r="A7103" s="2" t="s">
        <v>298</v>
      </c>
      <c r="B7103" s="2" t="s">
        <v>299</v>
      </c>
      <c r="C7103" s="2" t="str">
        <f>VLOOKUP(D7103,Info!$A$24:$B$57,2,FALSE)</f>
        <v>Porgies</v>
      </c>
      <c r="D7103" s="3" t="s">
        <v>40</v>
      </c>
      <c r="E7103" s="3">
        <v>2017.0</v>
      </c>
      <c r="F7103" s="3">
        <v>18.0</v>
      </c>
    </row>
    <row r="7104" ht="15.75" customHeight="1">
      <c r="A7104" s="2" t="s">
        <v>298</v>
      </c>
      <c r="B7104" s="2" t="s">
        <v>299</v>
      </c>
      <c r="C7104" s="2" t="str">
        <f>VLOOKUP(D7104,Info!$A$24:$B$57,2,FALSE)</f>
        <v>Porgies</v>
      </c>
      <c r="D7104" s="3" t="s">
        <v>40</v>
      </c>
      <c r="E7104" s="3">
        <v>2018.0</v>
      </c>
      <c r="F7104" s="3">
        <v>16.0</v>
      </c>
    </row>
    <row r="7105" ht="15.75" customHeight="1">
      <c r="A7105" s="2" t="s">
        <v>298</v>
      </c>
      <c r="B7105" s="2" t="s">
        <v>299</v>
      </c>
      <c r="C7105" s="2" t="str">
        <f>VLOOKUP(D7105,Info!$A$24:$B$57,2,FALSE)</f>
        <v>Porgies</v>
      </c>
      <c r="D7105" s="3" t="s">
        <v>40</v>
      </c>
      <c r="E7105" s="3">
        <v>2019.0</v>
      </c>
      <c r="F7105" s="3">
        <v>17.0</v>
      </c>
    </row>
    <row r="7106" ht="15.75" customHeight="1">
      <c r="A7106" s="2" t="s">
        <v>298</v>
      </c>
      <c r="B7106" s="2" t="s">
        <v>299</v>
      </c>
      <c r="C7106" s="2" t="str">
        <f>VLOOKUP(D7106,Info!$A$24:$B$57,2,FALSE)</f>
        <v>Deepwater</v>
      </c>
      <c r="D7106" s="3" t="s">
        <v>41</v>
      </c>
      <c r="E7106" s="3">
        <v>2000.0</v>
      </c>
      <c r="F7106" s="3">
        <v>1.0</v>
      </c>
    </row>
    <row r="7107" ht="15.75" customHeight="1">
      <c r="A7107" s="2" t="s">
        <v>298</v>
      </c>
      <c r="B7107" s="2" t="s">
        <v>299</v>
      </c>
      <c r="C7107" s="2" t="str">
        <f>VLOOKUP(D7107,Info!$A$24:$B$57,2,FALSE)</f>
        <v>Deepwater</v>
      </c>
      <c r="D7107" s="3" t="s">
        <v>41</v>
      </c>
      <c r="E7107" s="3">
        <v>2001.0</v>
      </c>
      <c r="F7107" s="3">
        <v>1.0</v>
      </c>
    </row>
    <row r="7108" ht="15.75" customHeight="1">
      <c r="A7108" s="2" t="s">
        <v>298</v>
      </c>
      <c r="B7108" s="2" t="s">
        <v>299</v>
      </c>
      <c r="C7108" s="2" t="str">
        <f>VLOOKUP(D7108,Info!$A$24:$B$57,2,FALSE)</f>
        <v>Deepwater</v>
      </c>
      <c r="D7108" s="3" t="s">
        <v>41</v>
      </c>
      <c r="E7108" s="3">
        <v>2003.0</v>
      </c>
      <c r="F7108" s="3">
        <v>1.0</v>
      </c>
    </row>
    <row r="7109" ht="15.75" customHeight="1">
      <c r="A7109" s="2" t="s">
        <v>298</v>
      </c>
      <c r="B7109" s="2" t="s">
        <v>299</v>
      </c>
      <c r="C7109" s="2" t="str">
        <f>VLOOKUP(D7109,Info!$A$24:$B$57,2,FALSE)</f>
        <v>Deepwater</v>
      </c>
      <c r="D7109" s="3" t="s">
        <v>41</v>
      </c>
      <c r="E7109" s="3">
        <v>2005.0</v>
      </c>
      <c r="F7109" s="3">
        <v>3.0</v>
      </c>
    </row>
    <row r="7110" ht="15.75" customHeight="1">
      <c r="A7110" s="2" t="s">
        <v>298</v>
      </c>
      <c r="B7110" s="2" t="s">
        <v>299</v>
      </c>
      <c r="C7110" s="2" t="str">
        <f>VLOOKUP(D7110,Info!$A$24:$B$57,2,FALSE)</f>
        <v>Deepwater</v>
      </c>
      <c r="D7110" s="3" t="s">
        <v>41</v>
      </c>
      <c r="E7110" s="3">
        <v>2010.0</v>
      </c>
      <c r="F7110" s="3">
        <v>3.0</v>
      </c>
    </row>
    <row r="7111" ht="15.75" customHeight="1">
      <c r="A7111" s="2" t="s">
        <v>298</v>
      </c>
      <c r="B7111" s="2" t="s">
        <v>299</v>
      </c>
      <c r="C7111" s="2" t="str">
        <f>VLOOKUP(D7111,Info!$A$24:$B$57,2,FALSE)</f>
        <v>Deepwater</v>
      </c>
      <c r="D7111" s="3" t="s">
        <v>41</v>
      </c>
      <c r="E7111" s="3">
        <v>2014.0</v>
      </c>
      <c r="F7111" s="3">
        <v>2.0</v>
      </c>
    </row>
    <row r="7112" ht="15.75" customHeight="1">
      <c r="A7112" s="2" t="s">
        <v>298</v>
      </c>
      <c r="B7112" s="2" t="s">
        <v>299</v>
      </c>
      <c r="C7112" s="2" t="str">
        <f>VLOOKUP(D7112,Info!$A$24:$B$57,2,FALSE)</f>
        <v>Deepwater</v>
      </c>
      <c r="D7112" s="3" t="s">
        <v>41</v>
      </c>
      <c r="E7112" s="3">
        <v>2017.0</v>
      </c>
      <c r="F7112" s="3">
        <v>1.0</v>
      </c>
    </row>
    <row r="7113" ht="15.75" customHeight="1">
      <c r="A7113" s="2" t="s">
        <v>298</v>
      </c>
      <c r="B7113" s="2" t="s">
        <v>299</v>
      </c>
      <c r="C7113" s="2" t="str">
        <f>VLOOKUP(D7113,Info!$A$24:$B$57,2,FALSE)</f>
        <v>Deepwater</v>
      </c>
      <c r="D7113" s="3" t="s">
        <v>41</v>
      </c>
      <c r="E7113" s="3">
        <v>2018.0</v>
      </c>
      <c r="F7113" s="3">
        <v>8.0</v>
      </c>
    </row>
    <row r="7114" ht="15.75" customHeight="1">
      <c r="A7114" s="2" t="s">
        <v>298</v>
      </c>
      <c r="B7114" s="2" t="s">
        <v>299</v>
      </c>
      <c r="C7114" s="2" t="str">
        <f>VLOOKUP(D7114,Info!$A$24:$B$57,2,FALSE)</f>
        <v>Shallow-water</v>
      </c>
      <c r="D7114" s="3" t="s">
        <v>42</v>
      </c>
      <c r="E7114" s="3">
        <v>1981.0</v>
      </c>
      <c r="F7114" s="3">
        <v>3.0</v>
      </c>
    </row>
    <row r="7115" ht="15.75" customHeight="1">
      <c r="A7115" s="2" t="s">
        <v>298</v>
      </c>
      <c r="B7115" s="2" t="s">
        <v>299</v>
      </c>
      <c r="C7115" s="2" t="str">
        <f>VLOOKUP(D7115,Info!$A$24:$B$57,2,FALSE)</f>
        <v>Shallow-water</v>
      </c>
      <c r="D7115" s="3" t="s">
        <v>42</v>
      </c>
      <c r="E7115" s="3">
        <v>1982.0</v>
      </c>
      <c r="F7115" s="3">
        <v>1.0</v>
      </c>
    </row>
    <row r="7116" ht="15.75" customHeight="1">
      <c r="A7116" s="2" t="s">
        <v>298</v>
      </c>
      <c r="B7116" s="2" t="s">
        <v>299</v>
      </c>
      <c r="C7116" s="2" t="str">
        <f>VLOOKUP(D7116,Info!$A$24:$B$57,2,FALSE)</f>
        <v>Shallow-water</v>
      </c>
      <c r="D7116" s="3" t="s">
        <v>42</v>
      </c>
      <c r="E7116" s="3">
        <v>1983.0</v>
      </c>
      <c r="F7116" s="3">
        <v>1.0</v>
      </c>
    </row>
    <row r="7117" ht="15.75" customHeight="1">
      <c r="A7117" s="2" t="s">
        <v>298</v>
      </c>
      <c r="B7117" s="2" t="s">
        <v>299</v>
      </c>
      <c r="C7117" s="2" t="str">
        <f>VLOOKUP(D7117,Info!$A$24:$B$57,2,FALSE)</f>
        <v>Shallow-water</v>
      </c>
      <c r="D7117" s="3" t="s">
        <v>42</v>
      </c>
      <c r="E7117" s="3">
        <v>1988.0</v>
      </c>
      <c r="F7117" s="3">
        <v>3.0</v>
      </c>
    </row>
    <row r="7118" ht="15.75" customHeight="1">
      <c r="A7118" s="2" t="s">
        <v>298</v>
      </c>
      <c r="B7118" s="2" t="s">
        <v>299</v>
      </c>
      <c r="C7118" s="2" t="str">
        <f>VLOOKUP(D7118,Info!$A$24:$B$57,2,FALSE)</f>
        <v>Shallow-water</v>
      </c>
      <c r="D7118" s="3" t="s">
        <v>42</v>
      </c>
      <c r="E7118" s="3">
        <v>1993.0</v>
      </c>
      <c r="F7118" s="3">
        <v>1.0</v>
      </c>
    </row>
    <row r="7119" ht="15.75" customHeight="1">
      <c r="A7119" s="2" t="s">
        <v>298</v>
      </c>
      <c r="B7119" s="2" t="s">
        <v>299</v>
      </c>
      <c r="C7119" s="2" t="str">
        <f>VLOOKUP(D7119,Info!$A$24:$B$57,2,FALSE)</f>
        <v>Shallow-water</v>
      </c>
      <c r="D7119" s="3" t="s">
        <v>42</v>
      </c>
      <c r="E7119" s="3">
        <v>2001.0</v>
      </c>
      <c r="F7119" s="3">
        <v>1.0</v>
      </c>
    </row>
    <row r="7120" ht="15.75" customHeight="1">
      <c r="A7120" s="2" t="s">
        <v>298</v>
      </c>
      <c r="B7120" s="2" t="s">
        <v>299</v>
      </c>
      <c r="C7120" s="2" t="str">
        <f>VLOOKUP(D7120,Info!$A$24:$B$57,2,FALSE)</f>
        <v>Shallow-water</v>
      </c>
      <c r="D7120" s="3" t="s">
        <v>43</v>
      </c>
      <c r="E7120" s="3">
        <v>2004.0</v>
      </c>
      <c r="F7120" s="3">
        <v>1.0</v>
      </c>
    </row>
    <row r="7121" ht="15.75" customHeight="1">
      <c r="A7121" s="2" t="s">
        <v>298</v>
      </c>
      <c r="B7121" s="2" t="s">
        <v>299</v>
      </c>
      <c r="C7121" s="2" t="str">
        <f>VLOOKUP(D7121,Info!$A$24:$B$57,2,FALSE)</f>
        <v>Shallow-water</v>
      </c>
      <c r="D7121" s="3" t="s">
        <v>43</v>
      </c>
      <c r="E7121" s="3">
        <v>2007.0</v>
      </c>
      <c r="F7121" s="3">
        <v>1.0</v>
      </c>
    </row>
    <row r="7122" ht="15.75" customHeight="1">
      <c r="A7122" s="2" t="s">
        <v>298</v>
      </c>
      <c r="B7122" s="3" t="s">
        <v>292</v>
      </c>
      <c r="C7122" s="2" t="str">
        <f>VLOOKUP(D7122,Info!$A$24:$B$57,2,FALSE)</f>
        <v>Jacks</v>
      </c>
      <c r="D7122" s="3" t="s">
        <v>2</v>
      </c>
      <c r="E7122" s="3">
        <v>1981.0</v>
      </c>
      <c r="F7122" s="3">
        <v>5.0</v>
      </c>
    </row>
    <row r="7123" ht="15.75" customHeight="1">
      <c r="A7123" s="2" t="s">
        <v>298</v>
      </c>
      <c r="B7123" s="2" t="s">
        <v>292</v>
      </c>
      <c r="C7123" s="2" t="str">
        <f>VLOOKUP(D7123,Info!$A$24:$B$57,2,FALSE)</f>
        <v>Jacks</v>
      </c>
      <c r="D7123" s="3" t="s">
        <v>2</v>
      </c>
      <c r="E7123" s="3">
        <v>1983.0</v>
      </c>
      <c r="F7123" s="3">
        <v>1.0</v>
      </c>
    </row>
    <row r="7124" ht="15.75" customHeight="1">
      <c r="A7124" s="2" t="s">
        <v>298</v>
      </c>
      <c r="B7124" s="2" t="s">
        <v>292</v>
      </c>
      <c r="C7124" s="2" t="str">
        <f>VLOOKUP(D7124,Info!$A$24:$B$57,2,FALSE)</f>
        <v>Jacks</v>
      </c>
      <c r="D7124" s="3" t="s">
        <v>2</v>
      </c>
      <c r="E7124" s="3">
        <v>1984.0</v>
      </c>
      <c r="F7124" s="3">
        <v>2.0</v>
      </c>
    </row>
    <row r="7125" ht="15.75" customHeight="1">
      <c r="A7125" s="2" t="s">
        <v>298</v>
      </c>
      <c r="B7125" s="2" t="s">
        <v>292</v>
      </c>
      <c r="C7125" s="2" t="str">
        <f>VLOOKUP(D7125,Info!$A$24:$B$57,2,FALSE)</f>
        <v>Jacks</v>
      </c>
      <c r="D7125" s="3" t="s">
        <v>2</v>
      </c>
      <c r="E7125" s="3">
        <v>1985.0</v>
      </c>
      <c r="F7125" s="3">
        <v>2.0</v>
      </c>
    </row>
    <row r="7126" ht="15.75" customHeight="1">
      <c r="A7126" s="2" t="s">
        <v>298</v>
      </c>
      <c r="B7126" s="2" t="s">
        <v>292</v>
      </c>
      <c r="C7126" s="2" t="str">
        <f>VLOOKUP(D7126,Info!$A$24:$B$57,2,FALSE)</f>
        <v>Jacks</v>
      </c>
      <c r="D7126" s="3" t="s">
        <v>2</v>
      </c>
      <c r="E7126" s="3">
        <v>1987.0</v>
      </c>
      <c r="F7126" s="3">
        <v>1.0</v>
      </c>
    </row>
    <row r="7127" ht="15.75" customHeight="1">
      <c r="A7127" s="2" t="s">
        <v>298</v>
      </c>
      <c r="B7127" s="2" t="s">
        <v>292</v>
      </c>
      <c r="C7127" s="2" t="str">
        <f>VLOOKUP(D7127,Info!$A$24:$B$57,2,FALSE)</f>
        <v>Jacks</v>
      </c>
      <c r="D7127" s="3" t="s">
        <v>2</v>
      </c>
      <c r="E7127" s="3">
        <v>1992.0</v>
      </c>
      <c r="F7127" s="3">
        <v>5.0</v>
      </c>
    </row>
    <row r="7128" ht="15.75" customHeight="1">
      <c r="A7128" s="2" t="s">
        <v>298</v>
      </c>
      <c r="B7128" s="2" t="s">
        <v>292</v>
      </c>
      <c r="C7128" s="2" t="str">
        <f>VLOOKUP(D7128,Info!$A$24:$B$57,2,FALSE)</f>
        <v>Jacks</v>
      </c>
      <c r="D7128" s="3" t="s">
        <v>2</v>
      </c>
      <c r="E7128" s="3">
        <v>1993.0</v>
      </c>
      <c r="F7128" s="3">
        <v>1.0</v>
      </c>
    </row>
    <row r="7129" ht="15.75" customHeight="1">
      <c r="A7129" s="2" t="s">
        <v>298</v>
      </c>
      <c r="B7129" s="2" t="s">
        <v>292</v>
      </c>
      <c r="C7129" s="2" t="str">
        <f>VLOOKUP(D7129,Info!$A$24:$B$57,2,FALSE)</f>
        <v>Jacks</v>
      </c>
      <c r="D7129" s="3" t="s">
        <v>2</v>
      </c>
      <c r="E7129" s="3">
        <v>1994.0</v>
      </c>
      <c r="F7129" s="3">
        <v>4.0</v>
      </c>
    </row>
    <row r="7130" ht="15.75" customHeight="1">
      <c r="A7130" s="2" t="s">
        <v>298</v>
      </c>
      <c r="B7130" s="2" t="s">
        <v>292</v>
      </c>
      <c r="C7130" s="2" t="str">
        <f>VLOOKUP(D7130,Info!$A$24:$B$57,2,FALSE)</f>
        <v>Jacks</v>
      </c>
      <c r="D7130" s="3" t="s">
        <v>2</v>
      </c>
      <c r="E7130" s="3">
        <v>1995.0</v>
      </c>
      <c r="F7130" s="3">
        <v>2.0</v>
      </c>
    </row>
    <row r="7131" ht="15.75" customHeight="1">
      <c r="A7131" s="2" t="s">
        <v>298</v>
      </c>
      <c r="B7131" s="2" t="s">
        <v>292</v>
      </c>
      <c r="C7131" s="2" t="str">
        <f>VLOOKUP(D7131,Info!$A$24:$B$57,2,FALSE)</f>
        <v>Jacks</v>
      </c>
      <c r="D7131" s="3" t="s">
        <v>2</v>
      </c>
      <c r="E7131" s="3">
        <v>1997.0</v>
      </c>
      <c r="F7131" s="3">
        <v>1.0</v>
      </c>
    </row>
    <row r="7132" ht="15.75" customHeight="1">
      <c r="A7132" s="2" t="s">
        <v>298</v>
      </c>
      <c r="B7132" s="2" t="s">
        <v>292</v>
      </c>
      <c r="C7132" s="2" t="str">
        <f>VLOOKUP(D7132,Info!$A$24:$B$57,2,FALSE)</f>
        <v>Jacks</v>
      </c>
      <c r="D7132" s="3" t="s">
        <v>2</v>
      </c>
      <c r="E7132" s="3">
        <v>1998.0</v>
      </c>
      <c r="F7132" s="3">
        <v>6.0</v>
      </c>
    </row>
    <row r="7133" ht="15.75" customHeight="1">
      <c r="A7133" s="2" t="s">
        <v>298</v>
      </c>
      <c r="B7133" s="2" t="s">
        <v>292</v>
      </c>
      <c r="C7133" s="2" t="str">
        <f>VLOOKUP(D7133,Info!$A$24:$B$57,2,FALSE)</f>
        <v>Jacks</v>
      </c>
      <c r="D7133" s="3" t="s">
        <v>2</v>
      </c>
      <c r="E7133" s="3">
        <v>1999.0</v>
      </c>
      <c r="F7133" s="3">
        <v>39.0</v>
      </c>
    </row>
    <row r="7134" ht="15.75" customHeight="1">
      <c r="A7134" s="2" t="s">
        <v>298</v>
      </c>
      <c r="B7134" s="2" t="s">
        <v>292</v>
      </c>
      <c r="C7134" s="2" t="str">
        <f>VLOOKUP(D7134,Info!$A$24:$B$57,2,FALSE)</f>
        <v>Jacks</v>
      </c>
      <c r="D7134" s="3" t="s">
        <v>2</v>
      </c>
      <c r="E7134" s="3">
        <v>2000.0</v>
      </c>
      <c r="F7134" s="3">
        <v>23.0</v>
      </c>
    </row>
    <row r="7135" ht="15.75" customHeight="1">
      <c r="A7135" s="2" t="s">
        <v>298</v>
      </c>
      <c r="B7135" s="2" t="s">
        <v>292</v>
      </c>
      <c r="C7135" s="2" t="str">
        <f>VLOOKUP(D7135,Info!$A$24:$B$57,2,FALSE)</f>
        <v>Jacks</v>
      </c>
      <c r="D7135" s="3" t="s">
        <v>2</v>
      </c>
      <c r="E7135" s="3">
        <v>2001.0</v>
      </c>
      <c r="F7135" s="3">
        <v>17.0</v>
      </c>
    </row>
    <row r="7136" ht="15.75" customHeight="1">
      <c r="A7136" s="2" t="s">
        <v>298</v>
      </c>
      <c r="B7136" s="2" t="s">
        <v>292</v>
      </c>
      <c r="C7136" s="2" t="str">
        <f>VLOOKUP(D7136,Info!$A$24:$B$57,2,FALSE)</f>
        <v>Jacks</v>
      </c>
      <c r="D7136" s="3" t="s">
        <v>2</v>
      </c>
      <c r="E7136" s="3">
        <v>2002.0</v>
      </c>
      <c r="F7136" s="3">
        <v>21.0</v>
      </c>
    </row>
    <row r="7137" ht="15.75" customHeight="1">
      <c r="A7137" s="2" t="s">
        <v>298</v>
      </c>
      <c r="B7137" s="2" t="s">
        <v>292</v>
      </c>
      <c r="C7137" s="2" t="str">
        <f>VLOOKUP(D7137,Info!$A$24:$B$57,2,FALSE)</f>
        <v>Jacks</v>
      </c>
      <c r="D7137" s="3" t="s">
        <v>2</v>
      </c>
      <c r="E7137" s="3">
        <v>2003.0</v>
      </c>
      <c r="F7137" s="3">
        <v>31.0</v>
      </c>
    </row>
    <row r="7138" ht="15.75" customHeight="1">
      <c r="A7138" s="2" t="s">
        <v>298</v>
      </c>
      <c r="B7138" s="2" t="s">
        <v>292</v>
      </c>
      <c r="C7138" s="2" t="str">
        <f>VLOOKUP(D7138,Info!$A$24:$B$57,2,FALSE)</f>
        <v>Jacks</v>
      </c>
      <c r="D7138" s="3" t="s">
        <v>2</v>
      </c>
      <c r="E7138" s="3">
        <v>2004.0</v>
      </c>
      <c r="F7138" s="3">
        <v>36.0</v>
      </c>
    </row>
    <row r="7139" ht="15.75" customHeight="1">
      <c r="A7139" s="2" t="s">
        <v>298</v>
      </c>
      <c r="B7139" s="2" t="s">
        <v>292</v>
      </c>
      <c r="C7139" s="2" t="str">
        <f>VLOOKUP(D7139,Info!$A$24:$B$57,2,FALSE)</f>
        <v>Jacks</v>
      </c>
      <c r="D7139" s="3" t="s">
        <v>2</v>
      </c>
      <c r="E7139" s="3">
        <v>2005.0</v>
      </c>
      <c r="F7139" s="3">
        <v>14.0</v>
      </c>
    </row>
    <row r="7140" ht="15.75" customHeight="1">
      <c r="A7140" s="2" t="s">
        <v>298</v>
      </c>
      <c r="B7140" s="2" t="s">
        <v>292</v>
      </c>
      <c r="C7140" s="2" t="str">
        <f>VLOOKUP(D7140,Info!$A$24:$B$57,2,FALSE)</f>
        <v>Jacks</v>
      </c>
      <c r="D7140" s="3" t="s">
        <v>2</v>
      </c>
      <c r="E7140" s="3">
        <v>2006.0</v>
      </c>
      <c r="F7140" s="3">
        <v>27.0</v>
      </c>
    </row>
    <row r="7141" ht="15.75" customHeight="1">
      <c r="A7141" s="2" t="s">
        <v>298</v>
      </c>
      <c r="B7141" s="2" t="s">
        <v>292</v>
      </c>
      <c r="C7141" s="2" t="str">
        <f>VLOOKUP(D7141,Info!$A$24:$B$57,2,FALSE)</f>
        <v>Jacks</v>
      </c>
      <c r="D7141" s="3" t="s">
        <v>2</v>
      </c>
      <c r="E7141" s="3">
        <v>2007.0</v>
      </c>
      <c r="F7141" s="3">
        <v>26.0</v>
      </c>
    </row>
    <row r="7142" ht="15.75" customHeight="1">
      <c r="A7142" s="2" t="s">
        <v>298</v>
      </c>
      <c r="B7142" s="2" t="s">
        <v>292</v>
      </c>
      <c r="C7142" s="2" t="str">
        <f>VLOOKUP(D7142,Info!$A$24:$B$57,2,FALSE)</f>
        <v>Jacks</v>
      </c>
      <c r="D7142" s="3" t="s">
        <v>2</v>
      </c>
      <c r="E7142" s="3">
        <v>2008.0</v>
      </c>
      <c r="F7142" s="3">
        <v>23.0</v>
      </c>
    </row>
    <row r="7143" ht="15.75" customHeight="1">
      <c r="A7143" s="2" t="s">
        <v>298</v>
      </c>
      <c r="B7143" s="2" t="s">
        <v>292</v>
      </c>
      <c r="C7143" s="2" t="str">
        <f>VLOOKUP(D7143,Info!$A$24:$B$57,2,FALSE)</f>
        <v>Jacks</v>
      </c>
      <c r="D7143" s="3" t="s">
        <v>2</v>
      </c>
      <c r="E7143" s="3">
        <v>2009.0</v>
      </c>
      <c r="F7143" s="3">
        <v>21.0</v>
      </c>
    </row>
    <row r="7144" ht="15.75" customHeight="1">
      <c r="A7144" s="2" t="s">
        <v>298</v>
      </c>
      <c r="B7144" s="2" t="s">
        <v>292</v>
      </c>
      <c r="C7144" s="2" t="str">
        <f>VLOOKUP(D7144,Info!$A$24:$B$57,2,FALSE)</f>
        <v>Jacks</v>
      </c>
      <c r="D7144" s="3" t="s">
        <v>2</v>
      </c>
      <c r="E7144" s="3">
        <v>2010.0</v>
      </c>
      <c r="F7144" s="3">
        <v>25.0</v>
      </c>
    </row>
    <row r="7145" ht="15.75" customHeight="1">
      <c r="A7145" s="2" t="s">
        <v>298</v>
      </c>
      <c r="B7145" s="2" t="s">
        <v>292</v>
      </c>
      <c r="C7145" s="2" t="str">
        <f>VLOOKUP(D7145,Info!$A$24:$B$57,2,FALSE)</f>
        <v>Jacks</v>
      </c>
      <c r="D7145" s="3" t="s">
        <v>2</v>
      </c>
      <c r="E7145" s="3">
        <v>2011.0</v>
      </c>
      <c r="F7145" s="3">
        <v>29.0</v>
      </c>
    </row>
    <row r="7146" ht="15.75" customHeight="1">
      <c r="A7146" s="2" t="s">
        <v>298</v>
      </c>
      <c r="B7146" s="2" t="s">
        <v>292</v>
      </c>
      <c r="C7146" s="2" t="str">
        <f>VLOOKUP(D7146,Info!$A$24:$B$57,2,FALSE)</f>
        <v>Jacks</v>
      </c>
      <c r="D7146" s="3" t="s">
        <v>2</v>
      </c>
      <c r="E7146" s="3">
        <v>2012.0</v>
      </c>
      <c r="F7146" s="3">
        <v>34.0</v>
      </c>
    </row>
    <row r="7147" ht="15.75" customHeight="1">
      <c r="A7147" s="2" t="s">
        <v>298</v>
      </c>
      <c r="B7147" s="2" t="s">
        <v>292</v>
      </c>
      <c r="C7147" s="2" t="str">
        <f>VLOOKUP(D7147,Info!$A$24:$B$57,2,FALSE)</f>
        <v>Jacks</v>
      </c>
      <c r="D7147" s="3" t="s">
        <v>2</v>
      </c>
      <c r="E7147" s="3">
        <v>2013.0</v>
      </c>
      <c r="F7147" s="3">
        <v>24.0</v>
      </c>
    </row>
    <row r="7148" ht="15.75" customHeight="1">
      <c r="A7148" s="2" t="s">
        <v>298</v>
      </c>
      <c r="B7148" s="2" t="s">
        <v>292</v>
      </c>
      <c r="C7148" s="2" t="str">
        <f>VLOOKUP(D7148,Info!$A$24:$B$57,2,FALSE)</f>
        <v>Jacks</v>
      </c>
      <c r="D7148" s="3" t="s">
        <v>2</v>
      </c>
      <c r="E7148" s="3">
        <v>2014.0</v>
      </c>
      <c r="F7148" s="3">
        <v>47.0</v>
      </c>
    </row>
    <row r="7149" ht="15.75" customHeight="1">
      <c r="A7149" s="2" t="s">
        <v>298</v>
      </c>
      <c r="B7149" s="2" t="s">
        <v>292</v>
      </c>
      <c r="C7149" s="2" t="str">
        <f>VLOOKUP(D7149,Info!$A$24:$B$57,2,FALSE)</f>
        <v>Jacks</v>
      </c>
      <c r="D7149" s="3" t="s">
        <v>2</v>
      </c>
      <c r="E7149" s="3">
        <v>2015.0</v>
      </c>
      <c r="F7149" s="3">
        <v>52.0</v>
      </c>
    </row>
    <row r="7150" ht="15.75" customHeight="1">
      <c r="A7150" s="2" t="s">
        <v>298</v>
      </c>
      <c r="B7150" s="2" t="s">
        <v>292</v>
      </c>
      <c r="C7150" s="2" t="str">
        <f>VLOOKUP(D7150,Info!$A$24:$B$57,2,FALSE)</f>
        <v>Jacks</v>
      </c>
      <c r="D7150" s="3" t="s">
        <v>2</v>
      </c>
      <c r="E7150" s="3">
        <v>2016.0</v>
      </c>
      <c r="F7150" s="3">
        <v>55.0</v>
      </c>
    </row>
    <row r="7151" ht="15.75" customHeight="1">
      <c r="A7151" s="2" t="s">
        <v>298</v>
      </c>
      <c r="B7151" s="2" t="s">
        <v>292</v>
      </c>
      <c r="C7151" s="2" t="str">
        <f>VLOOKUP(D7151,Info!$A$24:$B$57,2,FALSE)</f>
        <v>Jacks</v>
      </c>
      <c r="D7151" s="3" t="s">
        <v>2</v>
      </c>
      <c r="E7151" s="3">
        <v>2017.0</v>
      </c>
      <c r="F7151" s="3">
        <v>30.0</v>
      </c>
    </row>
    <row r="7152" ht="15.75" customHeight="1">
      <c r="A7152" s="2" t="s">
        <v>298</v>
      </c>
      <c r="B7152" s="2" t="s">
        <v>292</v>
      </c>
      <c r="C7152" s="2" t="str">
        <f>VLOOKUP(D7152,Info!$A$24:$B$57,2,FALSE)</f>
        <v>Jacks</v>
      </c>
      <c r="D7152" s="3" t="s">
        <v>2</v>
      </c>
      <c r="E7152" s="3">
        <v>2018.0</v>
      </c>
      <c r="F7152" s="3">
        <v>59.0</v>
      </c>
    </row>
    <row r="7153" ht="15.75" customHeight="1">
      <c r="A7153" s="2" t="s">
        <v>298</v>
      </c>
      <c r="B7153" s="2" t="s">
        <v>292</v>
      </c>
      <c r="C7153" s="2" t="str">
        <f>VLOOKUP(D7153,Info!$A$24:$B$57,2,FALSE)</f>
        <v>Jacks</v>
      </c>
      <c r="D7153" s="3" t="s">
        <v>2</v>
      </c>
      <c r="E7153" s="3">
        <v>2019.0</v>
      </c>
      <c r="F7153" s="3">
        <v>56.0</v>
      </c>
    </row>
    <row r="7154" ht="15.75" customHeight="1">
      <c r="A7154" s="2" t="s">
        <v>298</v>
      </c>
      <c r="B7154" s="2" t="s">
        <v>292</v>
      </c>
      <c r="C7154" s="2" t="str">
        <f>VLOOKUP(D7154,Info!$A$24:$B$57,2,FALSE)</f>
        <v>SG</v>
      </c>
      <c r="D7154" s="3" t="s">
        <v>4</v>
      </c>
      <c r="E7154" s="3">
        <v>1981.0</v>
      </c>
      <c r="F7154" s="3">
        <v>22.0</v>
      </c>
    </row>
    <row r="7155" ht="15.75" customHeight="1">
      <c r="A7155" s="2" t="s">
        <v>298</v>
      </c>
      <c r="B7155" s="2" t="s">
        <v>292</v>
      </c>
      <c r="C7155" s="2" t="str">
        <f>VLOOKUP(D7155,Info!$A$24:$B$57,2,FALSE)</f>
        <v>SG</v>
      </c>
      <c r="D7155" s="3" t="s">
        <v>4</v>
      </c>
      <c r="E7155" s="3">
        <v>1982.0</v>
      </c>
      <c r="F7155" s="3">
        <v>13.0</v>
      </c>
    </row>
    <row r="7156" ht="15.75" customHeight="1">
      <c r="A7156" s="2" t="s">
        <v>298</v>
      </c>
      <c r="B7156" s="2" t="s">
        <v>292</v>
      </c>
      <c r="C7156" s="2" t="str">
        <f>VLOOKUP(D7156,Info!$A$24:$B$57,2,FALSE)</f>
        <v>SG</v>
      </c>
      <c r="D7156" s="3" t="s">
        <v>4</v>
      </c>
      <c r="E7156" s="3">
        <v>1983.0</v>
      </c>
      <c r="F7156" s="3">
        <v>33.0</v>
      </c>
    </row>
    <row r="7157" ht="15.75" customHeight="1">
      <c r="A7157" s="2" t="s">
        <v>298</v>
      </c>
      <c r="B7157" s="2" t="s">
        <v>292</v>
      </c>
      <c r="C7157" s="2" t="str">
        <f>VLOOKUP(D7157,Info!$A$24:$B$57,2,FALSE)</f>
        <v>SG</v>
      </c>
      <c r="D7157" s="3" t="s">
        <v>4</v>
      </c>
      <c r="E7157" s="3">
        <v>1984.0</v>
      </c>
      <c r="F7157" s="3">
        <v>26.0</v>
      </c>
    </row>
    <row r="7158" ht="15.75" customHeight="1">
      <c r="A7158" s="2" t="s">
        <v>298</v>
      </c>
      <c r="B7158" s="2" t="s">
        <v>292</v>
      </c>
      <c r="C7158" s="2" t="str">
        <f>VLOOKUP(D7158,Info!$A$24:$B$57,2,FALSE)</f>
        <v>SG</v>
      </c>
      <c r="D7158" s="3" t="s">
        <v>4</v>
      </c>
      <c r="E7158" s="3">
        <v>1985.0</v>
      </c>
      <c r="F7158" s="3">
        <v>33.0</v>
      </c>
    </row>
    <row r="7159" ht="15.75" customHeight="1">
      <c r="A7159" s="2" t="s">
        <v>298</v>
      </c>
      <c r="B7159" s="2" t="s">
        <v>292</v>
      </c>
      <c r="C7159" s="2" t="str">
        <f>VLOOKUP(D7159,Info!$A$24:$B$57,2,FALSE)</f>
        <v>SG</v>
      </c>
      <c r="D7159" s="3" t="s">
        <v>4</v>
      </c>
      <c r="E7159" s="3">
        <v>1986.0</v>
      </c>
      <c r="F7159" s="3">
        <v>43.0</v>
      </c>
    </row>
    <row r="7160" ht="15.75" customHeight="1">
      <c r="A7160" s="2" t="s">
        <v>298</v>
      </c>
      <c r="B7160" s="2" t="s">
        <v>292</v>
      </c>
      <c r="C7160" s="2" t="str">
        <f>VLOOKUP(D7160,Info!$A$24:$B$57,2,FALSE)</f>
        <v>SG</v>
      </c>
      <c r="D7160" s="3" t="s">
        <v>4</v>
      </c>
      <c r="E7160" s="3">
        <v>1987.0</v>
      </c>
      <c r="F7160" s="3">
        <v>24.0</v>
      </c>
    </row>
    <row r="7161" ht="15.75" customHeight="1">
      <c r="A7161" s="2" t="s">
        <v>298</v>
      </c>
      <c r="B7161" s="2" t="s">
        <v>292</v>
      </c>
      <c r="C7161" s="2" t="str">
        <f>VLOOKUP(D7161,Info!$A$24:$B$57,2,FALSE)</f>
        <v>SG</v>
      </c>
      <c r="D7161" s="3" t="s">
        <v>4</v>
      </c>
      <c r="E7161" s="3">
        <v>1988.0</v>
      </c>
      <c r="F7161" s="3">
        <v>25.0</v>
      </c>
    </row>
    <row r="7162" ht="15.75" customHeight="1">
      <c r="A7162" s="2" t="s">
        <v>298</v>
      </c>
      <c r="B7162" s="2" t="s">
        <v>292</v>
      </c>
      <c r="C7162" s="2" t="str">
        <f>VLOOKUP(D7162,Info!$A$24:$B$57,2,FALSE)</f>
        <v>SG</v>
      </c>
      <c r="D7162" s="3" t="s">
        <v>4</v>
      </c>
      <c r="E7162" s="3">
        <v>1989.0</v>
      </c>
      <c r="F7162" s="3">
        <v>27.0</v>
      </c>
    </row>
    <row r="7163" ht="15.75" customHeight="1">
      <c r="A7163" s="2" t="s">
        <v>298</v>
      </c>
      <c r="B7163" s="2" t="s">
        <v>292</v>
      </c>
      <c r="C7163" s="2" t="str">
        <f>VLOOKUP(D7163,Info!$A$24:$B$57,2,FALSE)</f>
        <v>SG</v>
      </c>
      <c r="D7163" s="3" t="s">
        <v>4</v>
      </c>
      <c r="E7163" s="3">
        <v>1990.0</v>
      </c>
      <c r="F7163" s="3">
        <v>25.0</v>
      </c>
    </row>
    <row r="7164" ht="15.75" customHeight="1">
      <c r="A7164" s="2" t="s">
        <v>298</v>
      </c>
      <c r="B7164" s="2" t="s">
        <v>292</v>
      </c>
      <c r="C7164" s="2" t="str">
        <f>VLOOKUP(D7164,Info!$A$24:$B$57,2,FALSE)</f>
        <v>SG</v>
      </c>
      <c r="D7164" s="3" t="s">
        <v>4</v>
      </c>
      <c r="E7164" s="3">
        <v>1991.0</v>
      </c>
      <c r="F7164" s="3">
        <v>25.0</v>
      </c>
    </row>
    <row r="7165" ht="15.75" customHeight="1">
      <c r="A7165" s="2" t="s">
        <v>298</v>
      </c>
      <c r="B7165" s="2" t="s">
        <v>292</v>
      </c>
      <c r="C7165" s="2" t="str">
        <f>VLOOKUP(D7165,Info!$A$24:$B$57,2,FALSE)</f>
        <v>SG</v>
      </c>
      <c r="D7165" s="3" t="s">
        <v>4</v>
      </c>
      <c r="E7165" s="3">
        <v>1992.0</v>
      </c>
      <c r="F7165" s="3">
        <v>48.0</v>
      </c>
    </row>
    <row r="7166" ht="15.75" customHeight="1">
      <c r="A7166" s="2" t="s">
        <v>298</v>
      </c>
      <c r="B7166" s="2" t="s">
        <v>292</v>
      </c>
      <c r="C7166" s="2" t="str">
        <f>VLOOKUP(D7166,Info!$A$24:$B$57,2,FALSE)</f>
        <v>SG</v>
      </c>
      <c r="D7166" s="3" t="s">
        <v>4</v>
      </c>
      <c r="E7166" s="3">
        <v>1993.0</v>
      </c>
      <c r="F7166" s="3">
        <v>87.0</v>
      </c>
    </row>
    <row r="7167" ht="15.75" customHeight="1">
      <c r="A7167" s="2" t="s">
        <v>298</v>
      </c>
      <c r="B7167" s="2" t="s">
        <v>292</v>
      </c>
      <c r="C7167" s="2" t="str">
        <f>VLOOKUP(D7167,Info!$A$24:$B$57,2,FALSE)</f>
        <v>SG</v>
      </c>
      <c r="D7167" s="3" t="s">
        <v>4</v>
      </c>
      <c r="E7167" s="3">
        <v>1994.0</v>
      </c>
      <c r="F7167" s="3">
        <v>70.0</v>
      </c>
    </row>
    <row r="7168" ht="15.75" customHeight="1">
      <c r="A7168" s="2" t="s">
        <v>298</v>
      </c>
      <c r="B7168" s="2" t="s">
        <v>292</v>
      </c>
      <c r="C7168" s="2" t="str">
        <f>VLOOKUP(D7168,Info!$A$24:$B$57,2,FALSE)</f>
        <v>SG</v>
      </c>
      <c r="D7168" s="3" t="s">
        <v>4</v>
      </c>
      <c r="E7168" s="3">
        <v>1995.0</v>
      </c>
      <c r="F7168" s="3">
        <v>67.0</v>
      </c>
    </row>
    <row r="7169" ht="15.75" customHeight="1">
      <c r="A7169" s="2" t="s">
        <v>298</v>
      </c>
      <c r="B7169" s="2" t="s">
        <v>292</v>
      </c>
      <c r="C7169" s="2" t="str">
        <f>VLOOKUP(D7169,Info!$A$24:$B$57,2,FALSE)</f>
        <v>SG</v>
      </c>
      <c r="D7169" s="3" t="s">
        <v>4</v>
      </c>
      <c r="E7169" s="3">
        <v>1996.0</v>
      </c>
      <c r="F7169" s="3">
        <v>51.0</v>
      </c>
    </row>
    <row r="7170" ht="15.75" customHeight="1">
      <c r="A7170" s="2" t="s">
        <v>298</v>
      </c>
      <c r="B7170" s="2" t="s">
        <v>292</v>
      </c>
      <c r="C7170" s="2" t="str">
        <f>VLOOKUP(D7170,Info!$A$24:$B$57,2,FALSE)</f>
        <v>SG</v>
      </c>
      <c r="D7170" s="3" t="s">
        <v>4</v>
      </c>
      <c r="E7170" s="3">
        <v>1997.0</v>
      </c>
      <c r="F7170" s="3">
        <v>57.0</v>
      </c>
    </row>
    <row r="7171" ht="15.75" customHeight="1">
      <c r="A7171" s="2" t="s">
        <v>298</v>
      </c>
      <c r="B7171" s="2" t="s">
        <v>292</v>
      </c>
      <c r="C7171" s="2" t="str">
        <f>VLOOKUP(D7171,Info!$A$24:$B$57,2,FALSE)</f>
        <v>SG</v>
      </c>
      <c r="D7171" s="3" t="s">
        <v>4</v>
      </c>
      <c r="E7171" s="3">
        <v>1998.0</v>
      </c>
      <c r="F7171" s="3">
        <v>49.0</v>
      </c>
    </row>
    <row r="7172" ht="15.75" customHeight="1">
      <c r="A7172" s="2" t="s">
        <v>298</v>
      </c>
      <c r="B7172" s="2" t="s">
        <v>292</v>
      </c>
      <c r="C7172" s="2" t="str">
        <f>VLOOKUP(D7172,Info!$A$24:$B$57,2,FALSE)</f>
        <v>SG</v>
      </c>
      <c r="D7172" s="3" t="s">
        <v>4</v>
      </c>
      <c r="E7172" s="3">
        <v>1999.0</v>
      </c>
      <c r="F7172" s="3">
        <v>80.0</v>
      </c>
    </row>
    <row r="7173" ht="15.75" customHeight="1">
      <c r="A7173" s="2" t="s">
        <v>298</v>
      </c>
      <c r="B7173" s="2" t="s">
        <v>292</v>
      </c>
      <c r="C7173" s="2" t="str">
        <f>VLOOKUP(D7173,Info!$A$24:$B$57,2,FALSE)</f>
        <v>SG</v>
      </c>
      <c r="D7173" s="3" t="s">
        <v>4</v>
      </c>
      <c r="E7173" s="3">
        <v>2000.0</v>
      </c>
      <c r="F7173" s="3">
        <v>76.0</v>
      </c>
    </row>
    <row r="7174" ht="15.75" customHeight="1">
      <c r="A7174" s="2" t="s">
        <v>298</v>
      </c>
      <c r="B7174" s="2" t="s">
        <v>292</v>
      </c>
      <c r="C7174" s="2" t="str">
        <f>VLOOKUP(D7174,Info!$A$24:$B$57,2,FALSE)</f>
        <v>SG</v>
      </c>
      <c r="D7174" s="3" t="s">
        <v>4</v>
      </c>
      <c r="E7174" s="3">
        <v>2001.0</v>
      </c>
      <c r="F7174" s="3">
        <v>80.0</v>
      </c>
    </row>
    <row r="7175" ht="15.75" customHeight="1">
      <c r="A7175" s="2" t="s">
        <v>298</v>
      </c>
      <c r="B7175" s="2" t="s">
        <v>292</v>
      </c>
      <c r="C7175" s="2" t="str">
        <f>VLOOKUP(D7175,Info!$A$24:$B$57,2,FALSE)</f>
        <v>SG</v>
      </c>
      <c r="D7175" s="3" t="s">
        <v>4</v>
      </c>
      <c r="E7175" s="3">
        <v>2002.0</v>
      </c>
      <c r="F7175" s="3">
        <v>48.0</v>
      </c>
    </row>
    <row r="7176" ht="15.75" customHeight="1">
      <c r="A7176" s="2" t="s">
        <v>298</v>
      </c>
      <c r="B7176" s="2" t="s">
        <v>292</v>
      </c>
      <c r="C7176" s="2" t="str">
        <f>VLOOKUP(D7176,Info!$A$24:$B$57,2,FALSE)</f>
        <v>SG</v>
      </c>
      <c r="D7176" s="3" t="s">
        <v>4</v>
      </c>
      <c r="E7176" s="3">
        <v>2003.0</v>
      </c>
      <c r="F7176" s="3">
        <v>49.0</v>
      </c>
    </row>
    <row r="7177" ht="15.75" customHeight="1">
      <c r="A7177" s="2" t="s">
        <v>298</v>
      </c>
      <c r="B7177" s="2" t="s">
        <v>292</v>
      </c>
      <c r="C7177" s="2" t="str">
        <f>VLOOKUP(D7177,Info!$A$24:$B$57,2,FALSE)</f>
        <v>SG</v>
      </c>
      <c r="D7177" s="3" t="s">
        <v>4</v>
      </c>
      <c r="E7177" s="3">
        <v>2004.0</v>
      </c>
      <c r="F7177" s="3">
        <v>23.0</v>
      </c>
    </row>
    <row r="7178" ht="15.75" customHeight="1">
      <c r="A7178" s="2" t="s">
        <v>298</v>
      </c>
      <c r="B7178" s="2" t="s">
        <v>292</v>
      </c>
      <c r="C7178" s="2" t="str">
        <f>VLOOKUP(D7178,Info!$A$24:$B$57,2,FALSE)</f>
        <v>SG</v>
      </c>
      <c r="D7178" s="3" t="s">
        <v>4</v>
      </c>
      <c r="E7178" s="3">
        <v>2005.0</v>
      </c>
      <c r="F7178" s="3">
        <v>24.0</v>
      </c>
    </row>
    <row r="7179" ht="15.75" customHeight="1">
      <c r="A7179" s="2" t="s">
        <v>298</v>
      </c>
      <c r="B7179" s="2" t="s">
        <v>292</v>
      </c>
      <c r="C7179" s="2" t="str">
        <f>VLOOKUP(D7179,Info!$A$24:$B$57,2,FALSE)</f>
        <v>SG</v>
      </c>
      <c r="D7179" s="3" t="s">
        <v>4</v>
      </c>
      <c r="E7179" s="3">
        <v>2006.0</v>
      </c>
      <c r="F7179" s="3">
        <v>38.0</v>
      </c>
    </row>
    <row r="7180" ht="15.75" customHeight="1">
      <c r="A7180" s="2" t="s">
        <v>298</v>
      </c>
      <c r="B7180" s="2" t="s">
        <v>292</v>
      </c>
      <c r="C7180" s="2" t="str">
        <f>VLOOKUP(D7180,Info!$A$24:$B$57,2,FALSE)</f>
        <v>SG</v>
      </c>
      <c r="D7180" s="3" t="s">
        <v>4</v>
      </c>
      <c r="E7180" s="3">
        <v>2007.0</v>
      </c>
      <c r="F7180" s="3">
        <v>56.0</v>
      </c>
    </row>
    <row r="7181" ht="15.75" customHeight="1">
      <c r="A7181" s="2" t="s">
        <v>298</v>
      </c>
      <c r="B7181" s="2" t="s">
        <v>292</v>
      </c>
      <c r="C7181" s="2" t="str">
        <f>VLOOKUP(D7181,Info!$A$24:$B$57,2,FALSE)</f>
        <v>SG</v>
      </c>
      <c r="D7181" s="3" t="s">
        <v>4</v>
      </c>
      <c r="E7181" s="3">
        <v>2008.0</v>
      </c>
      <c r="F7181" s="3">
        <v>40.0</v>
      </c>
    </row>
    <row r="7182" ht="15.75" customHeight="1">
      <c r="A7182" s="2" t="s">
        <v>298</v>
      </c>
      <c r="B7182" s="2" t="s">
        <v>292</v>
      </c>
      <c r="C7182" s="2" t="str">
        <f>VLOOKUP(D7182,Info!$A$24:$B$57,2,FALSE)</f>
        <v>SG</v>
      </c>
      <c r="D7182" s="3" t="s">
        <v>4</v>
      </c>
      <c r="E7182" s="3">
        <v>2009.0</v>
      </c>
      <c r="F7182" s="3">
        <v>50.0</v>
      </c>
    </row>
    <row r="7183" ht="15.75" customHeight="1">
      <c r="A7183" s="2" t="s">
        <v>298</v>
      </c>
      <c r="B7183" s="2" t="s">
        <v>292</v>
      </c>
      <c r="C7183" s="2" t="str">
        <f>VLOOKUP(D7183,Info!$A$24:$B$57,2,FALSE)</f>
        <v>SG</v>
      </c>
      <c r="D7183" s="3" t="s">
        <v>4</v>
      </c>
      <c r="E7183" s="3">
        <v>2010.0</v>
      </c>
      <c r="F7183" s="3">
        <v>45.0</v>
      </c>
    </row>
    <row r="7184" ht="15.75" customHeight="1">
      <c r="A7184" s="2" t="s">
        <v>298</v>
      </c>
      <c r="B7184" s="2" t="s">
        <v>292</v>
      </c>
      <c r="C7184" s="2" t="str">
        <f>VLOOKUP(D7184,Info!$A$24:$B$57,2,FALSE)</f>
        <v>SG</v>
      </c>
      <c r="D7184" s="3" t="s">
        <v>4</v>
      </c>
      <c r="E7184" s="3">
        <v>2011.0</v>
      </c>
      <c r="F7184" s="3">
        <v>21.0</v>
      </c>
    </row>
    <row r="7185" ht="15.75" customHeight="1">
      <c r="A7185" s="2" t="s">
        <v>298</v>
      </c>
      <c r="B7185" s="2" t="s">
        <v>292</v>
      </c>
      <c r="C7185" s="2" t="str">
        <f>VLOOKUP(D7185,Info!$A$24:$B$57,2,FALSE)</f>
        <v>SG</v>
      </c>
      <c r="D7185" s="3" t="s">
        <v>4</v>
      </c>
      <c r="E7185" s="3">
        <v>2012.0</v>
      </c>
      <c r="F7185" s="3">
        <v>31.0</v>
      </c>
    </row>
    <row r="7186" ht="15.75" customHeight="1">
      <c r="A7186" s="2" t="s">
        <v>298</v>
      </c>
      <c r="B7186" s="2" t="s">
        <v>292</v>
      </c>
      <c r="C7186" s="2" t="str">
        <f>VLOOKUP(D7186,Info!$A$24:$B$57,2,FALSE)</f>
        <v>SG</v>
      </c>
      <c r="D7186" s="3" t="s">
        <v>4</v>
      </c>
      <c r="E7186" s="3">
        <v>2013.0</v>
      </c>
      <c r="F7186" s="3">
        <v>26.0</v>
      </c>
    </row>
    <row r="7187" ht="15.75" customHeight="1">
      <c r="A7187" s="2" t="s">
        <v>298</v>
      </c>
      <c r="B7187" s="2" t="s">
        <v>292</v>
      </c>
      <c r="C7187" s="2" t="str">
        <f>VLOOKUP(D7187,Info!$A$24:$B$57,2,FALSE)</f>
        <v>SG</v>
      </c>
      <c r="D7187" s="3" t="s">
        <v>4</v>
      </c>
      <c r="E7187" s="3">
        <v>2014.0</v>
      </c>
      <c r="F7187" s="3">
        <v>32.0</v>
      </c>
    </row>
    <row r="7188" ht="15.75" customHeight="1">
      <c r="A7188" s="2" t="s">
        <v>298</v>
      </c>
      <c r="B7188" s="2" t="s">
        <v>292</v>
      </c>
      <c r="C7188" s="2" t="str">
        <f>VLOOKUP(D7188,Info!$A$24:$B$57,2,FALSE)</f>
        <v>SG</v>
      </c>
      <c r="D7188" s="3" t="s">
        <v>4</v>
      </c>
      <c r="E7188" s="3">
        <v>2015.0</v>
      </c>
      <c r="F7188" s="3">
        <v>23.0</v>
      </c>
    </row>
    <row r="7189" ht="15.75" customHeight="1">
      <c r="A7189" s="2" t="s">
        <v>298</v>
      </c>
      <c r="B7189" s="2" t="s">
        <v>292</v>
      </c>
      <c r="C7189" s="2" t="str">
        <f>VLOOKUP(D7189,Info!$A$24:$B$57,2,FALSE)</f>
        <v>SG</v>
      </c>
      <c r="D7189" s="3" t="s">
        <v>4</v>
      </c>
      <c r="E7189" s="3">
        <v>2016.0</v>
      </c>
      <c r="F7189" s="3">
        <v>11.0</v>
      </c>
    </row>
    <row r="7190" ht="15.75" customHeight="1">
      <c r="A7190" s="2" t="s">
        <v>298</v>
      </c>
      <c r="B7190" s="2" t="s">
        <v>292</v>
      </c>
      <c r="C7190" s="2" t="str">
        <f>VLOOKUP(D7190,Info!$A$24:$B$57,2,FALSE)</f>
        <v>SG</v>
      </c>
      <c r="D7190" s="3" t="s">
        <v>4</v>
      </c>
      <c r="E7190" s="3">
        <v>2017.0</v>
      </c>
      <c r="F7190" s="3">
        <v>45.0</v>
      </c>
    </row>
    <row r="7191" ht="15.75" customHeight="1">
      <c r="A7191" s="2" t="s">
        <v>298</v>
      </c>
      <c r="B7191" s="2" t="s">
        <v>292</v>
      </c>
      <c r="C7191" s="2" t="str">
        <f>VLOOKUP(D7191,Info!$A$24:$B$57,2,FALSE)</f>
        <v>SG</v>
      </c>
      <c r="D7191" s="3" t="s">
        <v>4</v>
      </c>
      <c r="E7191" s="3">
        <v>2018.0</v>
      </c>
      <c r="F7191" s="3">
        <v>39.0</v>
      </c>
    </row>
    <row r="7192" ht="15.75" customHeight="1">
      <c r="A7192" s="2" t="s">
        <v>298</v>
      </c>
      <c r="B7192" s="2" t="s">
        <v>292</v>
      </c>
      <c r="C7192" s="2" t="str">
        <f>VLOOKUP(D7192,Info!$A$24:$B$57,2,FALSE)</f>
        <v>SG</v>
      </c>
      <c r="D7192" s="3" t="s">
        <v>4</v>
      </c>
      <c r="E7192" s="3">
        <v>2019.0</v>
      </c>
      <c r="F7192" s="3">
        <v>29.0</v>
      </c>
    </row>
    <row r="7193" ht="15.75" customHeight="1">
      <c r="A7193" s="2" t="s">
        <v>298</v>
      </c>
      <c r="B7193" s="2" t="s">
        <v>292</v>
      </c>
      <c r="C7193" s="2" t="str">
        <f>VLOOKUP(D7193,Info!$A$24:$B$57,2,FALSE)</f>
        <v>Jacks</v>
      </c>
      <c r="D7193" s="3" t="s">
        <v>6</v>
      </c>
      <c r="E7193" s="3">
        <v>1987.0</v>
      </c>
      <c r="F7193" s="3">
        <v>1.0</v>
      </c>
    </row>
    <row r="7194" ht="15.75" customHeight="1">
      <c r="A7194" s="2" t="s">
        <v>298</v>
      </c>
      <c r="B7194" s="2" t="s">
        <v>292</v>
      </c>
      <c r="C7194" s="2" t="str">
        <f>VLOOKUP(D7194,Info!$A$24:$B$57,2,FALSE)</f>
        <v>Jacks</v>
      </c>
      <c r="D7194" s="3" t="s">
        <v>6</v>
      </c>
      <c r="E7194" s="3">
        <v>1988.0</v>
      </c>
      <c r="F7194" s="3">
        <v>3.0</v>
      </c>
    </row>
    <row r="7195" ht="15.75" customHeight="1">
      <c r="A7195" s="2" t="s">
        <v>298</v>
      </c>
      <c r="B7195" s="2" t="s">
        <v>292</v>
      </c>
      <c r="C7195" s="2" t="str">
        <f>VLOOKUP(D7195,Info!$A$24:$B$57,2,FALSE)</f>
        <v>Jacks</v>
      </c>
      <c r="D7195" s="3" t="s">
        <v>6</v>
      </c>
      <c r="E7195" s="3">
        <v>1993.0</v>
      </c>
      <c r="F7195" s="3">
        <v>2.0</v>
      </c>
    </row>
    <row r="7196" ht="15.75" customHeight="1">
      <c r="A7196" s="2" t="s">
        <v>298</v>
      </c>
      <c r="B7196" s="2" t="s">
        <v>292</v>
      </c>
      <c r="C7196" s="2" t="str">
        <f>VLOOKUP(D7196,Info!$A$24:$B$57,2,FALSE)</f>
        <v>Jacks</v>
      </c>
      <c r="D7196" s="3" t="s">
        <v>6</v>
      </c>
      <c r="E7196" s="3">
        <v>1995.0</v>
      </c>
      <c r="F7196" s="3">
        <v>3.0</v>
      </c>
    </row>
    <row r="7197" ht="15.75" customHeight="1">
      <c r="A7197" s="2" t="s">
        <v>298</v>
      </c>
      <c r="B7197" s="2" t="s">
        <v>292</v>
      </c>
      <c r="C7197" s="2" t="str">
        <f>VLOOKUP(D7197,Info!$A$24:$B$57,2,FALSE)</f>
        <v>Jacks</v>
      </c>
      <c r="D7197" s="3" t="s">
        <v>6</v>
      </c>
      <c r="E7197" s="3">
        <v>1996.0</v>
      </c>
      <c r="F7197" s="3">
        <v>3.0</v>
      </c>
    </row>
    <row r="7198" ht="15.75" customHeight="1">
      <c r="A7198" s="2" t="s">
        <v>298</v>
      </c>
      <c r="B7198" s="2" t="s">
        <v>292</v>
      </c>
      <c r="C7198" s="2" t="str">
        <f>VLOOKUP(D7198,Info!$A$24:$B$57,2,FALSE)</f>
        <v>Jacks</v>
      </c>
      <c r="D7198" s="3" t="s">
        <v>6</v>
      </c>
      <c r="E7198" s="3">
        <v>1997.0</v>
      </c>
      <c r="F7198" s="3">
        <v>5.0</v>
      </c>
    </row>
    <row r="7199" ht="15.75" customHeight="1">
      <c r="A7199" s="2" t="s">
        <v>298</v>
      </c>
      <c r="B7199" s="2" t="s">
        <v>292</v>
      </c>
      <c r="C7199" s="2" t="str">
        <f>VLOOKUP(D7199,Info!$A$24:$B$57,2,FALSE)</f>
        <v>Jacks</v>
      </c>
      <c r="D7199" s="3" t="s">
        <v>6</v>
      </c>
      <c r="E7199" s="3">
        <v>1998.0</v>
      </c>
      <c r="F7199" s="3">
        <v>1.0</v>
      </c>
    </row>
    <row r="7200" ht="15.75" customHeight="1">
      <c r="A7200" s="2" t="s">
        <v>298</v>
      </c>
      <c r="B7200" s="2" t="s">
        <v>292</v>
      </c>
      <c r="C7200" s="2" t="str">
        <f>VLOOKUP(D7200,Info!$A$24:$B$57,2,FALSE)</f>
        <v>Jacks</v>
      </c>
      <c r="D7200" s="3" t="s">
        <v>6</v>
      </c>
      <c r="E7200" s="3">
        <v>1999.0</v>
      </c>
      <c r="F7200" s="3">
        <v>12.0</v>
      </c>
    </row>
    <row r="7201" ht="15.75" customHeight="1">
      <c r="A7201" s="2" t="s">
        <v>298</v>
      </c>
      <c r="B7201" s="2" t="s">
        <v>292</v>
      </c>
      <c r="C7201" s="2" t="str">
        <f>VLOOKUP(D7201,Info!$A$24:$B$57,2,FALSE)</f>
        <v>Jacks</v>
      </c>
      <c r="D7201" s="3" t="s">
        <v>6</v>
      </c>
      <c r="E7201" s="3">
        <v>2000.0</v>
      </c>
      <c r="F7201" s="3">
        <v>11.0</v>
      </c>
    </row>
    <row r="7202" ht="15.75" customHeight="1">
      <c r="A7202" s="2" t="s">
        <v>298</v>
      </c>
      <c r="B7202" s="2" t="s">
        <v>292</v>
      </c>
      <c r="C7202" s="2" t="str">
        <f>VLOOKUP(D7202,Info!$A$24:$B$57,2,FALSE)</f>
        <v>Jacks</v>
      </c>
      <c r="D7202" s="3" t="s">
        <v>6</v>
      </c>
      <c r="E7202" s="3">
        <v>2001.0</v>
      </c>
      <c r="F7202" s="3">
        <v>11.0</v>
      </c>
    </row>
    <row r="7203" ht="15.75" customHeight="1">
      <c r="A7203" s="2" t="s">
        <v>298</v>
      </c>
      <c r="B7203" s="2" t="s">
        <v>292</v>
      </c>
      <c r="C7203" s="2" t="str">
        <f>VLOOKUP(D7203,Info!$A$24:$B$57,2,FALSE)</f>
        <v>Jacks</v>
      </c>
      <c r="D7203" s="3" t="s">
        <v>6</v>
      </c>
      <c r="E7203" s="3">
        <v>2002.0</v>
      </c>
      <c r="F7203" s="3">
        <v>13.0</v>
      </c>
    </row>
    <row r="7204" ht="15.75" customHeight="1">
      <c r="A7204" s="2" t="s">
        <v>298</v>
      </c>
      <c r="B7204" s="2" t="s">
        <v>292</v>
      </c>
      <c r="C7204" s="2" t="str">
        <f>VLOOKUP(D7204,Info!$A$24:$B$57,2,FALSE)</f>
        <v>Jacks</v>
      </c>
      <c r="D7204" s="3" t="s">
        <v>6</v>
      </c>
      <c r="E7204" s="3">
        <v>2003.0</v>
      </c>
      <c r="F7204" s="3">
        <v>21.0</v>
      </c>
    </row>
    <row r="7205" ht="15.75" customHeight="1">
      <c r="A7205" s="2" t="s">
        <v>298</v>
      </c>
      <c r="B7205" s="2" t="s">
        <v>292</v>
      </c>
      <c r="C7205" s="2" t="str">
        <f>VLOOKUP(D7205,Info!$A$24:$B$57,2,FALSE)</f>
        <v>Jacks</v>
      </c>
      <c r="D7205" s="3" t="s">
        <v>6</v>
      </c>
      <c r="E7205" s="3">
        <v>2004.0</v>
      </c>
      <c r="F7205" s="3">
        <v>35.0</v>
      </c>
    </row>
    <row r="7206" ht="15.75" customHeight="1">
      <c r="A7206" s="2" t="s">
        <v>298</v>
      </c>
      <c r="B7206" s="2" t="s">
        <v>292</v>
      </c>
      <c r="C7206" s="2" t="str">
        <f>VLOOKUP(D7206,Info!$A$24:$B$57,2,FALSE)</f>
        <v>Jacks</v>
      </c>
      <c r="D7206" s="3" t="s">
        <v>6</v>
      </c>
      <c r="E7206" s="3">
        <v>2005.0</v>
      </c>
      <c r="F7206" s="3">
        <v>10.0</v>
      </c>
    </row>
    <row r="7207" ht="15.75" customHeight="1">
      <c r="A7207" s="2" t="s">
        <v>298</v>
      </c>
      <c r="B7207" s="2" t="s">
        <v>292</v>
      </c>
      <c r="C7207" s="2" t="str">
        <f>VLOOKUP(D7207,Info!$A$24:$B$57,2,FALSE)</f>
        <v>Jacks</v>
      </c>
      <c r="D7207" s="3" t="s">
        <v>6</v>
      </c>
      <c r="E7207" s="3">
        <v>2006.0</v>
      </c>
      <c r="F7207" s="3">
        <v>7.0</v>
      </c>
    </row>
    <row r="7208" ht="15.75" customHeight="1">
      <c r="A7208" s="2" t="s">
        <v>298</v>
      </c>
      <c r="B7208" s="2" t="s">
        <v>292</v>
      </c>
      <c r="C7208" s="2" t="str">
        <f>VLOOKUP(D7208,Info!$A$24:$B$57,2,FALSE)</f>
        <v>Jacks</v>
      </c>
      <c r="D7208" s="3" t="s">
        <v>6</v>
      </c>
      <c r="E7208" s="3">
        <v>2007.0</v>
      </c>
      <c r="F7208" s="3">
        <v>16.0</v>
      </c>
    </row>
    <row r="7209" ht="15.75" customHeight="1">
      <c r="A7209" s="2" t="s">
        <v>298</v>
      </c>
      <c r="B7209" s="2" t="s">
        <v>292</v>
      </c>
      <c r="C7209" s="2" t="str">
        <f>VLOOKUP(D7209,Info!$A$24:$B$57,2,FALSE)</f>
        <v>Jacks</v>
      </c>
      <c r="D7209" s="3" t="s">
        <v>6</v>
      </c>
      <c r="E7209" s="3">
        <v>2008.0</v>
      </c>
      <c r="F7209" s="3">
        <v>15.0</v>
      </c>
    </row>
    <row r="7210" ht="15.75" customHeight="1">
      <c r="A7210" s="2" t="s">
        <v>298</v>
      </c>
      <c r="B7210" s="2" t="s">
        <v>292</v>
      </c>
      <c r="C7210" s="2" t="str">
        <f>VLOOKUP(D7210,Info!$A$24:$B$57,2,FALSE)</f>
        <v>Jacks</v>
      </c>
      <c r="D7210" s="3" t="s">
        <v>6</v>
      </c>
      <c r="E7210" s="3">
        <v>2009.0</v>
      </c>
      <c r="F7210" s="3">
        <v>7.0</v>
      </c>
    </row>
    <row r="7211" ht="15.75" customHeight="1">
      <c r="A7211" s="2" t="s">
        <v>298</v>
      </c>
      <c r="B7211" s="2" t="s">
        <v>292</v>
      </c>
      <c r="C7211" s="2" t="str">
        <f>VLOOKUP(D7211,Info!$A$24:$B$57,2,FALSE)</f>
        <v>Jacks</v>
      </c>
      <c r="D7211" s="3" t="s">
        <v>6</v>
      </c>
      <c r="E7211" s="3">
        <v>2010.0</v>
      </c>
      <c r="F7211" s="3">
        <v>13.0</v>
      </c>
    </row>
    <row r="7212" ht="15.75" customHeight="1">
      <c r="A7212" s="2" t="s">
        <v>298</v>
      </c>
      <c r="B7212" s="2" t="s">
        <v>292</v>
      </c>
      <c r="C7212" s="2" t="str">
        <f>VLOOKUP(D7212,Info!$A$24:$B$57,2,FALSE)</f>
        <v>Jacks</v>
      </c>
      <c r="D7212" s="3" t="s">
        <v>6</v>
      </c>
      <c r="E7212" s="3">
        <v>2011.0</v>
      </c>
      <c r="F7212" s="3">
        <v>18.0</v>
      </c>
    </row>
    <row r="7213" ht="15.75" customHeight="1">
      <c r="A7213" s="2" t="s">
        <v>298</v>
      </c>
      <c r="B7213" s="2" t="s">
        <v>292</v>
      </c>
      <c r="C7213" s="2" t="str">
        <f>VLOOKUP(D7213,Info!$A$24:$B$57,2,FALSE)</f>
        <v>Jacks</v>
      </c>
      <c r="D7213" s="3" t="s">
        <v>6</v>
      </c>
      <c r="E7213" s="3">
        <v>2012.0</v>
      </c>
      <c r="F7213" s="3">
        <v>22.0</v>
      </c>
    </row>
    <row r="7214" ht="15.75" customHeight="1">
      <c r="A7214" s="2" t="s">
        <v>298</v>
      </c>
      <c r="B7214" s="2" t="s">
        <v>292</v>
      </c>
      <c r="C7214" s="2" t="str">
        <f>VLOOKUP(D7214,Info!$A$24:$B$57,2,FALSE)</f>
        <v>Jacks</v>
      </c>
      <c r="D7214" s="3" t="s">
        <v>6</v>
      </c>
      <c r="E7214" s="3">
        <v>2013.0</v>
      </c>
      <c r="F7214" s="3">
        <v>10.0</v>
      </c>
    </row>
    <row r="7215" ht="15.75" customHeight="1">
      <c r="A7215" s="2" t="s">
        <v>298</v>
      </c>
      <c r="B7215" s="2" t="s">
        <v>292</v>
      </c>
      <c r="C7215" s="2" t="str">
        <f>VLOOKUP(D7215,Info!$A$24:$B$57,2,FALSE)</f>
        <v>Jacks</v>
      </c>
      <c r="D7215" s="3" t="s">
        <v>6</v>
      </c>
      <c r="E7215" s="3">
        <v>2014.0</v>
      </c>
      <c r="F7215" s="3">
        <v>16.0</v>
      </c>
    </row>
    <row r="7216" ht="15.75" customHeight="1">
      <c r="A7216" s="2" t="s">
        <v>298</v>
      </c>
      <c r="B7216" s="2" t="s">
        <v>292</v>
      </c>
      <c r="C7216" s="2" t="str">
        <f>VLOOKUP(D7216,Info!$A$24:$B$57,2,FALSE)</f>
        <v>Jacks</v>
      </c>
      <c r="D7216" s="3" t="s">
        <v>6</v>
      </c>
      <c r="E7216" s="3">
        <v>2015.0</v>
      </c>
      <c r="F7216" s="3">
        <v>11.0</v>
      </c>
    </row>
    <row r="7217" ht="15.75" customHeight="1">
      <c r="A7217" s="2" t="s">
        <v>298</v>
      </c>
      <c r="B7217" s="2" t="s">
        <v>292</v>
      </c>
      <c r="C7217" s="2" t="str">
        <f>VLOOKUP(D7217,Info!$A$24:$B$57,2,FALSE)</f>
        <v>Jacks</v>
      </c>
      <c r="D7217" s="3" t="s">
        <v>6</v>
      </c>
      <c r="E7217" s="3">
        <v>2016.0</v>
      </c>
      <c r="F7217" s="3">
        <v>18.0</v>
      </c>
    </row>
    <row r="7218" ht="15.75" customHeight="1">
      <c r="A7218" s="2" t="s">
        <v>298</v>
      </c>
      <c r="B7218" s="2" t="s">
        <v>292</v>
      </c>
      <c r="C7218" s="2" t="str">
        <f>VLOOKUP(D7218,Info!$A$24:$B$57,2,FALSE)</f>
        <v>Jacks</v>
      </c>
      <c r="D7218" s="3" t="s">
        <v>6</v>
      </c>
      <c r="E7218" s="3">
        <v>2017.0</v>
      </c>
      <c r="F7218" s="3">
        <v>9.0</v>
      </c>
    </row>
    <row r="7219" ht="15.75" customHeight="1">
      <c r="A7219" s="2" t="s">
        <v>298</v>
      </c>
      <c r="B7219" s="2" t="s">
        <v>292</v>
      </c>
      <c r="C7219" s="2" t="str">
        <f>VLOOKUP(D7219,Info!$A$24:$B$57,2,FALSE)</f>
        <v>Jacks</v>
      </c>
      <c r="D7219" s="3" t="s">
        <v>6</v>
      </c>
      <c r="E7219" s="3">
        <v>2018.0</v>
      </c>
      <c r="F7219" s="3">
        <v>10.0</v>
      </c>
    </row>
    <row r="7220" ht="15.75" customHeight="1">
      <c r="A7220" s="2" t="s">
        <v>298</v>
      </c>
      <c r="B7220" s="2" t="s">
        <v>292</v>
      </c>
      <c r="C7220" s="2" t="str">
        <f>VLOOKUP(D7220,Info!$A$24:$B$57,2,FALSE)</f>
        <v>Jacks</v>
      </c>
      <c r="D7220" s="3" t="s">
        <v>6</v>
      </c>
      <c r="E7220" s="3">
        <v>2019.0</v>
      </c>
      <c r="F7220" s="3">
        <v>16.0</v>
      </c>
    </row>
    <row r="7221" ht="15.75" customHeight="1">
      <c r="A7221" s="2" t="s">
        <v>298</v>
      </c>
      <c r="B7221" s="2" t="s">
        <v>292</v>
      </c>
      <c r="C7221" s="2" t="str">
        <f>VLOOKUP(D7221,Info!$A$24:$B$57,2,FALSE)</f>
        <v>SG</v>
      </c>
      <c r="D7221" s="3" t="s">
        <v>7</v>
      </c>
      <c r="E7221" s="3">
        <v>1982.0</v>
      </c>
      <c r="F7221" s="3">
        <v>4.0</v>
      </c>
    </row>
    <row r="7222" ht="15.75" customHeight="1">
      <c r="A7222" s="2" t="s">
        <v>298</v>
      </c>
      <c r="B7222" s="2" t="s">
        <v>292</v>
      </c>
      <c r="C7222" s="2" t="str">
        <f>VLOOKUP(D7222,Info!$A$24:$B$57,2,FALSE)</f>
        <v>SG</v>
      </c>
      <c r="D7222" s="3" t="s">
        <v>7</v>
      </c>
      <c r="E7222" s="3">
        <v>1983.0</v>
      </c>
      <c r="F7222" s="3">
        <v>2.0</v>
      </c>
    </row>
    <row r="7223" ht="15.75" customHeight="1">
      <c r="A7223" s="2" t="s">
        <v>298</v>
      </c>
      <c r="B7223" s="2" t="s">
        <v>292</v>
      </c>
      <c r="C7223" s="2" t="str">
        <f>VLOOKUP(D7223,Info!$A$24:$B$57,2,FALSE)</f>
        <v>SG</v>
      </c>
      <c r="D7223" s="3" t="s">
        <v>7</v>
      </c>
      <c r="E7223" s="3">
        <v>1984.0</v>
      </c>
      <c r="F7223" s="3">
        <v>1.0</v>
      </c>
    </row>
    <row r="7224" ht="15.75" customHeight="1">
      <c r="A7224" s="2" t="s">
        <v>298</v>
      </c>
      <c r="B7224" s="2" t="s">
        <v>292</v>
      </c>
      <c r="C7224" s="2" t="str">
        <f>VLOOKUP(D7224,Info!$A$24:$B$57,2,FALSE)</f>
        <v>SG</v>
      </c>
      <c r="D7224" s="3" t="s">
        <v>7</v>
      </c>
      <c r="E7224" s="3">
        <v>1985.0</v>
      </c>
      <c r="F7224" s="3">
        <v>4.0</v>
      </c>
    </row>
    <row r="7225" ht="15.75" customHeight="1">
      <c r="A7225" s="2" t="s">
        <v>298</v>
      </c>
      <c r="B7225" s="2" t="s">
        <v>292</v>
      </c>
      <c r="C7225" s="2" t="str">
        <f>VLOOKUP(D7225,Info!$A$24:$B$57,2,FALSE)</f>
        <v>SG</v>
      </c>
      <c r="D7225" s="3" t="s">
        <v>7</v>
      </c>
      <c r="E7225" s="3">
        <v>1986.0</v>
      </c>
      <c r="F7225" s="3">
        <v>2.0</v>
      </c>
    </row>
    <row r="7226" ht="15.75" customHeight="1">
      <c r="A7226" s="2" t="s">
        <v>298</v>
      </c>
      <c r="B7226" s="2" t="s">
        <v>292</v>
      </c>
      <c r="C7226" s="2" t="str">
        <f>VLOOKUP(D7226,Info!$A$24:$B$57,2,FALSE)</f>
        <v>SG</v>
      </c>
      <c r="D7226" s="3" t="s">
        <v>7</v>
      </c>
      <c r="E7226" s="3">
        <v>1987.0</v>
      </c>
      <c r="F7226" s="3">
        <v>9.0</v>
      </c>
    </row>
    <row r="7227" ht="15.75" customHeight="1">
      <c r="A7227" s="2" t="s">
        <v>298</v>
      </c>
      <c r="B7227" s="2" t="s">
        <v>292</v>
      </c>
      <c r="C7227" s="2" t="str">
        <f>VLOOKUP(D7227,Info!$A$24:$B$57,2,FALSE)</f>
        <v>SG</v>
      </c>
      <c r="D7227" s="3" t="s">
        <v>7</v>
      </c>
      <c r="E7227" s="3">
        <v>1988.0</v>
      </c>
      <c r="F7227" s="3">
        <v>3.0</v>
      </c>
    </row>
    <row r="7228" ht="15.75" customHeight="1">
      <c r="A7228" s="2" t="s">
        <v>298</v>
      </c>
      <c r="B7228" s="2" t="s">
        <v>292</v>
      </c>
      <c r="C7228" s="2" t="str">
        <f>VLOOKUP(D7228,Info!$A$24:$B$57,2,FALSE)</f>
        <v>SG</v>
      </c>
      <c r="D7228" s="3" t="s">
        <v>7</v>
      </c>
      <c r="E7228" s="3">
        <v>1989.0</v>
      </c>
      <c r="F7228" s="3">
        <v>6.0</v>
      </c>
    </row>
    <row r="7229" ht="15.75" customHeight="1">
      <c r="A7229" s="2" t="s">
        <v>298</v>
      </c>
      <c r="B7229" s="2" t="s">
        <v>292</v>
      </c>
      <c r="C7229" s="2" t="str">
        <f>VLOOKUP(D7229,Info!$A$24:$B$57,2,FALSE)</f>
        <v>SG</v>
      </c>
      <c r="D7229" s="3" t="s">
        <v>7</v>
      </c>
      <c r="E7229" s="3">
        <v>1990.0</v>
      </c>
      <c r="F7229" s="3">
        <v>2.0</v>
      </c>
    </row>
    <row r="7230" ht="15.75" customHeight="1">
      <c r="A7230" s="2" t="s">
        <v>298</v>
      </c>
      <c r="B7230" s="2" t="s">
        <v>292</v>
      </c>
      <c r="C7230" s="2" t="str">
        <f>VLOOKUP(D7230,Info!$A$24:$B$57,2,FALSE)</f>
        <v>SG</v>
      </c>
      <c r="D7230" s="3" t="s">
        <v>7</v>
      </c>
      <c r="E7230" s="3">
        <v>1991.0</v>
      </c>
      <c r="F7230" s="3">
        <v>1.0</v>
      </c>
    </row>
    <row r="7231" ht="15.75" customHeight="1">
      <c r="A7231" s="2" t="s">
        <v>298</v>
      </c>
      <c r="B7231" s="2" t="s">
        <v>292</v>
      </c>
      <c r="C7231" s="2" t="str">
        <f>VLOOKUP(D7231,Info!$A$24:$B$57,2,FALSE)</f>
        <v>SG</v>
      </c>
      <c r="D7231" s="3" t="s">
        <v>7</v>
      </c>
      <c r="E7231" s="3">
        <v>1992.0</v>
      </c>
      <c r="F7231" s="3">
        <v>3.0</v>
      </c>
    </row>
    <row r="7232" ht="15.75" customHeight="1">
      <c r="A7232" s="2" t="s">
        <v>298</v>
      </c>
      <c r="B7232" s="2" t="s">
        <v>292</v>
      </c>
      <c r="C7232" s="2" t="str">
        <f>VLOOKUP(D7232,Info!$A$24:$B$57,2,FALSE)</f>
        <v>SG</v>
      </c>
      <c r="D7232" s="3" t="s">
        <v>7</v>
      </c>
      <c r="E7232" s="3">
        <v>1993.0</v>
      </c>
      <c r="F7232" s="3">
        <v>9.0</v>
      </c>
    </row>
    <row r="7233" ht="15.75" customHeight="1">
      <c r="A7233" s="2" t="s">
        <v>298</v>
      </c>
      <c r="B7233" s="2" t="s">
        <v>292</v>
      </c>
      <c r="C7233" s="2" t="str">
        <f>VLOOKUP(D7233,Info!$A$24:$B$57,2,FALSE)</f>
        <v>SG</v>
      </c>
      <c r="D7233" s="3" t="s">
        <v>7</v>
      </c>
      <c r="E7233" s="3">
        <v>1994.0</v>
      </c>
      <c r="F7233" s="3">
        <v>8.0</v>
      </c>
    </row>
    <row r="7234" ht="15.75" customHeight="1">
      <c r="A7234" s="2" t="s">
        <v>298</v>
      </c>
      <c r="B7234" s="2" t="s">
        <v>292</v>
      </c>
      <c r="C7234" s="2" t="str">
        <f>VLOOKUP(D7234,Info!$A$24:$B$57,2,FALSE)</f>
        <v>SG</v>
      </c>
      <c r="D7234" s="3" t="s">
        <v>7</v>
      </c>
      <c r="E7234" s="3">
        <v>1996.0</v>
      </c>
      <c r="F7234" s="3">
        <v>2.0</v>
      </c>
    </row>
    <row r="7235" ht="15.75" customHeight="1">
      <c r="A7235" s="2" t="s">
        <v>298</v>
      </c>
      <c r="B7235" s="2" t="s">
        <v>292</v>
      </c>
      <c r="C7235" s="2" t="str">
        <f>VLOOKUP(D7235,Info!$A$24:$B$57,2,FALSE)</f>
        <v>SG</v>
      </c>
      <c r="D7235" s="3" t="s">
        <v>7</v>
      </c>
      <c r="E7235" s="3">
        <v>1997.0</v>
      </c>
      <c r="F7235" s="3">
        <v>5.0</v>
      </c>
    </row>
    <row r="7236" ht="15.75" customHeight="1">
      <c r="A7236" s="2" t="s">
        <v>298</v>
      </c>
      <c r="B7236" s="2" t="s">
        <v>292</v>
      </c>
      <c r="C7236" s="2" t="str">
        <f>VLOOKUP(D7236,Info!$A$24:$B$57,2,FALSE)</f>
        <v>SG</v>
      </c>
      <c r="D7236" s="3" t="s">
        <v>7</v>
      </c>
      <c r="E7236" s="3">
        <v>1998.0</v>
      </c>
      <c r="F7236" s="3">
        <v>5.0</v>
      </c>
    </row>
    <row r="7237" ht="15.75" customHeight="1">
      <c r="A7237" s="2" t="s">
        <v>298</v>
      </c>
      <c r="B7237" s="2" t="s">
        <v>292</v>
      </c>
      <c r="C7237" s="2" t="str">
        <f>VLOOKUP(D7237,Info!$A$24:$B$57,2,FALSE)</f>
        <v>SG</v>
      </c>
      <c r="D7237" s="3" t="s">
        <v>7</v>
      </c>
      <c r="E7237" s="3">
        <v>1999.0</v>
      </c>
      <c r="F7237" s="3">
        <v>5.0</v>
      </c>
    </row>
    <row r="7238" ht="15.75" customHeight="1">
      <c r="A7238" s="2" t="s">
        <v>298</v>
      </c>
      <c r="B7238" s="2" t="s">
        <v>292</v>
      </c>
      <c r="C7238" s="2" t="str">
        <f>VLOOKUP(D7238,Info!$A$24:$B$57,2,FALSE)</f>
        <v>SG</v>
      </c>
      <c r="D7238" s="3" t="s">
        <v>7</v>
      </c>
      <c r="E7238" s="3">
        <v>2000.0</v>
      </c>
      <c r="F7238" s="3">
        <v>2.0</v>
      </c>
    </row>
    <row r="7239" ht="15.75" customHeight="1">
      <c r="A7239" s="2" t="s">
        <v>298</v>
      </c>
      <c r="B7239" s="2" t="s">
        <v>292</v>
      </c>
      <c r="C7239" s="2" t="str">
        <f>VLOOKUP(D7239,Info!$A$24:$B$57,2,FALSE)</f>
        <v>SG</v>
      </c>
      <c r="D7239" s="3" t="s">
        <v>7</v>
      </c>
      <c r="E7239" s="3">
        <v>2001.0</v>
      </c>
      <c r="F7239" s="3">
        <v>5.0</v>
      </c>
    </row>
    <row r="7240" ht="15.75" customHeight="1">
      <c r="A7240" s="2" t="s">
        <v>298</v>
      </c>
      <c r="B7240" s="2" t="s">
        <v>292</v>
      </c>
      <c r="C7240" s="2" t="str">
        <f>VLOOKUP(D7240,Info!$A$24:$B$57,2,FALSE)</f>
        <v>SG</v>
      </c>
      <c r="D7240" s="3" t="s">
        <v>7</v>
      </c>
      <c r="E7240" s="3">
        <v>2002.0</v>
      </c>
      <c r="F7240" s="3">
        <v>3.0</v>
      </c>
    </row>
    <row r="7241" ht="15.75" customHeight="1">
      <c r="A7241" s="2" t="s">
        <v>298</v>
      </c>
      <c r="B7241" s="2" t="s">
        <v>292</v>
      </c>
      <c r="C7241" s="2" t="str">
        <f>VLOOKUP(D7241,Info!$A$24:$B$57,2,FALSE)</f>
        <v>SG</v>
      </c>
      <c r="D7241" s="3" t="s">
        <v>7</v>
      </c>
      <c r="E7241" s="3">
        <v>2003.0</v>
      </c>
      <c r="F7241" s="3">
        <v>2.0</v>
      </c>
    </row>
    <row r="7242" ht="15.75" customHeight="1">
      <c r="A7242" s="2" t="s">
        <v>298</v>
      </c>
      <c r="B7242" s="2" t="s">
        <v>292</v>
      </c>
      <c r="C7242" s="2" t="str">
        <f>VLOOKUP(D7242,Info!$A$24:$B$57,2,FALSE)</f>
        <v>SG</v>
      </c>
      <c r="D7242" s="3" t="s">
        <v>7</v>
      </c>
      <c r="E7242" s="3">
        <v>2004.0</v>
      </c>
      <c r="F7242" s="3">
        <v>2.0</v>
      </c>
    </row>
    <row r="7243" ht="15.75" customHeight="1">
      <c r="A7243" s="2" t="s">
        <v>298</v>
      </c>
      <c r="B7243" s="2" t="s">
        <v>292</v>
      </c>
      <c r="C7243" s="2" t="str">
        <f>VLOOKUP(D7243,Info!$A$24:$B$57,2,FALSE)</f>
        <v>SG</v>
      </c>
      <c r="D7243" s="3" t="s">
        <v>7</v>
      </c>
      <c r="E7243" s="3">
        <v>2005.0</v>
      </c>
      <c r="F7243" s="3">
        <v>5.0</v>
      </c>
    </row>
    <row r="7244" ht="15.75" customHeight="1">
      <c r="A7244" s="2" t="s">
        <v>298</v>
      </c>
      <c r="B7244" s="2" t="s">
        <v>292</v>
      </c>
      <c r="C7244" s="2" t="str">
        <f>VLOOKUP(D7244,Info!$A$24:$B$57,2,FALSE)</f>
        <v>SG</v>
      </c>
      <c r="D7244" s="3" t="s">
        <v>7</v>
      </c>
      <c r="E7244" s="3">
        <v>2006.0</v>
      </c>
      <c r="F7244" s="3">
        <v>2.0</v>
      </c>
    </row>
    <row r="7245" ht="15.75" customHeight="1">
      <c r="A7245" s="2" t="s">
        <v>298</v>
      </c>
      <c r="B7245" s="2" t="s">
        <v>292</v>
      </c>
      <c r="C7245" s="2" t="str">
        <f>VLOOKUP(D7245,Info!$A$24:$B$57,2,FALSE)</f>
        <v>SG</v>
      </c>
      <c r="D7245" s="3" t="s">
        <v>7</v>
      </c>
      <c r="E7245" s="3">
        <v>2008.0</v>
      </c>
      <c r="F7245" s="3">
        <v>4.0</v>
      </c>
    </row>
    <row r="7246" ht="15.75" customHeight="1">
      <c r="A7246" s="2" t="s">
        <v>298</v>
      </c>
      <c r="B7246" s="2" t="s">
        <v>292</v>
      </c>
      <c r="C7246" s="2" t="str">
        <f>VLOOKUP(D7246,Info!$A$24:$B$57,2,FALSE)</f>
        <v>SG</v>
      </c>
      <c r="D7246" s="3" t="s">
        <v>7</v>
      </c>
      <c r="E7246" s="3">
        <v>2009.0</v>
      </c>
      <c r="F7246" s="3">
        <v>2.0</v>
      </c>
    </row>
    <row r="7247" ht="15.75" customHeight="1">
      <c r="A7247" s="2" t="s">
        <v>298</v>
      </c>
      <c r="B7247" s="2" t="s">
        <v>292</v>
      </c>
      <c r="C7247" s="2" t="str">
        <f>VLOOKUP(D7247,Info!$A$24:$B$57,2,FALSE)</f>
        <v>SG</v>
      </c>
      <c r="D7247" s="3" t="s">
        <v>7</v>
      </c>
      <c r="E7247" s="3">
        <v>2011.0</v>
      </c>
      <c r="F7247" s="3">
        <v>4.0</v>
      </c>
    </row>
    <row r="7248" ht="15.75" customHeight="1">
      <c r="A7248" s="2" t="s">
        <v>298</v>
      </c>
      <c r="B7248" s="2" t="s">
        <v>292</v>
      </c>
      <c r="C7248" s="2" t="str">
        <f>VLOOKUP(D7248,Info!$A$24:$B$57,2,FALSE)</f>
        <v>SG</v>
      </c>
      <c r="D7248" s="3" t="s">
        <v>7</v>
      </c>
      <c r="E7248" s="3">
        <v>2012.0</v>
      </c>
      <c r="F7248" s="3">
        <v>1.0</v>
      </c>
    </row>
    <row r="7249" ht="15.75" customHeight="1">
      <c r="A7249" s="2" t="s">
        <v>298</v>
      </c>
      <c r="B7249" s="2" t="s">
        <v>292</v>
      </c>
      <c r="C7249" s="2" t="str">
        <f>VLOOKUP(D7249,Info!$A$24:$B$57,2,FALSE)</f>
        <v>SG</v>
      </c>
      <c r="D7249" s="3" t="s">
        <v>7</v>
      </c>
      <c r="E7249" s="3">
        <v>2013.0</v>
      </c>
      <c r="F7249" s="3">
        <v>1.0</v>
      </c>
    </row>
    <row r="7250" ht="15.75" customHeight="1">
      <c r="A7250" s="2" t="s">
        <v>298</v>
      </c>
      <c r="B7250" s="2" t="s">
        <v>292</v>
      </c>
      <c r="C7250" s="2" t="str">
        <f>VLOOKUP(D7250,Info!$A$24:$B$57,2,FALSE)</f>
        <v>SG</v>
      </c>
      <c r="D7250" s="3" t="s">
        <v>7</v>
      </c>
      <c r="E7250" s="3">
        <v>2014.0</v>
      </c>
      <c r="F7250" s="3">
        <v>2.0</v>
      </c>
    </row>
    <row r="7251" ht="15.75" customHeight="1">
      <c r="A7251" s="2" t="s">
        <v>298</v>
      </c>
      <c r="B7251" s="2" t="s">
        <v>292</v>
      </c>
      <c r="C7251" s="2" t="str">
        <f>VLOOKUP(D7251,Info!$A$24:$B$57,2,FALSE)</f>
        <v>SG</v>
      </c>
      <c r="D7251" s="3" t="s">
        <v>7</v>
      </c>
      <c r="E7251" s="3">
        <v>2015.0</v>
      </c>
      <c r="F7251" s="3">
        <v>3.0</v>
      </c>
    </row>
    <row r="7252" ht="15.75" customHeight="1">
      <c r="A7252" s="2" t="s">
        <v>298</v>
      </c>
      <c r="B7252" s="2" t="s">
        <v>292</v>
      </c>
      <c r="C7252" s="2" t="str">
        <f>VLOOKUP(D7252,Info!$A$24:$B$57,2,FALSE)</f>
        <v>SG</v>
      </c>
      <c r="D7252" s="3" t="s">
        <v>7</v>
      </c>
      <c r="E7252" s="3">
        <v>2016.0</v>
      </c>
      <c r="F7252" s="3">
        <v>3.0</v>
      </c>
    </row>
    <row r="7253" ht="15.75" customHeight="1">
      <c r="A7253" s="2" t="s">
        <v>298</v>
      </c>
      <c r="B7253" s="2" t="s">
        <v>292</v>
      </c>
      <c r="C7253" s="2" t="str">
        <f>VLOOKUP(D7253,Info!$A$24:$B$57,2,FALSE)</f>
        <v>SG</v>
      </c>
      <c r="D7253" s="3" t="s">
        <v>7</v>
      </c>
      <c r="E7253" s="3">
        <v>2017.0</v>
      </c>
      <c r="F7253" s="3">
        <v>2.0</v>
      </c>
    </row>
    <row r="7254" ht="15.75" customHeight="1">
      <c r="A7254" s="2" t="s">
        <v>298</v>
      </c>
      <c r="B7254" s="2" t="s">
        <v>292</v>
      </c>
      <c r="C7254" s="2" t="str">
        <f>VLOOKUP(D7254,Info!$A$24:$B$57,2,FALSE)</f>
        <v>SG</v>
      </c>
      <c r="D7254" s="3" t="s">
        <v>7</v>
      </c>
      <c r="E7254" s="3">
        <v>2019.0</v>
      </c>
      <c r="F7254" s="3">
        <v>2.0</v>
      </c>
    </row>
    <row r="7255" ht="15.75" customHeight="1">
      <c r="A7255" s="2" t="s">
        <v>298</v>
      </c>
      <c r="B7255" s="2" t="s">
        <v>292</v>
      </c>
      <c r="C7255" s="2" t="str">
        <f>VLOOKUP(D7255,Info!$A$24:$B$57,2,FALSE)</f>
        <v>SG</v>
      </c>
      <c r="D7255" s="3" t="s">
        <v>8</v>
      </c>
      <c r="E7255" s="3">
        <v>1981.0</v>
      </c>
      <c r="F7255" s="3">
        <v>16.0</v>
      </c>
    </row>
    <row r="7256" ht="15.75" customHeight="1">
      <c r="A7256" s="2" t="s">
        <v>298</v>
      </c>
      <c r="B7256" s="2" t="s">
        <v>292</v>
      </c>
      <c r="C7256" s="2" t="str">
        <f>VLOOKUP(D7256,Info!$A$24:$B$57,2,FALSE)</f>
        <v>SG</v>
      </c>
      <c r="D7256" s="3" t="s">
        <v>8</v>
      </c>
      <c r="E7256" s="3">
        <v>1982.0</v>
      </c>
      <c r="F7256" s="3">
        <v>12.0</v>
      </c>
    </row>
    <row r="7257" ht="15.75" customHeight="1">
      <c r="A7257" s="2" t="s">
        <v>298</v>
      </c>
      <c r="B7257" s="2" t="s">
        <v>292</v>
      </c>
      <c r="C7257" s="2" t="str">
        <f>VLOOKUP(D7257,Info!$A$24:$B$57,2,FALSE)</f>
        <v>SG</v>
      </c>
      <c r="D7257" s="3" t="s">
        <v>8</v>
      </c>
      <c r="E7257" s="3">
        <v>1983.0</v>
      </c>
      <c r="F7257" s="3">
        <v>21.0</v>
      </c>
    </row>
    <row r="7258" ht="15.75" customHeight="1">
      <c r="A7258" s="2" t="s">
        <v>298</v>
      </c>
      <c r="B7258" s="2" t="s">
        <v>292</v>
      </c>
      <c r="C7258" s="2" t="str">
        <f>VLOOKUP(D7258,Info!$A$24:$B$57,2,FALSE)</f>
        <v>SG</v>
      </c>
      <c r="D7258" s="3" t="s">
        <v>8</v>
      </c>
      <c r="E7258" s="3">
        <v>1984.0</v>
      </c>
      <c r="F7258" s="3">
        <v>27.0</v>
      </c>
    </row>
    <row r="7259" ht="15.75" customHeight="1">
      <c r="A7259" s="2" t="s">
        <v>298</v>
      </c>
      <c r="B7259" s="2" t="s">
        <v>292</v>
      </c>
      <c r="C7259" s="2" t="str">
        <f>VLOOKUP(D7259,Info!$A$24:$B$57,2,FALSE)</f>
        <v>SG</v>
      </c>
      <c r="D7259" s="3" t="s">
        <v>8</v>
      </c>
      <c r="E7259" s="3">
        <v>1985.0</v>
      </c>
      <c r="F7259" s="3">
        <v>26.0</v>
      </c>
    </row>
    <row r="7260" ht="15.75" customHeight="1">
      <c r="A7260" s="2" t="s">
        <v>298</v>
      </c>
      <c r="B7260" s="2" t="s">
        <v>292</v>
      </c>
      <c r="C7260" s="2" t="str">
        <f>VLOOKUP(D7260,Info!$A$24:$B$57,2,FALSE)</f>
        <v>SG</v>
      </c>
      <c r="D7260" s="3" t="s">
        <v>8</v>
      </c>
      <c r="E7260" s="3">
        <v>1986.0</v>
      </c>
      <c r="F7260" s="3">
        <v>36.0</v>
      </c>
    </row>
    <row r="7261" ht="15.75" customHeight="1">
      <c r="A7261" s="2" t="s">
        <v>298</v>
      </c>
      <c r="B7261" s="2" t="s">
        <v>292</v>
      </c>
      <c r="C7261" s="2" t="str">
        <f>VLOOKUP(D7261,Info!$A$24:$B$57,2,FALSE)</f>
        <v>SG</v>
      </c>
      <c r="D7261" s="3" t="s">
        <v>8</v>
      </c>
      <c r="E7261" s="3">
        <v>1987.0</v>
      </c>
      <c r="F7261" s="3">
        <v>25.0</v>
      </c>
    </row>
    <row r="7262" ht="15.75" customHeight="1">
      <c r="A7262" s="2" t="s">
        <v>298</v>
      </c>
      <c r="B7262" s="2" t="s">
        <v>292</v>
      </c>
      <c r="C7262" s="2" t="str">
        <f>VLOOKUP(D7262,Info!$A$24:$B$57,2,FALSE)</f>
        <v>SG</v>
      </c>
      <c r="D7262" s="3" t="s">
        <v>8</v>
      </c>
      <c r="E7262" s="3">
        <v>1988.0</v>
      </c>
      <c r="F7262" s="3">
        <v>10.0</v>
      </c>
    </row>
    <row r="7263" ht="15.75" customHeight="1">
      <c r="A7263" s="2" t="s">
        <v>298</v>
      </c>
      <c r="B7263" s="2" t="s">
        <v>292</v>
      </c>
      <c r="C7263" s="2" t="str">
        <f>VLOOKUP(D7263,Info!$A$24:$B$57,2,FALSE)</f>
        <v>SG</v>
      </c>
      <c r="D7263" s="3" t="s">
        <v>8</v>
      </c>
      <c r="E7263" s="3">
        <v>1989.0</v>
      </c>
      <c r="F7263" s="3">
        <v>9.0</v>
      </c>
    </row>
    <row r="7264" ht="15.75" customHeight="1">
      <c r="A7264" s="2" t="s">
        <v>298</v>
      </c>
      <c r="B7264" s="2" t="s">
        <v>292</v>
      </c>
      <c r="C7264" s="2" t="str">
        <f>VLOOKUP(D7264,Info!$A$24:$B$57,2,FALSE)</f>
        <v>SG</v>
      </c>
      <c r="D7264" s="3" t="s">
        <v>8</v>
      </c>
      <c r="E7264" s="3">
        <v>1990.0</v>
      </c>
      <c r="F7264" s="3">
        <v>3.0</v>
      </c>
    </row>
    <row r="7265" ht="15.75" customHeight="1">
      <c r="A7265" s="2" t="s">
        <v>298</v>
      </c>
      <c r="B7265" s="2" t="s">
        <v>292</v>
      </c>
      <c r="C7265" s="2" t="str">
        <f>VLOOKUP(D7265,Info!$A$24:$B$57,2,FALSE)</f>
        <v>SG</v>
      </c>
      <c r="D7265" s="3" t="s">
        <v>8</v>
      </c>
      <c r="E7265" s="3">
        <v>1991.0</v>
      </c>
      <c r="F7265" s="3">
        <v>10.0</v>
      </c>
    </row>
    <row r="7266" ht="15.75" customHeight="1">
      <c r="A7266" s="2" t="s">
        <v>298</v>
      </c>
      <c r="B7266" s="2" t="s">
        <v>292</v>
      </c>
      <c r="C7266" s="2" t="str">
        <f>VLOOKUP(D7266,Info!$A$24:$B$57,2,FALSE)</f>
        <v>SG</v>
      </c>
      <c r="D7266" s="3" t="s">
        <v>8</v>
      </c>
      <c r="E7266" s="3">
        <v>1992.0</v>
      </c>
      <c r="F7266" s="3">
        <v>29.0</v>
      </c>
    </row>
    <row r="7267" ht="15.75" customHeight="1">
      <c r="A7267" s="2" t="s">
        <v>298</v>
      </c>
      <c r="B7267" s="2" t="s">
        <v>292</v>
      </c>
      <c r="C7267" s="2" t="str">
        <f>VLOOKUP(D7267,Info!$A$24:$B$57,2,FALSE)</f>
        <v>SG</v>
      </c>
      <c r="D7267" s="3" t="s">
        <v>8</v>
      </c>
      <c r="E7267" s="3">
        <v>1993.0</v>
      </c>
      <c r="F7267" s="3">
        <v>18.0</v>
      </c>
    </row>
    <row r="7268" ht="15.75" customHeight="1">
      <c r="A7268" s="2" t="s">
        <v>298</v>
      </c>
      <c r="B7268" s="2" t="s">
        <v>292</v>
      </c>
      <c r="C7268" s="2" t="str">
        <f>VLOOKUP(D7268,Info!$A$24:$B$57,2,FALSE)</f>
        <v>SG</v>
      </c>
      <c r="D7268" s="3" t="s">
        <v>8</v>
      </c>
      <c r="E7268" s="3">
        <v>1994.0</v>
      </c>
      <c r="F7268" s="3">
        <v>15.0</v>
      </c>
    </row>
    <row r="7269" ht="15.75" customHeight="1">
      <c r="A7269" s="2" t="s">
        <v>298</v>
      </c>
      <c r="B7269" s="2" t="s">
        <v>292</v>
      </c>
      <c r="C7269" s="2" t="str">
        <f>VLOOKUP(D7269,Info!$A$24:$B$57,2,FALSE)</f>
        <v>SG</v>
      </c>
      <c r="D7269" s="3" t="s">
        <v>8</v>
      </c>
      <c r="E7269" s="3">
        <v>1995.0</v>
      </c>
      <c r="F7269" s="3">
        <v>19.0</v>
      </c>
    </row>
    <row r="7270" ht="15.75" customHeight="1">
      <c r="A7270" s="2" t="s">
        <v>298</v>
      </c>
      <c r="B7270" s="2" t="s">
        <v>292</v>
      </c>
      <c r="C7270" s="2" t="str">
        <f>VLOOKUP(D7270,Info!$A$24:$B$57,2,FALSE)</f>
        <v>SG</v>
      </c>
      <c r="D7270" s="3" t="s">
        <v>8</v>
      </c>
      <c r="E7270" s="3">
        <v>1996.0</v>
      </c>
      <c r="F7270" s="3">
        <v>36.0</v>
      </c>
    </row>
    <row r="7271" ht="15.75" customHeight="1">
      <c r="A7271" s="2" t="s">
        <v>298</v>
      </c>
      <c r="B7271" s="2" t="s">
        <v>292</v>
      </c>
      <c r="C7271" s="2" t="str">
        <f>VLOOKUP(D7271,Info!$A$24:$B$57,2,FALSE)</f>
        <v>SG</v>
      </c>
      <c r="D7271" s="3" t="s">
        <v>8</v>
      </c>
      <c r="E7271" s="3">
        <v>1997.0</v>
      </c>
      <c r="F7271" s="3">
        <v>40.0</v>
      </c>
    </row>
    <row r="7272" ht="15.75" customHeight="1">
      <c r="A7272" s="2" t="s">
        <v>298</v>
      </c>
      <c r="B7272" s="2" t="s">
        <v>292</v>
      </c>
      <c r="C7272" s="2" t="str">
        <f>VLOOKUP(D7272,Info!$A$24:$B$57,2,FALSE)</f>
        <v>SG</v>
      </c>
      <c r="D7272" s="3" t="s">
        <v>8</v>
      </c>
      <c r="E7272" s="3">
        <v>1998.0</v>
      </c>
      <c r="F7272" s="3">
        <v>56.0</v>
      </c>
    </row>
    <row r="7273" ht="15.75" customHeight="1">
      <c r="A7273" s="2" t="s">
        <v>298</v>
      </c>
      <c r="B7273" s="2" t="s">
        <v>292</v>
      </c>
      <c r="C7273" s="2" t="str">
        <f>VLOOKUP(D7273,Info!$A$24:$B$57,2,FALSE)</f>
        <v>SG</v>
      </c>
      <c r="D7273" s="3" t="s">
        <v>8</v>
      </c>
      <c r="E7273" s="3">
        <v>1999.0</v>
      </c>
      <c r="F7273" s="3">
        <v>56.0</v>
      </c>
    </row>
    <row r="7274" ht="15.75" customHeight="1">
      <c r="A7274" s="2" t="s">
        <v>298</v>
      </c>
      <c r="B7274" s="2" t="s">
        <v>292</v>
      </c>
      <c r="C7274" s="2" t="str">
        <f>VLOOKUP(D7274,Info!$A$24:$B$57,2,FALSE)</f>
        <v>SG</v>
      </c>
      <c r="D7274" s="3" t="s">
        <v>8</v>
      </c>
      <c r="E7274" s="3">
        <v>2000.0</v>
      </c>
      <c r="F7274" s="3">
        <v>67.0</v>
      </c>
    </row>
    <row r="7275" ht="15.75" customHeight="1">
      <c r="A7275" s="2" t="s">
        <v>298</v>
      </c>
      <c r="B7275" s="2" t="s">
        <v>292</v>
      </c>
      <c r="C7275" s="2" t="str">
        <f>VLOOKUP(D7275,Info!$A$24:$B$57,2,FALSE)</f>
        <v>SG</v>
      </c>
      <c r="D7275" s="3" t="s">
        <v>8</v>
      </c>
      <c r="E7275" s="3">
        <v>2001.0</v>
      </c>
      <c r="F7275" s="3">
        <v>91.0</v>
      </c>
    </row>
    <row r="7276" ht="15.75" customHeight="1">
      <c r="A7276" s="2" t="s">
        <v>298</v>
      </c>
      <c r="B7276" s="2" t="s">
        <v>292</v>
      </c>
      <c r="C7276" s="2" t="str">
        <f>VLOOKUP(D7276,Info!$A$24:$B$57,2,FALSE)</f>
        <v>SG</v>
      </c>
      <c r="D7276" s="3" t="s">
        <v>8</v>
      </c>
      <c r="E7276" s="3">
        <v>2002.0</v>
      </c>
      <c r="F7276" s="3">
        <v>67.0</v>
      </c>
    </row>
    <row r="7277" ht="15.75" customHeight="1">
      <c r="A7277" s="2" t="s">
        <v>298</v>
      </c>
      <c r="B7277" s="2" t="s">
        <v>292</v>
      </c>
      <c r="C7277" s="2" t="str">
        <f>VLOOKUP(D7277,Info!$A$24:$B$57,2,FALSE)</f>
        <v>SG</v>
      </c>
      <c r="D7277" s="3" t="s">
        <v>8</v>
      </c>
      <c r="E7277" s="3">
        <v>2003.0</v>
      </c>
      <c r="F7277" s="3">
        <v>85.0</v>
      </c>
    </row>
    <row r="7278" ht="15.75" customHeight="1">
      <c r="A7278" s="2" t="s">
        <v>298</v>
      </c>
      <c r="B7278" s="2" t="s">
        <v>292</v>
      </c>
      <c r="C7278" s="2" t="str">
        <f>VLOOKUP(D7278,Info!$A$24:$B$57,2,FALSE)</f>
        <v>SG</v>
      </c>
      <c r="D7278" s="3" t="s">
        <v>8</v>
      </c>
      <c r="E7278" s="3">
        <v>2004.0</v>
      </c>
      <c r="F7278" s="3">
        <v>69.0</v>
      </c>
    </row>
    <row r="7279" ht="15.75" customHeight="1">
      <c r="A7279" s="2" t="s">
        <v>298</v>
      </c>
      <c r="B7279" s="2" t="s">
        <v>292</v>
      </c>
      <c r="C7279" s="2" t="str">
        <f>VLOOKUP(D7279,Info!$A$24:$B$57,2,FALSE)</f>
        <v>SG</v>
      </c>
      <c r="D7279" s="3" t="s">
        <v>8</v>
      </c>
      <c r="E7279" s="3">
        <v>2005.0</v>
      </c>
      <c r="F7279" s="3">
        <v>56.0</v>
      </c>
    </row>
    <row r="7280" ht="15.75" customHeight="1">
      <c r="A7280" s="2" t="s">
        <v>298</v>
      </c>
      <c r="B7280" s="2" t="s">
        <v>292</v>
      </c>
      <c r="C7280" s="2" t="str">
        <f>VLOOKUP(D7280,Info!$A$24:$B$57,2,FALSE)</f>
        <v>SG</v>
      </c>
      <c r="D7280" s="3" t="s">
        <v>8</v>
      </c>
      <c r="E7280" s="3">
        <v>2006.0</v>
      </c>
      <c r="F7280" s="3">
        <v>24.0</v>
      </c>
    </row>
    <row r="7281" ht="15.75" customHeight="1">
      <c r="A7281" s="2" t="s">
        <v>298</v>
      </c>
      <c r="B7281" s="2" t="s">
        <v>292</v>
      </c>
      <c r="C7281" s="2" t="str">
        <f>VLOOKUP(D7281,Info!$A$24:$B$57,2,FALSE)</f>
        <v>SG</v>
      </c>
      <c r="D7281" s="3" t="s">
        <v>8</v>
      </c>
      <c r="E7281" s="3">
        <v>2007.0</v>
      </c>
      <c r="F7281" s="3">
        <v>50.0</v>
      </c>
    </row>
    <row r="7282" ht="15.75" customHeight="1">
      <c r="A7282" s="2" t="s">
        <v>298</v>
      </c>
      <c r="B7282" s="2" t="s">
        <v>292</v>
      </c>
      <c r="C7282" s="2" t="str">
        <f>VLOOKUP(D7282,Info!$A$24:$B$57,2,FALSE)</f>
        <v>SG</v>
      </c>
      <c r="D7282" s="3" t="s">
        <v>8</v>
      </c>
      <c r="E7282" s="3">
        <v>2008.0</v>
      </c>
      <c r="F7282" s="3">
        <v>44.0</v>
      </c>
    </row>
    <row r="7283" ht="15.75" customHeight="1">
      <c r="A7283" s="2" t="s">
        <v>298</v>
      </c>
      <c r="B7283" s="2" t="s">
        <v>292</v>
      </c>
      <c r="C7283" s="2" t="str">
        <f>VLOOKUP(D7283,Info!$A$24:$B$57,2,FALSE)</f>
        <v>SG</v>
      </c>
      <c r="D7283" s="3" t="s">
        <v>8</v>
      </c>
      <c r="E7283" s="3">
        <v>2009.0</v>
      </c>
      <c r="F7283" s="3">
        <v>26.0</v>
      </c>
    </row>
    <row r="7284" ht="15.75" customHeight="1">
      <c r="A7284" s="2" t="s">
        <v>298</v>
      </c>
      <c r="B7284" s="2" t="s">
        <v>292</v>
      </c>
      <c r="C7284" s="2" t="str">
        <f>VLOOKUP(D7284,Info!$A$24:$B$57,2,FALSE)</f>
        <v>SG</v>
      </c>
      <c r="D7284" s="3" t="s">
        <v>8</v>
      </c>
      <c r="E7284" s="3">
        <v>2010.0</v>
      </c>
      <c r="F7284" s="3">
        <v>10.0</v>
      </c>
    </row>
    <row r="7285" ht="15.75" customHeight="1">
      <c r="A7285" s="2" t="s">
        <v>298</v>
      </c>
      <c r="B7285" s="2" t="s">
        <v>292</v>
      </c>
      <c r="C7285" s="2" t="str">
        <f>VLOOKUP(D7285,Info!$A$24:$B$57,2,FALSE)</f>
        <v>SG</v>
      </c>
      <c r="D7285" s="3" t="s">
        <v>8</v>
      </c>
      <c r="E7285" s="3">
        <v>2011.0</v>
      </c>
      <c r="F7285" s="3">
        <v>5.0</v>
      </c>
    </row>
    <row r="7286" ht="15.75" customHeight="1">
      <c r="A7286" s="2" t="s">
        <v>298</v>
      </c>
      <c r="B7286" s="2" t="s">
        <v>292</v>
      </c>
      <c r="C7286" s="2" t="str">
        <f>VLOOKUP(D7286,Info!$A$24:$B$57,2,FALSE)</f>
        <v>SG</v>
      </c>
      <c r="D7286" s="3" t="s">
        <v>8</v>
      </c>
      <c r="E7286" s="3">
        <v>2012.0</v>
      </c>
      <c r="F7286" s="3">
        <v>17.0</v>
      </c>
    </row>
    <row r="7287" ht="15.75" customHeight="1">
      <c r="A7287" s="2" t="s">
        <v>298</v>
      </c>
      <c r="B7287" s="2" t="s">
        <v>292</v>
      </c>
      <c r="C7287" s="2" t="str">
        <f>VLOOKUP(D7287,Info!$A$24:$B$57,2,FALSE)</f>
        <v>SG</v>
      </c>
      <c r="D7287" s="3" t="s">
        <v>8</v>
      </c>
      <c r="E7287" s="3">
        <v>2013.0</v>
      </c>
      <c r="F7287" s="3">
        <v>14.0</v>
      </c>
    </row>
    <row r="7288" ht="15.75" customHeight="1">
      <c r="A7288" s="2" t="s">
        <v>298</v>
      </c>
      <c r="B7288" s="2" t="s">
        <v>292</v>
      </c>
      <c r="C7288" s="2" t="str">
        <f>VLOOKUP(D7288,Info!$A$24:$B$57,2,FALSE)</f>
        <v>SG</v>
      </c>
      <c r="D7288" s="3" t="s">
        <v>8</v>
      </c>
      <c r="E7288" s="3">
        <v>2014.0</v>
      </c>
      <c r="F7288" s="3">
        <v>18.0</v>
      </c>
    </row>
    <row r="7289" ht="15.75" customHeight="1">
      <c r="A7289" s="2" t="s">
        <v>298</v>
      </c>
      <c r="B7289" s="2" t="s">
        <v>292</v>
      </c>
      <c r="C7289" s="2" t="str">
        <f>VLOOKUP(D7289,Info!$A$24:$B$57,2,FALSE)</f>
        <v>SG</v>
      </c>
      <c r="D7289" s="3" t="s">
        <v>8</v>
      </c>
      <c r="E7289" s="3">
        <v>2015.0</v>
      </c>
      <c r="F7289" s="3">
        <v>23.0</v>
      </c>
    </row>
    <row r="7290" ht="15.75" customHeight="1">
      <c r="A7290" s="2" t="s">
        <v>298</v>
      </c>
      <c r="B7290" s="2" t="s">
        <v>292</v>
      </c>
      <c r="C7290" s="2" t="str">
        <f>VLOOKUP(D7290,Info!$A$24:$B$57,2,FALSE)</f>
        <v>SG</v>
      </c>
      <c r="D7290" s="3" t="s">
        <v>8</v>
      </c>
      <c r="E7290" s="3">
        <v>2016.0</v>
      </c>
      <c r="F7290" s="3">
        <v>26.0</v>
      </c>
    </row>
    <row r="7291" ht="15.75" customHeight="1">
      <c r="A7291" s="2" t="s">
        <v>298</v>
      </c>
      <c r="B7291" s="2" t="s">
        <v>292</v>
      </c>
      <c r="C7291" s="2" t="str">
        <f>VLOOKUP(D7291,Info!$A$24:$B$57,2,FALSE)</f>
        <v>SG</v>
      </c>
      <c r="D7291" s="3" t="s">
        <v>8</v>
      </c>
      <c r="E7291" s="3">
        <v>2017.0</v>
      </c>
      <c r="F7291" s="3">
        <v>14.0</v>
      </c>
    </row>
    <row r="7292" ht="15.75" customHeight="1">
      <c r="A7292" s="2" t="s">
        <v>298</v>
      </c>
      <c r="B7292" s="2" t="s">
        <v>292</v>
      </c>
      <c r="C7292" s="2" t="str">
        <f>VLOOKUP(D7292,Info!$A$24:$B$57,2,FALSE)</f>
        <v>SG</v>
      </c>
      <c r="D7292" s="3" t="s">
        <v>8</v>
      </c>
      <c r="E7292" s="3">
        <v>2018.0</v>
      </c>
      <c r="F7292" s="3">
        <v>8.0</v>
      </c>
    </row>
    <row r="7293" ht="15.75" customHeight="1">
      <c r="A7293" s="2" t="s">
        <v>298</v>
      </c>
      <c r="B7293" s="2" t="s">
        <v>292</v>
      </c>
      <c r="C7293" s="2" t="str">
        <f>VLOOKUP(D7293,Info!$A$24:$B$57,2,FALSE)</f>
        <v>SG</v>
      </c>
      <c r="D7293" s="3" t="s">
        <v>8</v>
      </c>
      <c r="E7293" s="3">
        <v>2019.0</v>
      </c>
      <c r="F7293" s="3">
        <v>8.0</v>
      </c>
    </row>
    <row r="7294" ht="15.75" customHeight="1">
      <c r="A7294" s="2" t="s">
        <v>298</v>
      </c>
      <c r="B7294" s="2" t="s">
        <v>292</v>
      </c>
      <c r="C7294" s="2" t="str">
        <f>VLOOKUP(D7294,Info!$A$24:$B$57,2,FALSE)</f>
        <v>Deepwater</v>
      </c>
      <c r="D7294" s="3" t="s">
        <v>9</v>
      </c>
      <c r="E7294" s="3">
        <v>1984.0</v>
      </c>
      <c r="F7294" s="3">
        <v>3.0</v>
      </c>
    </row>
    <row r="7295" ht="15.75" customHeight="1">
      <c r="A7295" s="2" t="s">
        <v>298</v>
      </c>
      <c r="B7295" s="2" t="s">
        <v>292</v>
      </c>
      <c r="C7295" s="2" t="str">
        <f>VLOOKUP(D7295,Info!$A$24:$B$57,2,FALSE)</f>
        <v>Deepwater</v>
      </c>
      <c r="D7295" s="3" t="s">
        <v>9</v>
      </c>
      <c r="E7295" s="3">
        <v>1987.0</v>
      </c>
      <c r="F7295" s="3">
        <v>1.0</v>
      </c>
    </row>
    <row r="7296" ht="15.75" customHeight="1">
      <c r="A7296" s="2" t="s">
        <v>298</v>
      </c>
      <c r="B7296" s="2" t="s">
        <v>292</v>
      </c>
      <c r="C7296" s="2" t="str">
        <f>VLOOKUP(D7296,Info!$A$24:$B$57,2,FALSE)</f>
        <v>Deepwater</v>
      </c>
      <c r="D7296" s="3" t="s">
        <v>9</v>
      </c>
      <c r="E7296" s="3">
        <v>1999.0</v>
      </c>
      <c r="F7296" s="3">
        <v>2.0</v>
      </c>
    </row>
    <row r="7297" ht="15.75" customHeight="1">
      <c r="A7297" s="2" t="s">
        <v>298</v>
      </c>
      <c r="B7297" s="2" t="s">
        <v>292</v>
      </c>
      <c r="C7297" s="2" t="str">
        <f>VLOOKUP(D7297,Info!$A$24:$B$57,2,FALSE)</f>
        <v>Deepwater</v>
      </c>
      <c r="D7297" s="3" t="s">
        <v>9</v>
      </c>
      <c r="E7297" s="3">
        <v>2000.0</v>
      </c>
      <c r="F7297" s="3">
        <v>2.0</v>
      </c>
    </row>
    <row r="7298" ht="15.75" customHeight="1">
      <c r="A7298" s="2" t="s">
        <v>298</v>
      </c>
      <c r="B7298" s="2" t="s">
        <v>292</v>
      </c>
      <c r="C7298" s="2" t="str">
        <f>VLOOKUP(D7298,Info!$A$24:$B$57,2,FALSE)</f>
        <v>Deepwater</v>
      </c>
      <c r="D7298" s="3" t="s">
        <v>9</v>
      </c>
      <c r="E7298" s="3">
        <v>2001.0</v>
      </c>
      <c r="F7298" s="3">
        <v>2.0</v>
      </c>
    </row>
    <row r="7299" ht="15.75" customHeight="1">
      <c r="A7299" s="2" t="s">
        <v>298</v>
      </c>
      <c r="B7299" s="2" t="s">
        <v>292</v>
      </c>
      <c r="C7299" s="2" t="str">
        <f>VLOOKUP(D7299,Info!$A$24:$B$57,2,FALSE)</f>
        <v>Deepwater</v>
      </c>
      <c r="D7299" s="3" t="s">
        <v>9</v>
      </c>
      <c r="E7299" s="3">
        <v>2002.0</v>
      </c>
      <c r="F7299" s="3">
        <v>3.0</v>
      </c>
    </row>
    <row r="7300" ht="15.75" customHeight="1">
      <c r="A7300" s="2" t="s">
        <v>298</v>
      </c>
      <c r="B7300" s="2" t="s">
        <v>292</v>
      </c>
      <c r="C7300" s="2" t="str">
        <f>VLOOKUP(D7300,Info!$A$24:$B$57,2,FALSE)</f>
        <v>Deepwater</v>
      </c>
      <c r="D7300" s="3" t="s">
        <v>9</v>
      </c>
      <c r="E7300" s="3">
        <v>2004.0</v>
      </c>
      <c r="F7300" s="3">
        <v>1.0</v>
      </c>
    </row>
    <row r="7301" ht="15.75" customHeight="1">
      <c r="A7301" s="2" t="s">
        <v>298</v>
      </c>
      <c r="B7301" s="2" t="s">
        <v>292</v>
      </c>
      <c r="C7301" s="2" t="str">
        <f>VLOOKUP(D7301,Info!$A$24:$B$57,2,FALSE)</f>
        <v>Deepwater</v>
      </c>
      <c r="D7301" s="3" t="s">
        <v>9</v>
      </c>
      <c r="E7301" s="3">
        <v>2005.0</v>
      </c>
      <c r="F7301" s="3">
        <v>2.0</v>
      </c>
    </row>
    <row r="7302" ht="15.75" customHeight="1">
      <c r="A7302" s="2" t="s">
        <v>298</v>
      </c>
      <c r="B7302" s="2" t="s">
        <v>292</v>
      </c>
      <c r="C7302" s="2" t="str">
        <f>VLOOKUP(D7302,Info!$A$24:$B$57,2,FALSE)</f>
        <v>Deepwater</v>
      </c>
      <c r="D7302" s="3" t="s">
        <v>9</v>
      </c>
      <c r="E7302" s="3">
        <v>2006.0</v>
      </c>
      <c r="F7302" s="3">
        <v>3.0</v>
      </c>
    </row>
    <row r="7303" ht="15.75" customHeight="1">
      <c r="A7303" s="2" t="s">
        <v>298</v>
      </c>
      <c r="B7303" s="2" t="s">
        <v>292</v>
      </c>
      <c r="C7303" s="2" t="str">
        <f>VLOOKUP(D7303,Info!$A$24:$B$57,2,FALSE)</f>
        <v>Deepwater</v>
      </c>
      <c r="D7303" s="3" t="s">
        <v>9</v>
      </c>
      <c r="E7303" s="3">
        <v>2007.0</v>
      </c>
      <c r="F7303" s="3">
        <v>3.0</v>
      </c>
    </row>
    <row r="7304" ht="15.75" customHeight="1">
      <c r="A7304" s="2" t="s">
        <v>298</v>
      </c>
      <c r="B7304" s="2" t="s">
        <v>292</v>
      </c>
      <c r="C7304" s="2" t="str">
        <f>VLOOKUP(D7304,Info!$A$24:$B$57,2,FALSE)</f>
        <v>Deepwater</v>
      </c>
      <c r="D7304" s="3" t="s">
        <v>9</v>
      </c>
      <c r="E7304" s="3">
        <v>2008.0</v>
      </c>
      <c r="F7304" s="3">
        <v>4.0</v>
      </c>
    </row>
    <row r="7305" ht="15.75" customHeight="1">
      <c r="A7305" s="2" t="s">
        <v>298</v>
      </c>
      <c r="B7305" s="2" t="s">
        <v>292</v>
      </c>
      <c r="C7305" s="2" t="str">
        <f>VLOOKUP(D7305,Info!$A$24:$B$57,2,FALSE)</f>
        <v>Deepwater</v>
      </c>
      <c r="D7305" s="3" t="s">
        <v>9</v>
      </c>
      <c r="E7305" s="3">
        <v>2010.0</v>
      </c>
      <c r="F7305" s="3">
        <v>2.0</v>
      </c>
    </row>
    <row r="7306" ht="15.75" customHeight="1">
      <c r="A7306" s="2" t="s">
        <v>298</v>
      </c>
      <c r="B7306" s="2" t="s">
        <v>292</v>
      </c>
      <c r="C7306" s="2" t="str">
        <f>VLOOKUP(D7306,Info!$A$24:$B$57,2,FALSE)</f>
        <v>Deepwater</v>
      </c>
      <c r="D7306" s="3" t="s">
        <v>9</v>
      </c>
      <c r="E7306" s="3">
        <v>2011.0</v>
      </c>
      <c r="F7306" s="3">
        <v>1.0</v>
      </c>
    </row>
    <row r="7307" ht="15.75" customHeight="1">
      <c r="A7307" s="2" t="s">
        <v>298</v>
      </c>
      <c r="B7307" s="2" t="s">
        <v>292</v>
      </c>
      <c r="C7307" s="2" t="str">
        <f>VLOOKUP(D7307,Info!$A$24:$B$57,2,FALSE)</f>
        <v>Deepwater</v>
      </c>
      <c r="D7307" s="3" t="s">
        <v>9</v>
      </c>
      <c r="E7307" s="3">
        <v>2012.0</v>
      </c>
      <c r="F7307" s="3">
        <v>2.0</v>
      </c>
    </row>
    <row r="7308" ht="15.75" customHeight="1">
      <c r="A7308" s="2" t="s">
        <v>298</v>
      </c>
      <c r="B7308" s="2" t="s">
        <v>292</v>
      </c>
      <c r="C7308" s="2" t="str">
        <f>VLOOKUP(D7308,Info!$A$24:$B$57,2,FALSE)</f>
        <v>Deepwater</v>
      </c>
      <c r="D7308" s="3" t="s">
        <v>9</v>
      </c>
      <c r="E7308" s="3">
        <v>2013.0</v>
      </c>
      <c r="F7308" s="3">
        <v>1.0</v>
      </c>
    </row>
    <row r="7309" ht="15.75" customHeight="1">
      <c r="A7309" s="2" t="s">
        <v>298</v>
      </c>
      <c r="B7309" s="2" t="s">
        <v>292</v>
      </c>
      <c r="C7309" s="2" t="str">
        <f>VLOOKUP(D7309,Info!$A$24:$B$57,2,FALSE)</f>
        <v>Deepwater</v>
      </c>
      <c r="D7309" s="3" t="s">
        <v>9</v>
      </c>
      <c r="E7309" s="3">
        <v>2014.0</v>
      </c>
      <c r="F7309" s="3">
        <v>4.0</v>
      </c>
    </row>
    <row r="7310" ht="15.75" customHeight="1">
      <c r="A7310" s="2" t="s">
        <v>298</v>
      </c>
      <c r="B7310" s="2" t="s">
        <v>292</v>
      </c>
      <c r="C7310" s="2" t="str">
        <f>VLOOKUP(D7310,Info!$A$24:$B$57,2,FALSE)</f>
        <v>Deepwater</v>
      </c>
      <c r="D7310" s="3" t="s">
        <v>9</v>
      </c>
      <c r="E7310" s="3">
        <v>2016.0</v>
      </c>
      <c r="F7310" s="3">
        <v>1.0</v>
      </c>
    </row>
    <row r="7311" ht="15.75" customHeight="1">
      <c r="A7311" s="2" t="s">
        <v>298</v>
      </c>
      <c r="B7311" s="2" t="s">
        <v>292</v>
      </c>
      <c r="C7311" s="2" t="str">
        <f>VLOOKUP(D7311,Info!$A$24:$B$57,2,FALSE)</f>
        <v>Deepwater</v>
      </c>
      <c r="D7311" s="3" t="s">
        <v>9</v>
      </c>
      <c r="E7311" s="3">
        <v>2017.0</v>
      </c>
      <c r="F7311" s="3">
        <v>1.0</v>
      </c>
    </row>
    <row r="7312" ht="15.75" customHeight="1">
      <c r="A7312" s="2" t="s">
        <v>298</v>
      </c>
      <c r="B7312" s="2" t="s">
        <v>292</v>
      </c>
      <c r="C7312" s="2" t="str">
        <f>VLOOKUP(D7312,Info!$A$24:$B$57,2,FALSE)</f>
        <v>Deepwater</v>
      </c>
      <c r="D7312" s="3" t="s">
        <v>9</v>
      </c>
      <c r="E7312" s="3">
        <v>2019.0</v>
      </c>
      <c r="F7312" s="3">
        <v>1.0</v>
      </c>
    </row>
    <row r="7313" ht="15.75" customHeight="1">
      <c r="A7313" s="2" t="s">
        <v>298</v>
      </c>
      <c r="B7313" s="2" t="s">
        <v>292</v>
      </c>
      <c r="C7313" s="2" t="str">
        <f>VLOOKUP(D7313,Info!$A$24:$B$57,2,FALSE)</f>
        <v>Shallow-water</v>
      </c>
      <c r="D7313" s="3" t="s">
        <v>11</v>
      </c>
      <c r="E7313" s="3">
        <v>1982.0</v>
      </c>
      <c r="F7313" s="3">
        <v>1.0</v>
      </c>
    </row>
    <row r="7314" ht="15.75" customHeight="1">
      <c r="A7314" s="2" t="s">
        <v>298</v>
      </c>
      <c r="B7314" s="2" t="s">
        <v>292</v>
      </c>
      <c r="C7314" s="2" t="str">
        <f>VLOOKUP(D7314,Info!$A$24:$B$57,2,FALSE)</f>
        <v>Shallow-water</v>
      </c>
      <c r="D7314" s="3" t="s">
        <v>11</v>
      </c>
      <c r="E7314" s="3">
        <v>1983.0</v>
      </c>
      <c r="F7314" s="3">
        <v>1.0</v>
      </c>
    </row>
    <row r="7315" ht="15.75" customHeight="1">
      <c r="A7315" s="2" t="s">
        <v>298</v>
      </c>
      <c r="B7315" s="2" t="s">
        <v>292</v>
      </c>
      <c r="C7315" s="2" t="str">
        <f>VLOOKUP(D7315,Info!$A$24:$B$57,2,FALSE)</f>
        <v>Shallow-water</v>
      </c>
      <c r="D7315" s="3" t="s">
        <v>11</v>
      </c>
      <c r="E7315" s="3">
        <v>1990.0</v>
      </c>
      <c r="F7315" s="3">
        <v>1.0</v>
      </c>
    </row>
    <row r="7316" ht="15.75" customHeight="1">
      <c r="A7316" s="2" t="s">
        <v>298</v>
      </c>
      <c r="B7316" s="2" t="s">
        <v>292</v>
      </c>
      <c r="C7316" s="2" t="str">
        <f>VLOOKUP(D7316,Info!$A$24:$B$57,2,FALSE)</f>
        <v>Shallow-water</v>
      </c>
      <c r="D7316" s="3" t="s">
        <v>11</v>
      </c>
      <c r="E7316" s="3">
        <v>1993.0</v>
      </c>
      <c r="F7316" s="3">
        <v>4.0</v>
      </c>
    </row>
    <row r="7317" ht="15.75" customHeight="1">
      <c r="A7317" s="2" t="s">
        <v>298</v>
      </c>
      <c r="B7317" s="2" t="s">
        <v>292</v>
      </c>
      <c r="C7317" s="2" t="str">
        <f>VLOOKUP(D7317,Info!$A$24:$B$57,2,FALSE)</f>
        <v>Shallow-water</v>
      </c>
      <c r="D7317" s="3" t="s">
        <v>11</v>
      </c>
      <c r="E7317" s="3">
        <v>1994.0</v>
      </c>
      <c r="F7317" s="3">
        <v>2.0</v>
      </c>
    </row>
    <row r="7318" ht="15.75" customHeight="1">
      <c r="A7318" s="2" t="s">
        <v>298</v>
      </c>
      <c r="B7318" s="2" t="s">
        <v>292</v>
      </c>
      <c r="C7318" s="2" t="str">
        <f>VLOOKUP(D7318,Info!$A$24:$B$57,2,FALSE)</f>
        <v>Shallow-water</v>
      </c>
      <c r="D7318" s="3" t="s">
        <v>11</v>
      </c>
      <c r="E7318" s="3">
        <v>1996.0</v>
      </c>
      <c r="F7318" s="3">
        <v>2.0</v>
      </c>
    </row>
    <row r="7319" ht="15.75" customHeight="1">
      <c r="A7319" s="2" t="s">
        <v>298</v>
      </c>
      <c r="B7319" s="2" t="s">
        <v>292</v>
      </c>
      <c r="C7319" s="2" t="str">
        <f>VLOOKUP(D7319,Info!$A$24:$B$57,2,FALSE)</f>
        <v>Shallow-water</v>
      </c>
      <c r="D7319" s="3" t="s">
        <v>11</v>
      </c>
      <c r="E7319" s="3">
        <v>1998.0</v>
      </c>
      <c r="F7319" s="3">
        <v>2.0</v>
      </c>
    </row>
    <row r="7320" ht="15.75" customHeight="1">
      <c r="A7320" s="2" t="s">
        <v>298</v>
      </c>
      <c r="B7320" s="2" t="s">
        <v>292</v>
      </c>
      <c r="C7320" s="2" t="str">
        <f>VLOOKUP(D7320,Info!$A$24:$B$57,2,FALSE)</f>
        <v>Shallow-water</v>
      </c>
      <c r="D7320" s="3" t="s">
        <v>11</v>
      </c>
      <c r="E7320" s="3">
        <v>1999.0</v>
      </c>
      <c r="F7320" s="3">
        <v>3.0</v>
      </c>
    </row>
    <row r="7321" ht="15.75" customHeight="1">
      <c r="A7321" s="2" t="s">
        <v>298</v>
      </c>
      <c r="B7321" s="2" t="s">
        <v>292</v>
      </c>
      <c r="C7321" s="2" t="str">
        <f>VLOOKUP(D7321,Info!$A$24:$B$57,2,FALSE)</f>
        <v>Shallow-water</v>
      </c>
      <c r="D7321" s="3" t="s">
        <v>11</v>
      </c>
      <c r="E7321" s="3">
        <v>2000.0</v>
      </c>
      <c r="F7321" s="3">
        <v>2.0</v>
      </c>
    </row>
    <row r="7322" ht="15.75" customHeight="1">
      <c r="A7322" s="2" t="s">
        <v>298</v>
      </c>
      <c r="B7322" s="2" t="s">
        <v>292</v>
      </c>
      <c r="C7322" s="2" t="str">
        <f>VLOOKUP(D7322,Info!$A$24:$B$57,2,FALSE)</f>
        <v>Shallow-water</v>
      </c>
      <c r="D7322" s="3" t="s">
        <v>11</v>
      </c>
      <c r="E7322" s="3">
        <v>2001.0</v>
      </c>
      <c r="F7322" s="3">
        <v>2.0</v>
      </c>
    </row>
    <row r="7323" ht="15.75" customHeight="1">
      <c r="A7323" s="2" t="s">
        <v>298</v>
      </c>
      <c r="B7323" s="2" t="s">
        <v>292</v>
      </c>
      <c r="C7323" s="2" t="str">
        <f>VLOOKUP(D7323,Info!$A$24:$B$57,2,FALSE)</f>
        <v>Shallow-water</v>
      </c>
      <c r="D7323" s="3" t="s">
        <v>11</v>
      </c>
      <c r="E7323" s="3">
        <v>2003.0</v>
      </c>
      <c r="F7323" s="3">
        <v>3.0</v>
      </c>
    </row>
    <row r="7324" ht="15.75" customHeight="1">
      <c r="A7324" s="2" t="s">
        <v>298</v>
      </c>
      <c r="B7324" s="2" t="s">
        <v>292</v>
      </c>
      <c r="C7324" s="2" t="str">
        <f>VLOOKUP(D7324,Info!$A$24:$B$57,2,FALSE)</f>
        <v>Shallow-water</v>
      </c>
      <c r="D7324" s="3" t="s">
        <v>11</v>
      </c>
      <c r="E7324" s="3">
        <v>2004.0</v>
      </c>
      <c r="F7324" s="3">
        <v>3.0</v>
      </c>
    </row>
    <row r="7325" ht="15.75" customHeight="1">
      <c r="A7325" s="2" t="s">
        <v>298</v>
      </c>
      <c r="B7325" s="2" t="s">
        <v>292</v>
      </c>
      <c r="C7325" s="2" t="str">
        <f>VLOOKUP(D7325,Info!$A$24:$B$57,2,FALSE)</f>
        <v>Shallow-water</v>
      </c>
      <c r="D7325" s="3" t="s">
        <v>11</v>
      </c>
      <c r="E7325" s="3">
        <v>2005.0</v>
      </c>
      <c r="F7325" s="3">
        <v>6.0</v>
      </c>
    </row>
    <row r="7326" ht="15.75" customHeight="1">
      <c r="A7326" s="2" t="s">
        <v>298</v>
      </c>
      <c r="B7326" s="2" t="s">
        <v>292</v>
      </c>
      <c r="C7326" s="2" t="str">
        <f>VLOOKUP(D7326,Info!$A$24:$B$57,2,FALSE)</f>
        <v>Shallow-water</v>
      </c>
      <c r="D7326" s="3" t="s">
        <v>11</v>
      </c>
      <c r="E7326" s="3">
        <v>2006.0</v>
      </c>
      <c r="F7326" s="3">
        <v>5.0</v>
      </c>
    </row>
    <row r="7327" ht="15.75" customHeight="1">
      <c r="A7327" s="2" t="s">
        <v>298</v>
      </c>
      <c r="B7327" s="2" t="s">
        <v>292</v>
      </c>
      <c r="C7327" s="2" t="str">
        <f>VLOOKUP(D7327,Info!$A$24:$B$57,2,FALSE)</f>
        <v>Shallow-water</v>
      </c>
      <c r="D7327" s="3" t="s">
        <v>11</v>
      </c>
      <c r="E7327" s="3">
        <v>2007.0</v>
      </c>
      <c r="F7327" s="3">
        <v>5.0</v>
      </c>
    </row>
    <row r="7328" ht="15.75" customHeight="1">
      <c r="A7328" s="2" t="s">
        <v>298</v>
      </c>
      <c r="B7328" s="2" t="s">
        <v>292</v>
      </c>
      <c r="C7328" s="2" t="str">
        <f>VLOOKUP(D7328,Info!$A$24:$B$57,2,FALSE)</f>
        <v>Shallow-water</v>
      </c>
      <c r="D7328" s="3" t="s">
        <v>11</v>
      </c>
      <c r="E7328" s="3">
        <v>2008.0</v>
      </c>
      <c r="F7328" s="3">
        <v>4.0</v>
      </c>
    </row>
    <row r="7329" ht="15.75" customHeight="1">
      <c r="A7329" s="2" t="s">
        <v>298</v>
      </c>
      <c r="B7329" s="2" t="s">
        <v>292</v>
      </c>
      <c r="C7329" s="2" t="str">
        <f>VLOOKUP(D7329,Info!$A$24:$B$57,2,FALSE)</f>
        <v>Shallow-water</v>
      </c>
      <c r="D7329" s="3" t="s">
        <v>11</v>
      </c>
      <c r="E7329" s="3">
        <v>2009.0</v>
      </c>
      <c r="F7329" s="3">
        <v>2.0</v>
      </c>
    </row>
    <row r="7330" ht="15.75" customHeight="1">
      <c r="A7330" s="2" t="s">
        <v>298</v>
      </c>
      <c r="B7330" s="2" t="s">
        <v>292</v>
      </c>
      <c r="C7330" s="2" t="str">
        <f>VLOOKUP(D7330,Info!$A$24:$B$57,2,FALSE)</f>
        <v>Shallow-water</v>
      </c>
      <c r="D7330" s="3" t="s">
        <v>11</v>
      </c>
      <c r="E7330" s="3">
        <v>2010.0</v>
      </c>
      <c r="F7330" s="3">
        <v>2.0</v>
      </c>
    </row>
    <row r="7331" ht="15.75" customHeight="1">
      <c r="A7331" s="2" t="s">
        <v>298</v>
      </c>
      <c r="B7331" s="2" t="s">
        <v>292</v>
      </c>
      <c r="C7331" s="2" t="str">
        <f>VLOOKUP(D7331,Info!$A$24:$B$57,2,FALSE)</f>
        <v>Shallow-water</v>
      </c>
      <c r="D7331" s="3" t="s">
        <v>11</v>
      </c>
      <c r="E7331" s="3">
        <v>2013.0</v>
      </c>
      <c r="F7331" s="3">
        <v>1.0</v>
      </c>
    </row>
    <row r="7332" ht="15.75" customHeight="1">
      <c r="A7332" s="2" t="s">
        <v>298</v>
      </c>
      <c r="B7332" s="2" t="s">
        <v>292</v>
      </c>
      <c r="C7332" s="2" t="str">
        <f>VLOOKUP(D7332,Info!$A$24:$B$57,2,FALSE)</f>
        <v>Shallow-water</v>
      </c>
      <c r="D7332" s="3" t="s">
        <v>11</v>
      </c>
      <c r="E7332" s="3">
        <v>2014.0</v>
      </c>
      <c r="F7332" s="3">
        <v>1.0</v>
      </c>
    </row>
    <row r="7333" ht="15.75" customHeight="1">
      <c r="A7333" s="2" t="s">
        <v>298</v>
      </c>
      <c r="B7333" s="2" t="s">
        <v>292</v>
      </c>
      <c r="C7333" s="2" t="str">
        <f>VLOOKUP(D7333,Info!$A$24:$B$57,2,FALSE)</f>
        <v>Shallow-water</v>
      </c>
      <c r="D7333" s="3" t="s">
        <v>11</v>
      </c>
      <c r="E7333" s="3">
        <v>2016.0</v>
      </c>
      <c r="F7333" s="3">
        <v>3.0</v>
      </c>
    </row>
    <row r="7334" ht="15.75" customHeight="1">
      <c r="A7334" s="2" t="s">
        <v>298</v>
      </c>
      <c r="B7334" s="2" t="s">
        <v>292</v>
      </c>
      <c r="C7334" s="2" t="str">
        <f>VLOOKUP(D7334,Info!$A$24:$B$57,2,FALSE)</f>
        <v>Shallow-water</v>
      </c>
      <c r="D7334" s="3" t="s">
        <v>11</v>
      </c>
      <c r="E7334" s="3">
        <v>2017.0</v>
      </c>
      <c r="F7334" s="3">
        <v>1.0</v>
      </c>
    </row>
    <row r="7335" ht="15.75" customHeight="1">
      <c r="A7335" s="2" t="s">
        <v>298</v>
      </c>
      <c r="B7335" s="2" t="s">
        <v>292</v>
      </c>
      <c r="C7335" s="2" t="str">
        <f>VLOOKUP(D7335,Info!$A$24:$B$57,2,FALSE)</f>
        <v>Snappers</v>
      </c>
      <c r="D7335" s="3" t="s">
        <v>13</v>
      </c>
      <c r="E7335" s="3">
        <v>1982.0</v>
      </c>
      <c r="F7335" s="3">
        <v>4.0</v>
      </c>
    </row>
    <row r="7336" ht="15.75" customHeight="1">
      <c r="A7336" s="2" t="s">
        <v>298</v>
      </c>
      <c r="B7336" s="2" t="s">
        <v>292</v>
      </c>
      <c r="C7336" s="2" t="str">
        <f>VLOOKUP(D7336,Info!$A$24:$B$57,2,FALSE)</f>
        <v>Snappers</v>
      </c>
      <c r="D7336" s="3" t="s">
        <v>13</v>
      </c>
      <c r="E7336" s="3">
        <v>1983.0</v>
      </c>
      <c r="F7336" s="3">
        <v>2.0</v>
      </c>
    </row>
    <row r="7337" ht="15.75" customHeight="1">
      <c r="A7337" s="2" t="s">
        <v>298</v>
      </c>
      <c r="B7337" s="2" t="s">
        <v>292</v>
      </c>
      <c r="C7337" s="2" t="str">
        <f>VLOOKUP(D7337,Info!$A$24:$B$57,2,FALSE)</f>
        <v>Snappers</v>
      </c>
      <c r="D7337" s="3" t="s">
        <v>13</v>
      </c>
      <c r="E7337" s="3">
        <v>1984.0</v>
      </c>
      <c r="F7337" s="3">
        <v>2.0</v>
      </c>
    </row>
    <row r="7338" ht="15.75" customHeight="1">
      <c r="A7338" s="2" t="s">
        <v>298</v>
      </c>
      <c r="B7338" s="2" t="s">
        <v>292</v>
      </c>
      <c r="C7338" s="2" t="str">
        <f>VLOOKUP(D7338,Info!$A$24:$B$57,2,FALSE)</f>
        <v>Snappers</v>
      </c>
      <c r="D7338" s="3" t="s">
        <v>13</v>
      </c>
      <c r="E7338" s="3">
        <v>1985.0</v>
      </c>
      <c r="F7338" s="3">
        <v>8.0</v>
      </c>
    </row>
    <row r="7339" ht="15.75" customHeight="1">
      <c r="A7339" s="2" t="s">
        <v>298</v>
      </c>
      <c r="B7339" s="2" t="s">
        <v>292</v>
      </c>
      <c r="C7339" s="2" t="str">
        <f>VLOOKUP(D7339,Info!$A$24:$B$57,2,FALSE)</f>
        <v>Snappers</v>
      </c>
      <c r="D7339" s="3" t="s">
        <v>13</v>
      </c>
      <c r="E7339" s="3">
        <v>1986.0</v>
      </c>
      <c r="F7339" s="3">
        <v>1.0</v>
      </c>
    </row>
    <row r="7340" ht="15.75" customHeight="1">
      <c r="A7340" s="2" t="s">
        <v>298</v>
      </c>
      <c r="B7340" s="2" t="s">
        <v>292</v>
      </c>
      <c r="C7340" s="2" t="str">
        <f>VLOOKUP(D7340,Info!$A$24:$B$57,2,FALSE)</f>
        <v>Snappers</v>
      </c>
      <c r="D7340" s="3" t="s">
        <v>13</v>
      </c>
      <c r="E7340" s="3">
        <v>1987.0</v>
      </c>
      <c r="F7340" s="3">
        <v>1.0</v>
      </c>
    </row>
    <row r="7341" ht="15.75" customHeight="1">
      <c r="A7341" s="2" t="s">
        <v>298</v>
      </c>
      <c r="B7341" s="2" t="s">
        <v>292</v>
      </c>
      <c r="C7341" s="2" t="str">
        <f>VLOOKUP(D7341,Info!$A$24:$B$57,2,FALSE)</f>
        <v>Snappers</v>
      </c>
      <c r="D7341" s="3" t="s">
        <v>13</v>
      </c>
      <c r="E7341" s="3">
        <v>1988.0</v>
      </c>
      <c r="F7341" s="3">
        <v>1.0</v>
      </c>
    </row>
    <row r="7342" ht="15.75" customHeight="1">
      <c r="A7342" s="2" t="s">
        <v>298</v>
      </c>
      <c r="B7342" s="2" t="s">
        <v>292</v>
      </c>
      <c r="C7342" s="2" t="str">
        <f>VLOOKUP(D7342,Info!$A$24:$B$57,2,FALSE)</f>
        <v>Snappers</v>
      </c>
      <c r="D7342" s="3" t="s">
        <v>13</v>
      </c>
      <c r="E7342" s="3">
        <v>1989.0</v>
      </c>
      <c r="F7342" s="3">
        <v>1.0</v>
      </c>
    </row>
    <row r="7343" ht="15.75" customHeight="1">
      <c r="A7343" s="2" t="s">
        <v>298</v>
      </c>
      <c r="B7343" s="2" t="s">
        <v>292</v>
      </c>
      <c r="C7343" s="2" t="str">
        <f>VLOOKUP(D7343,Info!$A$24:$B$57,2,FALSE)</f>
        <v>Snappers</v>
      </c>
      <c r="D7343" s="3" t="s">
        <v>13</v>
      </c>
      <c r="E7343" s="3">
        <v>1990.0</v>
      </c>
      <c r="F7343" s="3">
        <v>1.0</v>
      </c>
    </row>
    <row r="7344" ht="15.75" customHeight="1">
      <c r="A7344" s="2" t="s">
        <v>298</v>
      </c>
      <c r="B7344" s="2" t="s">
        <v>292</v>
      </c>
      <c r="C7344" s="2" t="str">
        <f>VLOOKUP(D7344,Info!$A$24:$B$57,2,FALSE)</f>
        <v>Snappers</v>
      </c>
      <c r="D7344" s="3" t="s">
        <v>13</v>
      </c>
      <c r="E7344" s="3">
        <v>1991.0</v>
      </c>
      <c r="F7344" s="3">
        <v>5.0</v>
      </c>
    </row>
    <row r="7345" ht="15.75" customHeight="1">
      <c r="A7345" s="2" t="s">
        <v>298</v>
      </c>
      <c r="B7345" s="2" t="s">
        <v>292</v>
      </c>
      <c r="C7345" s="2" t="str">
        <f>VLOOKUP(D7345,Info!$A$24:$B$57,2,FALSE)</f>
        <v>Snappers</v>
      </c>
      <c r="D7345" s="3" t="s">
        <v>13</v>
      </c>
      <c r="E7345" s="3">
        <v>1992.0</v>
      </c>
      <c r="F7345" s="3">
        <v>3.0</v>
      </c>
    </row>
    <row r="7346" ht="15.75" customHeight="1">
      <c r="A7346" s="2" t="s">
        <v>298</v>
      </c>
      <c r="B7346" s="2" t="s">
        <v>292</v>
      </c>
      <c r="C7346" s="2" t="str">
        <f>VLOOKUP(D7346,Info!$A$24:$B$57,2,FALSE)</f>
        <v>Snappers</v>
      </c>
      <c r="D7346" s="3" t="s">
        <v>13</v>
      </c>
      <c r="E7346" s="3">
        <v>1993.0</v>
      </c>
      <c r="F7346" s="3">
        <v>7.0</v>
      </c>
    </row>
    <row r="7347" ht="15.75" customHeight="1">
      <c r="A7347" s="2" t="s">
        <v>298</v>
      </c>
      <c r="B7347" s="2" t="s">
        <v>292</v>
      </c>
      <c r="C7347" s="2" t="str">
        <f>VLOOKUP(D7347,Info!$A$24:$B$57,2,FALSE)</f>
        <v>Snappers</v>
      </c>
      <c r="D7347" s="3" t="s">
        <v>13</v>
      </c>
      <c r="E7347" s="3">
        <v>1995.0</v>
      </c>
      <c r="F7347" s="3">
        <v>3.0</v>
      </c>
    </row>
    <row r="7348" ht="15.75" customHeight="1">
      <c r="A7348" s="2" t="s">
        <v>298</v>
      </c>
      <c r="B7348" s="2" t="s">
        <v>292</v>
      </c>
      <c r="C7348" s="2" t="str">
        <f>VLOOKUP(D7348,Info!$A$24:$B$57,2,FALSE)</f>
        <v>Snappers</v>
      </c>
      <c r="D7348" s="3" t="s">
        <v>13</v>
      </c>
      <c r="E7348" s="3">
        <v>1996.0</v>
      </c>
      <c r="F7348" s="3">
        <v>4.0</v>
      </c>
    </row>
    <row r="7349" ht="15.75" customHeight="1">
      <c r="A7349" s="2" t="s">
        <v>298</v>
      </c>
      <c r="B7349" s="2" t="s">
        <v>292</v>
      </c>
      <c r="C7349" s="2" t="str">
        <f>VLOOKUP(D7349,Info!$A$24:$B$57,2,FALSE)</f>
        <v>Snappers</v>
      </c>
      <c r="D7349" s="3" t="s">
        <v>13</v>
      </c>
      <c r="E7349" s="3">
        <v>1998.0</v>
      </c>
      <c r="F7349" s="3">
        <v>4.0</v>
      </c>
    </row>
    <row r="7350" ht="15.75" customHeight="1">
      <c r="A7350" s="2" t="s">
        <v>298</v>
      </c>
      <c r="B7350" s="2" t="s">
        <v>292</v>
      </c>
      <c r="C7350" s="2" t="str">
        <f>VLOOKUP(D7350,Info!$A$24:$B$57,2,FALSE)</f>
        <v>Snappers</v>
      </c>
      <c r="D7350" s="3" t="s">
        <v>13</v>
      </c>
      <c r="E7350" s="3">
        <v>1999.0</v>
      </c>
      <c r="F7350" s="3">
        <v>1.0</v>
      </c>
    </row>
    <row r="7351" ht="15.75" customHeight="1">
      <c r="A7351" s="2" t="s">
        <v>298</v>
      </c>
      <c r="B7351" s="2" t="s">
        <v>292</v>
      </c>
      <c r="C7351" s="2" t="str">
        <f>VLOOKUP(D7351,Info!$A$24:$B$57,2,FALSE)</f>
        <v>Snappers</v>
      </c>
      <c r="D7351" s="3" t="s">
        <v>13</v>
      </c>
      <c r="E7351" s="3">
        <v>2000.0</v>
      </c>
      <c r="F7351" s="3">
        <v>3.0</v>
      </c>
    </row>
    <row r="7352" ht="15.75" customHeight="1">
      <c r="A7352" s="2" t="s">
        <v>298</v>
      </c>
      <c r="B7352" s="2" t="s">
        <v>292</v>
      </c>
      <c r="C7352" s="2" t="str">
        <f>VLOOKUP(D7352,Info!$A$24:$B$57,2,FALSE)</f>
        <v>Snappers</v>
      </c>
      <c r="D7352" s="3" t="s">
        <v>13</v>
      </c>
      <c r="E7352" s="3">
        <v>2001.0</v>
      </c>
      <c r="F7352" s="3">
        <v>6.0</v>
      </c>
    </row>
    <row r="7353" ht="15.75" customHeight="1">
      <c r="A7353" s="2" t="s">
        <v>298</v>
      </c>
      <c r="B7353" s="2" t="s">
        <v>292</v>
      </c>
      <c r="C7353" s="2" t="str">
        <f>VLOOKUP(D7353,Info!$A$24:$B$57,2,FALSE)</f>
        <v>Snappers</v>
      </c>
      <c r="D7353" s="3" t="s">
        <v>13</v>
      </c>
      <c r="E7353" s="3">
        <v>2002.0</v>
      </c>
      <c r="F7353" s="3">
        <v>4.0</v>
      </c>
    </row>
    <row r="7354" ht="15.75" customHeight="1">
      <c r="A7354" s="2" t="s">
        <v>298</v>
      </c>
      <c r="B7354" s="2" t="s">
        <v>292</v>
      </c>
      <c r="C7354" s="2" t="str">
        <f>VLOOKUP(D7354,Info!$A$24:$B$57,2,FALSE)</f>
        <v>Snappers</v>
      </c>
      <c r="D7354" s="3" t="s">
        <v>13</v>
      </c>
      <c r="E7354" s="3">
        <v>2003.0</v>
      </c>
      <c r="F7354" s="3">
        <v>2.0</v>
      </c>
    </row>
    <row r="7355" ht="15.75" customHeight="1">
      <c r="A7355" s="2" t="s">
        <v>298</v>
      </c>
      <c r="B7355" s="2" t="s">
        <v>292</v>
      </c>
      <c r="C7355" s="2" t="str">
        <f>VLOOKUP(D7355,Info!$A$24:$B$57,2,FALSE)</f>
        <v>Snappers</v>
      </c>
      <c r="D7355" s="3" t="s">
        <v>13</v>
      </c>
      <c r="E7355" s="3">
        <v>2004.0</v>
      </c>
      <c r="F7355" s="3">
        <v>2.0</v>
      </c>
    </row>
    <row r="7356" ht="15.75" customHeight="1">
      <c r="A7356" s="2" t="s">
        <v>298</v>
      </c>
      <c r="B7356" s="2" t="s">
        <v>292</v>
      </c>
      <c r="C7356" s="2" t="str">
        <f>VLOOKUP(D7356,Info!$A$24:$B$57,2,FALSE)</f>
        <v>Snappers</v>
      </c>
      <c r="D7356" s="3" t="s">
        <v>13</v>
      </c>
      <c r="E7356" s="3">
        <v>2005.0</v>
      </c>
      <c r="F7356" s="3">
        <v>4.0</v>
      </c>
    </row>
    <row r="7357" ht="15.75" customHeight="1">
      <c r="A7357" s="2" t="s">
        <v>298</v>
      </c>
      <c r="B7357" s="2" t="s">
        <v>292</v>
      </c>
      <c r="C7357" s="2" t="str">
        <f>VLOOKUP(D7357,Info!$A$24:$B$57,2,FALSE)</f>
        <v>Snappers</v>
      </c>
      <c r="D7357" s="3" t="s">
        <v>13</v>
      </c>
      <c r="E7357" s="3">
        <v>2006.0</v>
      </c>
      <c r="F7357" s="3">
        <v>3.0</v>
      </c>
    </row>
    <row r="7358" ht="15.75" customHeight="1">
      <c r="A7358" s="2" t="s">
        <v>298</v>
      </c>
      <c r="B7358" s="2" t="s">
        <v>292</v>
      </c>
      <c r="C7358" s="2" t="str">
        <f>VLOOKUP(D7358,Info!$A$24:$B$57,2,FALSE)</f>
        <v>Snappers</v>
      </c>
      <c r="D7358" s="3" t="s">
        <v>13</v>
      </c>
      <c r="E7358" s="3">
        <v>2008.0</v>
      </c>
      <c r="F7358" s="3">
        <v>5.0</v>
      </c>
    </row>
    <row r="7359" ht="15.75" customHeight="1">
      <c r="A7359" s="2" t="s">
        <v>298</v>
      </c>
      <c r="B7359" s="2" t="s">
        <v>292</v>
      </c>
      <c r="C7359" s="2" t="str">
        <f>VLOOKUP(D7359,Info!$A$24:$B$57,2,FALSE)</f>
        <v>Snappers</v>
      </c>
      <c r="D7359" s="3" t="s">
        <v>13</v>
      </c>
      <c r="E7359" s="3">
        <v>2009.0</v>
      </c>
      <c r="F7359" s="3">
        <v>3.0</v>
      </c>
    </row>
    <row r="7360" ht="15.75" customHeight="1">
      <c r="A7360" s="2" t="s">
        <v>298</v>
      </c>
      <c r="B7360" s="2" t="s">
        <v>292</v>
      </c>
      <c r="C7360" s="2" t="str">
        <f>VLOOKUP(D7360,Info!$A$24:$B$57,2,FALSE)</f>
        <v>Snappers</v>
      </c>
      <c r="D7360" s="3" t="s">
        <v>13</v>
      </c>
      <c r="E7360" s="3">
        <v>2010.0</v>
      </c>
      <c r="F7360" s="3">
        <v>1.0</v>
      </c>
    </row>
    <row r="7361" ht="15.75" customHeight="1">
      <c r="A7361" s="2" t="s">
        <v>298</v>
      </c>
      <c r="B7361" s="2" t="s">
        <v>292</v>
      </c>
      <c r="C7361" s="2" t="str">
        <f>VLOOKUP(D7361,Info!$A$24:$B$57,2,FALSE)</f>
        <v>Snappers</v>
      </c>
      <c r="D7361" s="3" t="s">
        <v>13</v>
      </c>
      <c r="E7361" s="3">
        <v>2011.0</v>
      </c>
      <c r="F7361" s="3">
        <v>1.0</v>
      </c>
    </row>
    <row r="7362" ht="15.75" customHeight="1">
      <c r="A7362" s="2" t="s">
        <v>298</v>
      </c>
      <c r="B7362" s="2" t="s">
        <v>292</v>
      </c>
      <c r="C7362" s="2" t="str">
        <f>VLOOKUP(D7362,Info!$A$24:$B$57,2,FALSE)</f>
        <v>Snappers</v>
      </c>
      <c r="D7362" s="3" t="s">
        <v>13</v>
      </c>
      <c r="E7362" s="3">
        <v>2012.0</v>
      </c>
      <c r="F7362" s="3">
        <v>2.0</v>
      </c>
    </row>
    <row r="7363" ht="15.75" customHeight="1">
      <c r="A7363" s="2" t="s">
        <v>298</v>
      </c>
      <c r="B7363" s="2" t="s">
        <v>292</v>
      </c>
      <c r="C7363" s="2" t="str">
        <f>VLOOKUP(D7363,Info!$A$24:$B$57,2,FALSE)</f>
        <v>Snappers</v>
      </c>
      <c r="D7363" s="3" t="s">
        <v>13</v>
      </c>
      <c r="E7363" s="3">
        <v>2013.0</v>
      </c>
      <c r="F7363" s="3">
        <v>1.0</v>
      </c>
    </row>
    <row r="7364" ht="15.75" customHeight="1">
      <c r="A7364" s="2" t="s">
        <v>298</v>
      </c>
      <c r="B7364" s="2" t="s">
        <v>292</v>
      </c>
      <c r="C7364" s="2" t="str">
        <f>VLOOKUP(D7364,Info!$A$24:$B$57,2,FALSE)</f>
        <v>Snappers</v>
      </c>
      <c r="D7364" s="3" t="s">
        <v>13</v>
      </c>
      <c r="E7364" s="3">
        <v>2014.0</v>
      </c>
      <c r="F7364" s="3">
        <v>2.0</v>
      </c>
    </row>
    <row r="7365" ht="15.75" customHeight="1">
      <c r="A7365" s="2" t="s">
        <v>298</v>
      </c>
      <c r="B7365" s="2" t="s">
        <v>292</v>
      </c>
      <c r="C7365" s="2" t="str">
        <f>VLOOKUP(D7365,Info!$A$24:$B$57,2,FALSE)</f>
        <v>Snappers</v>
      </c>
      <c r="D7365" s="3" t="s">
        <v>13</v>
      </c>
      <c r="E7365" s="3">
        <v>2015.0</v>
      </c>
      <c r="F7365" s="3">
        <v>1.0</v>
      </c>
    </row>
    <row r="7366" ht="15.75" customHeight="1">
      <c r="A7366" s="2" t="s">
        <v>298</v>
      </c>
      <c r="B7366" s="2" t="s">
        <v>292</v>
      </c>
      <c r="C7366" s="2" t="str">
        <f>VLOOKUP(D7366,Info!$A$24:$B$57,2,FALSE)</f>
        <v>Snappers</v>
      </c>
      <c r="D7366" s="3" t="s">
        <v>13</v>
      </c>
      <c r="E7366" s="3">
        <v>2016.0</v>
      </c>
      <c r="F7366" s="3">
        <v>1.0</v>
      </c>
    </row>
    <row r="7367" ht="15.75" customHeight="1">
      <c r="A7367" s="2" t="s">
        <v>298</v>
      </c>
      <c r="B7367" s="2" t="s">
        <v>292</v>
      </c>
      <c r="C7367" s="2" t="str">
        <f>VLOOKUP(D7367,Info!$A$24:$B$57,2,FALSE)</f>
        <v>Snappers</v>
      </c>
      <c r="D7367" s="3" t="s">
        <v>13</v>
      </c>
      <c r="E7367" s="3">
        <v>2017.0</v>
      </c>
      <c r="F7367" s="3">
        <v>7.0</v>
      </c>
    </row>
    <row r="7368" ht="15.75" customHeight="1">
      <c r="A7368" s="2" t="s">
        <v>298</v>
      </c>
      <c r="B7368" s="2" t="s">
        <v>292</v>
      </c>
      <c r="C7368" s="2" t="str">
        <f>VLOOKUP(D7368,Info!$A$24:$B$57,2,FALSE)</f>
        <v>Snappers</v>
      </c>
      <c r="D7368" s="3" t="s">
        <v>13</v>
      </c>
      <c r="E7368" s="3">
        <v>2018.0</v>
      </c>
      <c r="F7368" s="3">
        <v>3.0</v>
      </c>
    </row>
    <row r="7369" ht="15.75" customHeight="1">
      <c r="A7369" s="2" t="s">
        <v>298</v>
      </c>
      <c r="B7369" s="2" t="s">
        <v>292</v>
      </c>
      <c r="C7369" s="2" t="str">
        <f>VLOOKUP(D7369,Info!$A$24:$B$57,2,FALSE)</f>
        <v>DW</v>
      </c>
      <c r="D7369" s="3" t="s">
        <v>15</v>
      </c>
      <c r="E7369" s="3">
        <v>1981.0</v>
      </c>
      <c r="F7369" s="3">
        <v>51.0</v>
      </c>
    </row>
    <row r="7370" ht="15.75" customHeight="1">
      <c r="A7370" s="2" t="s">
        <v>298</v>
      </c>
      <c r="B7370" s="2" t="s">
        <v>292</v>
      </c>
      <c r="C7370" s="2" t="str">
        <f>VLOOKUP(D7370,Info!$A$24:$B$57,2,FALSE)</f>
        <v>DW</v>
      </c>
      <c r="D7370" s="3" t="s">
        <v>15</v>
      </c>
      <c r="E7370" s="3">
        <v>1982.0</v>
      </c>
      <c r="F7370" s="3">
        <v>130.0</v>
      </c>
    </row>
    <row r="7371" ht="15.75" customHeight="1">
      <c r="A7371" s="2" t="s">
        <v>298</v>
      </c>
      <c r="B7371" s="2" t="s">
        <v>292</v>
      </c>
      <c r="C7371" s="2" t="str">
        <f>VLOOKUP(D7371,Info!$A$24:$B$57,2,FALSE)</f>
        <v>DW</v>
      </c>
      <c r="D7371" s="3" t="s">
        <v>15</v>
      </c>
      <c r="E7371" s="3">
        <v>1983.0</v>
      </c>
      <c r="F7371" s="3">
        <v>130.0</v>
      </c>
    </row>
    <row r="7372" ht="15.75" customHeight="1">
      <c r="A7372" s="2" t="s">
        <v>298</v>
      </c>
      <c r="B7372" s="2" t="s">
        <v>292</v>
      </c>
      <c r="C7372" s="2" t="str">
        <f>VLOOKUP(D7372,Info!$A$24:$B$57,2,FALSE)</f>
        <v>DW</v>
      </c>
      <c r="D7372" s="3" t="s">
        <v>15</v>
      </c>
      <c r="E7372" s="3">
        <v>1984.0</v>
      </c>
      <c r="F7372" s="3">
        <v>151.0</v>
      </c>
    </row>
    <row r="7373" ht="15.75" customHeight="1">
      <c r="A7373" s="2" t="s">
        <v>298</v>
      </c>
      <c r="B7373" s="2" t="s">
        <v>292</v>
      </c>
      <c r="C7373" s="2" t="str">
        <f>VLOOKUP(D7373,Info!$A$24:$B$57,2,FALSE)</f>
        <v>DW</v>
      </c>
      <c r="D7373" s="3" t="s">
        <v>15</v>
      </c>
      <c r="E7373" s="3">
        <v>1985.0</v>
      </c>
      <c r="F7373" s="3">
        <v>88.0</v>
      </c>
    </row>
    <row r="7374" ht="15.75" customHeight="1">
      <c r="A7374" s="2" t="s">
        <v>298</v>
      </c>
      <c r="B7374" s="2" t="s">
        <v>292</v>
      </c>
      <c r="C7374" s="2" t="str">
        <f>VLOOKUP(D7374,Info!$A$24:$B$57,2,FALSE)</f>
        <v>DW</v>
      </c>
      <c r="D7374" s="3" t="s">
        <v>15</v>
      </c>
      <c r="E7374" s="3">
        <v>1986.0</v>
      </c>
      <c r="F7374" s="3">
        <v>349.0</v>
      </c>
    </row>
    <row r="7375" ht="15.75" customHeight="1">
      <c r="A7375" s="2" t="s">
        <v>298</v>
      </c>
      <c r="B7375" s="2" t="s">
        <v>292</v>
      </c>
      <c r="C7375" s="2" t="str">
        <f>VLOOKUP(D7375,Info!$A$24:$B$57,2,FALSE)</f>
        <v>DW</v>
      </c>
      <c r="D7375" s="3" t="s">
        <v>15</v>
      </c>
      <c r="E7375" s="3">
        <v>1987.0</v>
      </c>
      <c r="F7375" s="3">
        <v>444.0</v>
      </c>
    </row>
    <row r="7376" ht="15.75" customHeight="1">
      <c r="A7376" s="2" t="s">
        <v>298</v>
      </c>
      <c r="B7376" s="2" t="s">
        <v>292</v>
      </c>
      <c r="C7376" s="2" t="str">
        <f>VLOOKUP(D7376,Info!$A$24:$B$57,2,FALSE)</f>
        <v>DW</v>
      </c>
      <c r="D7376" s="3" t="s">
        <v>15</v>
      </c>
      <c r="E7376" s="3">
        <v>1988.0</v>
      </c>
      <c r="F7376" s="3">
        <v>450.0</v>
      </c>
    </row>
    <row r="7377" ht="15.75" customHeight="1">
      <c r="A7377" s="2" t="s">
        <v>298</v>
      </c>
      <c r="B7377" s="2" t="s">
        <v>292</v>
      </c>
      <c r="C7377" s="2" t="str">
        <f>VLOOKUP(D7377,Info!$A$24:$B$57,2,FALSE)</f>
        <v>DW</v>
      </c>
      <c r="D7377" s="3" t="s">
        <v>15</v>
      </c>
      <c r="E7377" s="3">
        <v>1989.0</v>
      </c>
      <c r="F7377" s="3">
        <v>871.0</v>
      </c>
    </row>
    <row r="7378" ht="15.75" customHeight="1">
      <c r="A7378" s="2" t="s">
        <v>298</v>
      </c>
      <c r="B7378" s="2" t="s">
        <v>292</v>
      </c>
      <c r="C7378" s="2" t="str">
        <f>VLOOKUP(D7378,Info!$A$24:$B$57,2,FALSE)</f>
        <v>DW</v>
      </c>
      <c r="D7378" s="3" t="s">
        <v>15</v>
      </c>
      <c r="E7378" s="3">
        <v>1990.0</v>
      </c>
      <c r="F7378" s="3">
        <v>467.0</v>
      </c>
    </row>
    <row r="7379" ht="15.75" customHeight="1">
      <c r="A7379" s="2" t="s">
        <v>298</v>
      </c>
      <c r="B7379" s="2" t="s">
        <v>292</v>
      </c>
      <c r="C7379" s="2" t="str">
        <f>VLOOKUP(D7379,Info!$A$24:$B$57,2,FALSE)</f>
        <v>DW</v>
      </c>
      <c r="D7379" s="3" t="s">
        <v>15</v>
      </c>
      <c r="E7379" s="3">
        <v>1991.0</v>
      </c>
      <c r="F7379" s="3">
        <v>516.0</v>
      </c>
    </row>
    <row r="7380" ht="15.75" customHeight="1">
      <c r="A7380" s="2" t="s">
        <v>298</v>
      </c>
      <c r="B7380" s="2" t="s">
        <v>292</v>
      </c>
      <c r="C7380" s="2" t="str">
        <f>VLOOKUP(D7380,Info!$A$24:$B$57,2,FALSE)</f>
        <v>DW</v>
      </c>
      <c r="D7380" s="3" t="s">
        <v>15</v>
      </c>
      <c r="E7380" s="3">
        <v>1992.0</v>
      </c>
      <c r="F7380" s="3">
        <v>542.0</v>
      </c>
    </row>
    <row r="7381" ht="15.75" customHeight="1">
      <c r="A7381" s="2" t="s">
        <v>298</v>
      </c>
      <c r="B7381" s="2" t="s">
        <v>292</v>
      </c>
      <c r="C7381" s="2" t="str">
        <f>VLOOKUP(D7381,Info!$A$24:$B$57,2,FALSE)</f>
        <v>DW</v>
      </c>
      <c r="D7381" s="3" t="s">
        <v>15</v>
      </c>
      <c r="E7381" s="3">
        <v>1993.0</v>
      </c>
      <c r="F7381" s="3">
        <v>548.0</v>
      </c>
    </row>
    <row r="7382" ht="15.75" customHeight="1">
      <c r="A7382" s="2" t="s">
        <v>298</v>
      </c>
      <c r="B7382" s="2" t="s">
        <v>292</v>
      </c>
      <c r="C7382" s="2" t="str">
        <f>VLOOKUP(D7382,Info!$A$24:$B$57,2,FALSE)</f>
        <v>DW</v>
      </c>
      <c r="D7382" s="3" t="s">
        <v>15</v>
      </c>
      <c r="E7382" s="3">
        <v>1994.0</v>
      </c>
      <c r="F7382" s="3">
        <v>826.0</v>
      </c>
    </row>
    <row r="7383" ht="15.75" customHeight="1">
      <c r="A7383" s="2" t="s">
        <v>298</v>
      </c>
      <c r="B7383" s="2" t="s">
        <v>292</v>
      </c>
      <c r="C7383" s="2" t="str">
        <f>VLOOKUP(D7383,Info!$A$24:$B$57,2,FALSE)</f>
        <v>DW</v>
      </c>
      <c r="D7383" s="3" t="s">
        <v>15</v>
      </c>
      <c r="E7383" s="3">
        <v>1995.0</v>
      </c>
      <c r="F7383" s="3">
        <v>837.0</v>
      </c>
    </row>
    <row r="7384" ht="15.75" customHeight="1">
      <c r="A7384" s="2" t="s">
        <v>298</v>
      </c>
      <c r="B7384" s="2" t="s">
        <v>292</v>
      </c>
      <c r="C7384" s="2" t="str">
        <f>VLOOKUP(D7384,Info!$A$24:$B$57,2,FALSE)</f>
        <v>DW</v>
      </c>
      <c r="D7384" s="3" t="s">
        <v>15</v>
      </c>
      <c r="E7384" s="3">
        <v>1996.0</v>
      </c>
      <c r="F7384" s="3">
        <v>728.0</v>
      </c>
    </row>
    <row r="7385" ht="15.75" customHeight="1">
      <c r="A7385" s="2" t="s">
        <v>298</v>
      </c>
      <c r="B7385" s="2" t="s">
        <v>292</v>
      </c>
      <c r="C7385" s="2" t="str">
        <f>VLOOKUP(D7385,Info!$A$24:$B$57,2,FALSE)</f>
        <v>DW</v>
      </c>
      <c r="D7385" s="3" t="s">
        <v>15</v>
      </c>
      <c r="E7385" s="3">
        <v>1997.0</v>
      </c>
      <c r="F7385" s="3">
        <v>786.0</v>
      </c>
    </row>
    <row r="7386" ht="15.75" customHeight="1">
      <c r="A7386" s="2" t="s">
        <v>298</v>
      </c>
      <c r="B7386" s="2" t="s">
        <v>292</v>
      </c>
      <c r="C7386" s="2" t="str">
        <f>VLOOKUP(D7386,Info!$A$24:$B$57,2,FALSE)</f>
        <v>DW</v>
      </c>
      <c r="D7386" s="3" t="s">
        <v>15</v>
      </c>
      <c r="E7386" s="3">
        <v>1998.0</v>
      </c>
      <c r="F7386" s="3">
        <v>913.0</v>
      </c>
    </row>
    <row r="7387" ht="15.75" customHeight="1">
      <c r="A7387" s="2" t="s">
        <v>298</v>
      </c>
      <c r="B7387" s="2" t="s">
        <v>292</v>
      </c>
      <c r="C7387" s="2" t="str">
        <f>VLOOKUP(D7387,Info!$A$24:$B$57,2,FALSE)</f>
        <v>DW</v>
      </c>
      <c r="D7387" s="3" t="s">
        <v>15</v>
      </c>
      <c r="E7387" s="3">
        <v>1999.0</v>
      </c>
      <c r="F7387" s="3">
        <v>1301.0</v>
      </c>
    </row>
    <row r="7388" ht="15.75" customHeight="1">
      <c r="A7388" s="2" t="s">
        <v>298</v>
      </c>
      <c r="B7388" s="2" t="s">
        <v>292</v>
      </c>
      <c r="C7388" s="2" t="str">
        <f>VLOOKUP(D7388,Info!$A$24:$B$57,2,FALSE)</f>
        <v>DW</v>
      </c>
      <c r="D7388" s="3" t="s">
        <v>15</v>
      </c>
      <c r="E7388" s="3">
        <v>2000.0</v>
      </c>
      <c r="F7388" s="3">
        <v>1543.0</v>
      </c>
    </row>
    <row r="7389" ht="15.75" customHeight="1">
      <c r="A7389" s="2" t="s">
        <v>298</v>
      </c>
      <c r="B7389" s="2" t="s">
        <v>292</v>
      </c>
      <c r="C7389" s="2" t="str">
        <f>VLOOKUP(D7389,Info!$A$24:$B$57,2,FALSE)</f>
        <v>DW</v>
      </c>
      <c r="D7389" s="3" t="s">
        <v>15</v>
      </c>
      <c r="E7389" s="3">
        <v>2001.0</v>
      </c>
      <c r="F7389" s="3">
        <v>1478.0</v>
      </c>
    </row>
    <row r="7390" ht="15.75" customHeight="1">
      <c r="A7390" s="2" t="s">
        <v>298</v>
      </c>
      <c r="B7390" s="2" t="s">
        <v>292</v>
      </c>
      <c r="C7390" s="2" t="str">
        <f>VLOOKUP(D7390,Info!$A$24:$B$57,2,FALSE)</f>
        <v>DW</v>
      </c>
      <c r="D7390" s="3" t="s">
        <v>15</v>
      </c>
      <c r="E7390" s="3">
        <v>2002.0</v>
      </c>
      <c r="F7390" s="3">
        <v>1430.0</v>
      </c>
    </row>
    <row r="7391" ht="15.75" customHeight="1">
      <c r="A7391" s="2" t="s">
        <v>298</v>
      </c>
      <c r="B7391" s="2" t="s">
        <v>292</v>
      </c>
      <c r="C7391" s="2" t="str">
        <f>VLOOKUP(D7391,Info!$A$24:$B$57,2,FALSE)</f>
        <v>DW</v>
      </c>
      <c r="D7391" s="3" t="s">
        <v>15</v>
      </c>
      <c r="E7391" s="3">
        <v>2003.0</v>
      </c>
      <c r="F7391" s="3">
        <v>1006.0</v>
      </c>
    </row>
    <row r="7392" ht="15.75" customHeight="1">
      <c r="A7392" s="2" t="s">
        <v>298</v>
      </c>
      <c r="B7392" s="2" t="s">
        <v>292</v>
      </c>
      <c r="C7392" s="2" t="str">
        <f>VLOOKUP(D7392,Info!$A$24:$B$57,2,FALSE)</f>
        <v>DW</v>
      </c>
      <c r="D7392" s="3" t="s">
        <v>15</v>
      </c>
      <c r="E7392" s="3">
        <v>2004.0</v>
      </c>
      <c r="F7392" s="3">
        <v>807.0</v>
      </c>
    </row>
    <row r="7393" ht="15.75" customHeight="1">
      <c r="A7393" s="2" t="s">
        <v>298</v>
      </c>
      <c r="B7393" s="2" t="s">
        <v>292</v>
      </c>
      <c r="C7393" s="2" t="str">
        <f>VLOOKUP(D7393,Info!$A$24:$B$57,2,FALSE)</f>
        <v>DW</v>
      </c>
      <c r="D7393" s="3" t="s">
        <v>15</v>
      </c>
      <c r="E7393" s="3">
        <v>2005.0</v>
      </c>
      <c r="F7393" s="3">
        <v>822.0</v>
      </c>
    </row>
    <row r="7394" ht="15.75" customHeight="1">
      <c r="A7394" s="2" t="s">
        <v>298</v>
      </c>
      <c r="B7394" s="2" t="s">
        <v>292</v>
      </c>
      <c r="C7394" s="2" t="str">
        <f>VLOOKUP(D7394,Info!$A$24:$B$57,2,FALSE)</f>
        <v>DW</v>
      </c>
      <c r="D7394" s="3" t="s">
        <v>15</v>
      </c>
      <c r="E7394" s="3">
        <v>2006.0</v>
      </c>
      <c r="F7394" s="3">
        <v>892.0</v>
      </c>
    </row>
    <row r="7395" ht="15.75" customHeight="1">
      <c r="A7395" s="2" t="s">
        <v>298</v>
      </c>
      <c r="B7395" s="2" t="s">
        <v>292</v>
      </c>
      <c r="C7395" s="2" t="str">
        <f>VLOOKUP(D7395,Info!$A$24:$B$57,2,FALSE)</f>
        <v>DW</v>
      </c>
      <c r="D7395" s="3" t="s">
        <v>15</v>
      </c>
      <c r="E7395" s="3">
        <v>2007.0</v>
      </c>
      <c r="F7395" s="3">
        <v>741.0</v>
      </c>
    </row>
    <row r="7396" ht="15.75" customHeight="1">
      <c r="A7396" s="2" t="s">
        <v>298</v>
      </c>
      <c r="B7396" s="2" t="s">
        <v>292</v>
      </c>
      <c r="C7396" s="2" t="str">
        <f>VLOOKUP(D7396,Info!$A$24:$B$57,2,FALSE)</f>
        <v>DW</v>
      </c>
      <c r="D7396" s="3" t="s">
        <v>15</v>
      </c>
      <c r="E7396" s="3">
        <v>2008.0</v>
      </c>
      <c r="F7396" s="3">
        <v>831.0</v>
      </c>
    </row>
    <row r="7397" ht="15.75" customHeight="1">
      <c r="A7397" s="2" t="s">
        <v>298</v>
      </c>
      <c r="B7397" s="2" t="s">
        <v>292</v>
      </c>
      <c r="C7397" s="2" t="str">
        <f>VLOOKUP(D7397,Info!$A$24:$B$57,2,FALSE)</f>
        <v>DW</v>
      </c>
      <c r="D7397" s="3" t="s">
        <v>15</v>
      </c>
      <c r="E7397" s="3">
        <v>2009.0</v>
      </c>
      <c r="F7397" s="3">
        <v>784.0</v>
      </c>
    </row>
    <row r="7398" ht="15.75" customHeight="1">
      <c r="A7398" s="2" t="s">
        <v>298</v>
      </c>
      <c r="B7398" s="2" t="s">
        <v>292</v>
      </c>
      <c r="C7398" s="2" t="str">
        <f>VLOOKUP(D7398,Info!$A$24:$B$57,2,FALSE)</f>
        <v>DW</v>
      </c>
      <c r="D7398" s="3" t="s">
        <v>15</v>
      </c>
      <c r="E7398" s="3">
        <v>2010.0</v>
      </c>
      <c r="F7398" s="3">
        <v>733.0</v>
      </c>
    </row>
    <row r="7399" ht="15.75" customHeight="1">
      <c r="A7399" s="2" t="s">
        <v>298</v>
      </c>
      <c r="B7399" s="2" t="s">
        <v>292</v>
      </c>
      <c r="C7399" s="2" t="str">
        <f>VLOOKUP(D7399,Info!$A$24:$B$57,2,FALSE)</f>
        <v>DW</v>
      </c>
      <c r="D7399" s="3" t="s">
        <v>15</v>
      </c>
      <c r="E7399" s="3">
        <v>2011.0</v>
      </c>
      <c r="F7399" s="3">
        <v>770.0</v>
      </c>
    </row>
    <row r="7400" ht="15.75" customHeight="1">
      <c r="A7400" s="2" t="s">
        <v>298</v>
      </c>
      <c r="B7400" s="2" t="s">
        <v>292</v>
      </c>
      <c r="C7400" s="2" t="str">
        <f>VLOOKUP(D7400,Info!$A$24:$B$57,2,FALSE)</f>
        <v>DW</v>
      </c>
      <c r="D7400" s="3" t="s">
        <v>15</v>
      </c>
      <c r="E7400" s="3">
        <v>2012.0</v>
      </c>
      <c r="F7400" s="3">
        <v>830.0</v>
      </c>
    </row>
    <row r="7401" ht="15.75" customHeight="1">
      <c r="A7401" s="2" t="s">
        <v>298</v>
      </c>
      <c r="B7401" s="2" t="s">
        <v>292</v>
      </c>
      <c r="C7401" s="2" t="str">
        <f>VLOOKUP(D7401,Info!$A$24:$B$57,2,FALSE)</f>
        <v>DW</v>
      </c>
      <c r="D7401" s="3" t="s">
        <v>15</v>
      </c>
      <c r="E7401" s="3">
        <v>2013.0</v>
      </c>
      <c r="F7401" s="3">
        <v>475.0</v>
      </c>
    </row>
    <row r="7402" ht="15.75" customHeight="1">
      <c r="A7402" s="2" t="s">
        <v>298</v>
      </c>
      <c r="B7402" s="2" t="s">
        <v>292</v>
      </c>
      <c r="C7402" s="2" t="str">
        <f>VLOOKUP(D7402,Info!$A$24:$B$57,2,FALSE)</f>
        <v>DW</v>
      </c>
      <c r="D7402" s="3" t="s">
        <v>15</v>
      </c>
      <c r="E7402" s="3">
        <v>2014.0</v>
      </c>
      <c r="F7402" s="3">
        <v>833.0</v>
      </c>
    </row>
    <row r="7403" ht="15.75" customHeight="1">
      <c r="A7403" s="2" t="s">
        <v>298</v>
      </c>
      <c r="B7403" s="2" t="s">
        <v>292</v>
      </c>
      <c r="C7403" s="2" t="str">
        <f>VLOOKUP(D7403,Info!$A$24:$B$57,2,FALSE)</f>
        <v>DW</v>
      </c>
      <c r="D7403" s="3" t="s">
        <v>15</v>
      </c>
      <c r="E7403" s="3">
        <v>2015.0</v>
      </c>
      <c r="F7403" s="3">
        <v>1066.0</v>
      </c>
    </row>
    <row r="7404" ht="15.75" customHeight="1">
      <c r="A7404" s="2" t="s">
        <v>298</v>
      </c>
      <c r="B7404" s="2" t="s">
        <v>292</v>
      </c>
      <c r="C7404" s="2" t="str">
        <f>VLOOKUP(D7404,Info!$A$24:$B$57,2,FALSE)</f>
        <v>DW</v>
      </c>
      <c r="D7404" s="3" t="s">
        <v>15</v>
      </c>
      <c r="E7404" s="3">
        <v>2016.0</v>
      </c>
      <c r="F7404" s="3">
        <v>918.0</v>
      </c>
    </row>
    <row r="7405" ht="15.75" customHeight="1">
      <c r="A7405" s="2" t="s">
        <v>298</v>
      </c>
      <c r="B7405" s="2" t="s">
        <v>292</v>
      </c>
      <c r="C7405" s="2" t="str">
        <f>VLOOKUP(D7405,Info!$A$24:$B$57,2,FALSE)</f>
        <v>DW</v>
      </c>
      <c r="D7405" s="3" t="s">
        <v>15</v>
      </c>
      <c r="E7405" s="3">
        <v>2017.0</v>
      </c>
      <c r="F7405" s="3">
        <v>667.0</v>
      </c>
    </row>
    <row r="7406" ht="15.75" customHeight="1">
      <c r="A7406" s="2" t="s">
        <v>298</v>
      </c>
      <c r="B7406" s="2" t="s">
        <v>292</v>
      </c>
      <c r="C7406" s="2" t="str">
        <f>VLOOKUP(D7406,Info!$A$24:$B$57,2,FALSE)</f>
        <v>DW</v>
      </c>
      <c r="D7406" s="3" t="s">
        <v>15</v>
      </c>
      <c r="E7406" s="3">
        <v>2018.0</v>
      </c>
      <c r="F7406" s="3">
        <v>917.0</v>
      </c>
    </row>
    <row r="7407" ht="15.75" customHeight="1">
      <c r="A7407" s="2" t="s">
        <v>298</v>
      </c>
      <c r="B7407" s="2" t="s">
        <v>292</v>
      </c>
      <c r="C7407" s="2" t="str">
        <f>VLOOKUP(D7407,Info!$A$24:$B$57,2,FALSE)</f>
        <v>DW</v>
      </c>
      <c r="D7407" s="3" t="s">
        <v>15</v>
      </c>
      <c r="E7407" s="3">
        <v>2019.0</v>
      </c>
      <c r="F7407" s="3">
        <v>663.0</v>
      </c>
    </row>
    <row r="7408" ht="15.75" customHeight="1">
      <c r="A7408" s="2" t="s">
        <v>298</v>
      </c>
      <c r="B7408" s="2" t="s">
        <v>292</v>
      </c>
      <c r="C7408" s="2" t="str">
        <f>VLOOKUP(D7408,Info!$A$24:$B$57,2,FALSE)</f>
        <v>Snappers</v>
      </c>
      <c r="D7408" s="3" t="s">
        <v>17</v>
      </c>
      <c r="E7408" s="3">
        <v>1981.0</v>
      </c>
      <c r="F7408" s="3">
        <v>21.0</v>
      </c>
    </row>
    <row r="7409" ht="15.75" customHeight="1">
      <c r="A7409" s="2" t="s">
        <v>298</v>
      </c>
      <c r="B7409" s="2" t="s">
        <v>292</v>
      </c>
      <c r="C7409" s="2" t="str">
        <f>VLOOKUP(D7409,Info!$A$24:$B$57,2,FALSE)</f>
        <v>Snappers</v>
      </c>
      <c r="D7409" s="3" t="s">
        <v>17</v>
      </c>
      <c r="E7409" s="3">
        <v>1982.0</v>
      </c>
      <c r="F7409" s="3">
        <v>62.0</v>
      </c>
    </row>
    <row r="7410" ht="15.75" customHeight="1">
      <c r="A7410" s="2" t="s">
        <v>298</v>
      </c>
      <c r="B7410" s="2" t="s">
        <v>292</v>
      </c>
      <c r="C7410" s="2" t="str">
        <f>VLOOKUP(D7410,Info!$A$24:$B$57,2,FALSE)</f>
        <v>Snappers</v>
      </c>
      <c r="D7410" s="3" t="s">
        <v>17</v>
      </c>
      <c r="E7410" s="3">
        <v>1983.0</v>
      </c>
      <c r="F7410" s="3">
        <v>48.0</v>
      </c>
    </row>
    <row r="7411" ht="15.75" customHeight="1">
      <c r="A7411" s="2" t="s">
        <v>298</v>
      </c>
      <c r="B7411" s="2" t="s">
        <v>292</v>
      </c>
      <c r="C7411" s="2" t="str">
        <f>VLOOKUP(D7411,Info!$A$24:$B$57,2,FALSE)</f>
        <v>Snappers</v>
      </c>
      <c r="D7411" s="3" t="s">
        <v>17</v>
      </c>
      <c r="E7411" s="3">
        <v>1984.0</v>
      </c>
      <c r="F7411" s="3">
        <v>49.0</v>
      </c>
    </row>
    <row r="7412" ht="15.75" customHeight="1">
      <c r="A7412" s="2" t="s">
        <v>298</v>
      </c>
      <c r="B7412" s="2" t="s">
        <v>292</v>
      </c>
      <c r="C7412" s="2" t="str">
        <f>VLOOKUP(D7412,Info!$A$24:$B$57,2,FALSE)</f>
        <v>Snappers</v>
      </c>
      <c r="D7412" s="3" t="s">
        <v>17</v>
      </c>
      <c r="E7412" s="3">
        <v>1985.0</v>
      </c>
      <c r="F7412" s="3">
        <v>39.0</v>
      </c>
    </row>
    <row r="7413" ht="15.75" customHeight="1">
      <c r="A7413" s="2" t="s">
        <v>298</v>
      </c>
      <c r="B7413" s="2" t="s">
        <v>292</v>
      </c>
      <c r="C7413" s="2" t="str">
        <f>VLOOKUP(D7413,Info!$A$24:$B$57,2,FALSE)</f>
        <v>Snappers</v>
      </c>
      <c r="D7413" s="3" t="s">
        <v>17</v>
      </c>
      <c r="E7413" s="3">
        <v>1986.0</v>
      </c>
      <c r="F7413" s="3">
        <v>40.0</v>
      </c>
    </row>
    <row r="7414" ht="15.75" customHeight="1">
      <c r="A7414" s="2" t="s">
        <v>298</v>
      </c>
      <c r="B7414" s="2" t="s">
        <v>292</v>
      </c>
      <c r="C7414" s="2" t="str">
        <f>VLOOKUP(D7414,Info!$A$24:$B$57,2,FALSE)</f>
        <v>Snappers</v>
      </c>
      <c r="D7414" s="3" t="s">
        <v>17</v>
      </c>
      <c r="E7414" s="3">
        <v>1987.0</v>
      </c>
      <c r="F7414" s="3">
        <v>42.0</v>
      </c>
    </row>
    <row r="7415" ht="15.75" customHeight="1">
      <c r="A7415" s="2" t="s">
        <v>298</v>
      </c>
      <c r="B7415" s="2" t="s">
        <v>292</v>
      </c>
      <c r="C7415" s="2" t="str">
        <f>VLOOKUP(D7415,Info!$A$24:$B$57,2,FALSE)</f>
        <v>Snappers</v>
      </c>
      <c r="D7415" s="3" t="s">
        <v>17</v>
      </c>
      <c r="E7415" s="3">
        <v>1988.0</v>
      </c>
      <c r="F7415" s="3">
        <v>71.0</v>
      </c>
    </row>
    <row r="7416" ht="15.75" customHeight="1">
      <c r="A7416" s="2" t="s">
        <v>298</v>
      </c>
      <c r="B7416" s="2" t="s">
        <v>292</v>
      </c>
      <c r="C7416" s="2" t="str">
        <f>VLOOKUP(D7416,Info!$A$24:$B$57,2,FALSE)</f>
        <v>Snappers</v>
      </c>
      <c r="D7416" s="3" t="s">
        <v>17</v>
      </c>
      <c r="E7416" s="3">
        <v>1989.0</v>
      </c>
      <c r="F7416" s="3">
        <v>71.0</v>
      </c>
    </row>
    <row r="7417" ht="15.75" customHeight="1">
      <c r="A7417" s="2" t="s">
        <v>298</v>
      </c>
      <c r="B7417" s="2" t="s">
        <v>292</v>
      </c>
      <c r="C7417" s="2" t="str">
        <f>VLOOKUP(D7417,Info!$A$24:$B$57,2,FALSE)</f>
        <v>Snappers</v>
      </c>
      <c r="D7417" s="3" t="s">
        <v>17</v>
      </c>
      <c r="E7417" s="3">
        <v>1990.0</v>
      </c>
      <c r="F7417" s="3">
        <v>33.0</v>
      </c>
    </row>
    <row r="7418" ht="15.75" customHeight="1">
      <c r="A7418" s="2" t="s">
        <v>298</v>
      </c>
      <c r="B7418" s="2" t="s">
        <v>292</v>
      </c>
      <c r="C7418" s="2" t="str">
        <f>VLOOKUP(D7418,Info!$A$24:$B$57,2,FALSE)</f>
        <v>Snappers</v>
      </c>
      <c r="D7418" s="3" t="s">
        <v>17</v>
      </c>
      <c r="E7418" s="3">
        <v>1991.0</v>
      </c>
      <c r="F7418" s="3">
        <v>45.0</v>
      </c>
    </row>
    <row r="7419" ht="15.75" customHeight="1">
      <c r="A7419" s="2" t="s">
        <v>298</v>
      </c>
      <c r="B7419" s="2" t="s">
        <v>292</v>
      </c>
      <c r="C7419" s="2" t="str">
        <f>VLOOKUP(D7419,Info!$A$24:$B$57,2,FALSE)</f>
        <v>Snappers</v>
      </c>
      <c r="D7419" s="3" t="s">
        <v>17</v>
      </c>
      <c r="E7419" s="3">
        <v>1992.0</v>
      </c>
      <c r="F7419" s="3">
        <v>84.0</v>
      </c>
    </row>
    <row r="7420" ht="15.75" customHeight="1">
      <c r="A7420" s="2" t="s">
        <v>298</v>
      </c>
      <c r="B7420" s="2" t="s">
        <v>292</v>
      </c>
      <c r="C7420" s="2" t="str">
        <f>VLOOKUP(D7420,Info!$A$24:$B$57,2,FALSE)</f>
        <v>Snappers</v>
      </c>
      <c r="D7420" s="3" t="s">
        <v>17</v>
      </c>
      <c r="E7420" s="3">
        <v>1993.0</v>
      </c>
      <c r="F7420" s="3">
        <v>65.0</v>
      </c>
    </row>
    <row r="7421" ht="15.75" customHeight="1">
      <c r="A7421" s="2" t="s">
        <v>298</v>
      </c>
      <c r="B7421" s="2" t="s">
        <v>292</v>
      </c>
      <c r="C7421" s="2" t="str">
        <f>VLOOKUP(D7421,Info!$A$24:$B$57,2,FALSE)</f>
        <v>Snappers</v>
      </c>
      <c r="D7421" s="3" t="s">
        <v>17</v>
      </c>
      <c r="E7421" s="3">
        <v>1994.0</v>
      </c>
      <c r="F7421" s="3">
        <v>101.0</v>
      </c>
    </row>
    <row r="7422" ht="15.75" customHeight="1">
      <c r="A7422" s="2" t="s">
        <v>298</v>
      </c>
      <c r="B7422" s="2" t="s">
        <v>292</v>
      </c>
      <c r="C7422" s="2" t="str">
        <f>VLOOKUP(D7422,Info!$A$24:$B$57,2,FALSE)</f>
        <v>Snappers</v>
      </c>
      <c r="D7422" s="3" t="s">
        <v>17</v>
      </c>
      <c r="E7422" s="3">
        <v>1995.0</v>
      </c>
      <c r="F7422" s="3">
        <v>76.0</v>
      </c>
    </row>
    <row r="7423" ht="15.75" customHeight="1">
      <c r="A7423" s="2" t="s">
        <v>298</v>
      </c>
      <c r="B7423" s="2" t="s">
        <v>292</v>
      </c>
      <c r="C7423" s="2" t="str">
        <f>VLOOKUP(D7423,Info!$A$24:$B$57,2,FALSE)</f>
        <v>Snappers</v>
      </c>
      <c r="D7423" s="3" t="s">
        <v>17</v>
      </c>
      <c r="E7423" s="3">
        <v>1996.0</v>
      </c>
      <c r="F7423" s="3">
        <v>67.0</v>
      </c>
    </row>
    <row r="7424" ht="15.75" customHeight="1">
      <c r="A7424" s="2" t="s">
        <v>298</v>
      </c>
      <c r="B7424" s="2" t="s">
        <v>292</v>
      </c>
      <c r="C7424" s="2" t="str">
        <f>VLOOKUP(D7424,Info!$A$24:$B$57,2,FALSE)</f>
        <v>Snappers</v>
      </c>
      <c r="D7424" s="3" t="s">
        <v>17</v>
      </c>
      <c r="E7424" s="3">
        <v>1997.0</v>
      </c>
      <c r="F7424" s="3">
        <v>64.0</v>
      </c>
    </row>
    <row r="7425" ht="15.75" customHeight="1">
      <c r="A7425" s="2" t="s">
        <v>298</v>
      </c>
      <c r="B7425" s="2" t="s">
        <v>292</v>
      </c>
      <c r="C7425" s="2" t="str">
        <f>VLOOKUP(D7425,Info!$A$24:$B$57,2,FALSE)</f>
        <v>Snappers</v>
      </c>
      <c r="D7425" s="3" t="s">
        <v>17</v>
      </c>
      <c r="E7425" s="3">
        <v>1998.0</v>
      </c>
      <c r="F7425" s="3">
        <v>121.0</v>
      </c>
    </row>
    <row r="7426" ht="15.75" customHeight="1">
      <c r="A7426" s="2" t="s">
        <v>298</v>
      </c>
      <c r="B7426" s="2" t="s">
        <v>292</v>
      </c>
      <c r="C7426" s="2" t="str">
        <f>VLOOKUP(D7426,Info!$A$24:$B$57,2,FALSE)</f>
        <v>Snappers</v>
      </c>
      <c r="D7426" s="3" t="s">
        <v>17</v>
      </c>
      <c r="E7426" s="3">
        <v>1999.0</v>
      </c>
      <c r="F7426" s="3">
        <v>264.0</v>
      </c>
    </row>
    <row r="7427" ht="15.75" customHeight="1">
      <c r="A7427" s="2" t="s">
        <v>298</v>
      </c>
      <c r="B7427" s="2" t="s">
        <v>292</v>
      </c>
      <c r="C7427" s="2" t="str">
        <f>VLOOKUP(D7427,Info!$A$24:$B$57,2,FALSE)</f>
        <v>Snappers</v>
      </c>
      <c r="D7427" s="3" t="s">
        <v>17</v>
      </c>
      <c r="E7427" s="3">
        <v>2000.0</v>
      </c>
      <c r="F7427" s="3">
        <v>231.0</v>
      </c>
    </row>
    <row r="7428" ht="15.75" customHeight="1">
      <c r="A7428" s="2" t="s">
        <v>298</v>
      </c>
      <c r="B7428" s="2" t="s">
        <v>292</v>
      </c>
      <c r="C7428" s="2" t="str">
        <f>VLOOKUP(D7428,Info!$A$24:$B$57,2,FALSE)</f>
        <v>Snappers</v>
      </c>
      <c r="D7428" s="3" t="s">
        <v>17</v>
      </c>
      <c r="E7428" s="3">
        <v>2001.0</v>
      </c>
      <c r="F7428" s="3">
        <v>172.0</v>
      </c>
    </row>
    <row r="7429" ht="15.75" customHeight="1">
      <c r="A7429" s="2" t="s">
        <v>298</v>
      </c>
      <c r="B7429" s="2" t="s">
        <v>292</v>
      </c>
      <c r="C7429" s="2" t="str">
        <f>VLOOKUP(D7429,Info!$A$24:$B$57,2,FALSE)</f>
        <v>Snappers</v>
      </c>
      <c r="D7429" s="3" t="s">
        <v>17</v>
      </c>
      <c r="E7429" s="3">
        <v>2002.0</v>
      </c>
      <c r="F7429" s="3">
        <v>293.0</v>
      </c>
    </row>
    <row r="7430" ht="15.75" customHeight="1">
      <c r="A7430" s="2" t="s">
        <v>298</v>
      </c>
      <c r="B7430" s="2" t="s">
        <v>292</v>
      </c>
      <c r="C7430" s="2" t="str">
        <f>VLOOKUP(D7430,Info!$A$24:$B$57,2,FALSE)</f>
        <v>Snappers</v>
      </c>
      <c r="D7430" s="3" t="s">
        <v>17</v>
      </c>
      <c r="E7430" s="3">
        <v>2003.0</v>
      </c>
      <c r="F7430" s="3">
        <v>218.0</v>
      </c>
    </row>
    <row r="7431" ht="15.75" customHeight="1">
      <c r="A7431" s="2" t="s">
        <v>298</v>
      </c>
      <c r="B7431" s="2" t="s">
        <v>292</v>
      </c>
      <c r="C7431" s="2" t="str">
        <f>VLOOKUP(D7431,Info!$A$24:$B$57,2,FALSE)</f>
        <v>Snappers</v>
      </c>
      <c r="D7431" s="3" t="s">
        <v>17</v>
      </c>
      <c r="E7431" s="3">
        <v>2004.0</v>
      </c>
      <c r="F7431" s="3">
        <v>122.0</v>
      </c>
    </row>
    <row r="7432" ht="15.75" customHeight="1">
      <c r="A7432" s="2" t="s">
        <v>298</v>
      </c>
      <c r="B7432" s="2" t="s">
        <v>292</v>
      </c>
      <c r="C7432" s="2" t="str">
        <f>VLOOKUP(D7432,Info!$A$24:$B$57,2,FALSE)</f>
        <v>Snappers</v>
      </c>
      <c r="D7432" s="3" t="s">
        <v>17</v>
      </c>
      <c r="E7432" s="3">
        <v>2005.0</v>
      </c>
      <c r="F7432" s="3">
        <v>202.0</v>
      </c>
    </row>
    <row r="7433" ht="15.75" customHeight="1">
      <c r="A7433" s="2" t="s">
        <v>298</v>
      </c>
      <c r="B7433" s="2" t="s">
        <v>292</v>
      </c>
      <c r="C7433" s="2" t="str">
        <f>VLOOKUP(D7433,Info!$A$24:$B$57,2,FALSE)</f>
        <v>Snappers</v>
      </c>
      <c r="D7433" s="3" t="s">
        <v>17</v>
      </c>
      <c r="E7433" s="3">
        <v>2006.0</v>
      </c>
      <c r="F7433" s="3">
        <v>282.0</v>
      </c>
    </row>
    <row r="7434" ht="15.75" customHeight="1">
      <c r="A7434" s="2" t="s">
        <v>298</v>
      </c>
      <c r="B7434" s="2" t="s">
        <v>292</v>
      </c>
      <c r="C7434" s="2" t="str">
        <f>VLOOKUP(D7434,Info!$A$24:$B$57,2,FALSE)</f>
        <v>Snappers</v>
      </c>
      <c r="D7434" s="3" t="s">
        <v>17</v>
      </c>
      <c r="E7434" s="3">
        <v>2007.0</v>
      </c>
      <c r="F7434" s="3">
        <v>282.0</v>
      </c>
    </row>
    <row r="7435" ht="15.75" customHeight="1">
      <c r="A7435" s="2" t="s">
        <v>298</v>
      </c>
      <c r="B7435" s="2" t="s">
        <v>292</v>
      </c>
      <c r="C7435" s="2" t="str">
        <f>VLOOKUP(D7435,Info!$A$24:$B$57,2,FALSE)</f>
        <v>Snappers</v>
      </c>
      <c r="D7435" s="3" t="s">
        <v>17</v>
      </c>
      <c r="E7435" s="3">
        <v>2008.0</v>
      </c>
      <c r="F7435" s="3">
        <v>203.0</v>
      </c>
    </row>
    <row r="7436" ht="15.75" customHeight="1">
      <c r="A7436" s="2" t="s">
        <v>298</v>
      </c>
      <c r="B7436" s="2" t="s">
        <v>292</v>
      </c>
      <c r="C7436" s="2" t="str">
        <f>VLOOKUP(D7436,Info!$A$24:$B$57,2,FALSE)</f>
        <v>Snappers</v>
      </c>
      <c r="D7436" s="3" t="s">
        <v>17</v>
      </c>
      <c r="E7436" s="3">
        <v>2009.0</v>
      </c>
      <c r="F7436" s="3">
        <v>181.0</v>
      </c>
    </row>
    <row r="7437" ht="15.75" customHeight="1">
      <c r="A7437" s="2" t="s">
        <v>298</v>
      </c>
      <c r="B7437" s="2" t="s">
        <v>292</v>
      </c>
      <c r="C7437" s="2" t="str">
        <f>VLOOKUP(D7437,Info!$A$24:$B$57,2,FALSE)</f>
        <v>Snappers</v>
      </c>
      <c r="D7437" s="3" t="s">
        <v>17</v>
      </c>
      <c r="E7437" s="3">
        <v>2010.0</v>
      </c>
      <c r="F7437" s="3">
        <v>100.0</v>
      </c>
    </row>
    <row r="7438" ht="15.75" customHeight="1">
      <c r="A7438" s="2" t="s">
        <v>298</v>
      </c>
      <c r="B7438" s="2" t="s">
        <v>292</v>
      </c>
      <c r="C7438" s="2" t="str">
        <f>VLOOKUP(D7438,Info!$A$24:$B$57,2,FALSE)</f>
        <v>Snappers</v>
      </c>
      <c r="D7438" s="3" t="s">
        <v>17</v>
      </c>
      <c r="E7438" s="3">
        <v>2011.0</v>
      </c>
      <c r="F7438" s="3">
        <v>85.0</v>
      </c>
    </row>
    <row r="7439" ht="15.75" customHeight="1">
      <c r="A7439" s="2" t="s">
        <v>298</v>
      </c>
      <c r="B7439" s="2" t="s">
        <v>292</v>
      </c>
      <c r="C7439" s="2" t="str">
        <f>VLOOKUP(D7439,Info!$A$24:$B$57,2,FALSE)</f>
        <v>Snappers</v>
      </c>
      <c r="D7439" s="3" t="s">
        <v>17</v>
      </c>
      <c r="E7439" s="3">
        <v>2012.0</v>
      </c>
      <c r="F7439" s="3">
        <v>112.0</v>
      </c>
    </row>
    <row r="7440" ht="15.75" customHeight="1">
      <c r="A7440" s="2" t="s">
        <v>298</v>
      </c>
      <c r="B7440" s="2" t="s">
        <v>292</v>
      </c>
      <c r="C7440" s="2" t="str">
        <f>VLOOKUP(D7440,Info!$A$24:$B$57,2,FALSE)</f>
        <v>Snappers</v>
      </c>
      <c r="D7440" s="3" t="s">
        <v>17</v>
      </c>
      <c r="E7440" s="3">
        <v>2013.0</v>
      </c>
      <c r="F7440" s="3">
        <v>192.0</v>
      </c>
    </row>
    <row r="7441" ht="15.75" customHeight="1">
      <c r="A7441" s="2" t="s">
        <v>298</v>
      </c>
      <c r="B7441" s="2" t="s">
        <v>292</v>
      </c>
      <c r="C7441" s="2" t="str">
        <f>VLOOKUP(D7441,Info!$A$24:$B$57,2,FALSE)</f>
        <v>Snappers</v>
      </c>
      <c r="D7441" s="3" t="s">
        <v>17</v>
      </c>
      <c r="E7441" s="3">
        <v>2014.0</v>
      </c>
      <c r="F7441" s="3">
        <v>248.0</v>
      </c>
    </row>
    <row r="7442" ht="15.75" customHeight="1">
      <c r="A7442" s="2" t="s">
        <v>298</v>
      </c>
      <c r="B7442" s="2" t="s">
        <v>292</v>
      </c>
      <c r="C7442" s="2" t="str">
        <f>VLOOKUP(D7442,Info!$A$24:$B$57,2,FALSE)</f>
        <v>Snappers</v>
      </c>
      <c r="D7442" s="3" t="s">
        <v>17</v>
      </c>
      <c r="E7442" s="3">
        <v>2015.0</v>
      </c>
      <c r="F7442" s="3">
        <v>251.0</v>
      </c>
    </row>
    <row r="7443" ht="15.75" customHeight="1">
      <c r="A7443" s="2" t="s">
        <v>298</v>
      </c>
      <c r="B7443" s="2" t="s">
        <v>292</v>
      </c>
      <c r="C7443" s="2" t="str">
        <f>VLOOKUP(D7443,Info!$A$24:$B$57,2,FALSE)</f>
        <v>Snappers</v>
      </c>
      <c r="D7443" s="3" t="s">
        <v>17</v>
      </c>
      <c r="E7443" s="3">
        <v>2016.0</v>
      </c>
      <c r="F7443" s="3">
        <v>191.0</v>
      </c>
    </row>
    <row r="7444" ht="15.75" customHeight="1">
      <c r="A7444" s="2" t="s">
        <v>298</v>
      </c>
      <c r="B7444" s="2" t="s">
        <v>292</v>
      </c>
      <c r="C7444" s="2" t="str">
        <f>VLOOKUP(D7444,Info!$A$24:$B$57,2,FALSE)</f>
        <v>Snappers</v>
      </c>
      <c r="D7444" s="3" t="s">
        <v>17</v>
      </c>
      <c r="E7444" s="3">
        <v>2017.0</v>
      </c>
      <c r="F7444" s="3">
        <v>196.0</v>
      </c>
    </row>
    <row r="7445" ht="15.75" customHeight="1">
      <c r="A7445" s="2" t="s">
        <v>298</v>
      </c>
      <c r="B7445" s="2" t="s">
        <v>292</v>
      </c>
      <c r="C7445" s="2" t="str">
        <f>VLOOKUP(D7445,Info!$A$24:$B$57,2,FALSE)</f>
        <v>Snappers</v>
      </c>
      <c r="D7445" s="3" t="s">
        <v>17</v>
      </c>
      <c r="E7445" s="3">
        <v>2018.0</v>
      </c>
      <c r="F7445" s="3">
        <v>157.0</v>
      </c>
    </row>
    <row r="7446" ht="15.75" customHeight="1">
      <c r="A7446" s="2" t="s">
        <v>298</v>
      </c>
      <c r="B7446" s="2" t="s">
        <v>292</v>
      </c>
      <c r="C7446" s="2" t="str">
        <f>VLOOKUP(D7446,Info!$A$24:$B$57,2,FALSE)</f>
        <v>Snappers</v>
      </c>
      <c r="D7446" s="3" t="s">
        <v>17</v>
      </c>
      <c r="E7446" s="3">
        <v>2019.0</v>
      </c>
      <c r="F7446" s="3">
        <v>113.0</v>
      </c>
    </row>
    <row r="7447" ht="15.75" customHeight="1">
      <c r="A7447" s="2" t="s">
        <v>298</v>
      </c>
      <c r="B7447" s="2" t="s">
        <v>292</v>
      </c>
      <c r="C7447" s="2" t="str">
        <f>VLOOKUP(D7447,Info!$A$24:$B$57,2,FALSE)</f>
        <v>SG</v>
      </c>
      <c r="D7447" s="3" t="s">
        <v>18</v>
      </c>
      <c r="E7447" s="3">
        <v>1981.0</v>
      </c>
      <c r="F7447" s="3">
        <v>13.0</v>
      </c>
    </row>
    <row r="7448" ht="15.75" customHeight="1">
      <c r="A7448" s="2" t="s">
        <v>298</v>
      </c>
      <c r="B7448" s="2" t="s">
        <v>292</v>
      </c>
      <c r="C7448" s="2" t="str">
        <f>VLOOKUP(D7448,Info!$A$24:$B$57,2,FALSE)</f>
        <v>SG</v>
      </c>
      <c r="D7448" s="3" t="s">
        <v>18</v>
      </c>
      <c r="E7448" s="3">
        <v>1982.0</v>
      </c>
      <c r="F7448" s="3">
        <v>15.0</v>
      </c>
    </row>
    <row r="7449" ht="15.75" customHeight="1">
      <c r="A7449" s="2" t="s">
        <v>298</v>
      </c>
      <c r="B7449" s="2" t="s">
        <v>292</v>
      </c>
      <c r="C7449" s="2" t="str">
        <f>VLOOKUP(D7449,Info!$A$24:$B$57,2,FALSE)</f>
        <v>SG</v>
      </c>
      <c r="D7449" s="3" t="s">
        <v>18</v>
      </c>
      <c r="E7449" s="3">
        <v>1983.0</v>
      </c>
      <c r="F7449" s="3">
        <v>14.0</v>
      </c>
    </row>
    <row r="7450" ht="15.75" customHeight="1">
      <c r="A7450" s="2" t="s">
        <v>298</v>
      </c>
      <c r="B7450" s="2" t="s">
        <v>292</v>
      </c>
      <c r="C7450" s="2" t="str">
        <f>VLOOKUP(D7450,Info!$A$24:$B$57,2,FALSE)</f>
        <v>SG</v>
      </c>
      <c r="D7450" s="3" t="s">
        <v>18</v>
      </c>
      <c r="E7450" s="3">
        <v>1984.0</v>
      </c>
      <c r="F7450" s="3">
        <v>46.0</v>
      </c>
    </row>
    <row r="7451" ht="15.75" customHeight="1">
      <c r="A7451" s="2" t="s">
        <v>298</v>
      </c>
      <c r="B7451" s="2" t="s">
        <v>292</v>
      </c>
      <c r="C7451" s="2" t="str">
        <f>VLOOKUP(D7451,Info!$A$24:$B$57,2,FALSE)</f>
        <v>SG</v>
      </c>
      <c r="D7451" s="3" t="s">
        <v>18</v>
      </c>
      <c r="E7451" s="3">
        <v>1985.0</v>
      </c>
      <c r="F7451" s="3">
        <v>20.0</v>
      </c>
    </row>
    <row r="7452" ht="15.75" customHeight="1">
      <c r="A7452" s="2" t="s">
        <v>298</v>
      </c>
      <c r="B7452" s="2" t="s">
        <v>292</v>
      </c>
      <c r="C7452" s="2" t="str">
        <f>VLOOKUP(D7452,Info!$A$24:$B$57,2,FALSE)</f>
        <v>SG</v>
      </c>
      <c r="D7452" s="3" t="s">
        <v>18</v>
      </c>
      <c r="E7452" s="3">
        <v>1986.0</v>
      </c>
      <c r="F7452" s="3">
        <v>16.0</v>
      </c>
    </row>
    <row r="7453" ht="15.75" customHeight="1">
      <c r="A7453" s="2" t="s">
        <v>298</v>
      </c>
      <c r="B7453" s="2" t="s">
        <v>292</v>
      </c>
      <c r="C7453" s="2" t="str">
        <f>VLOOKUP(D7453,Info!$A$24:$B$57,2,FALSE)</f>
        <v>SG</v>
      </c>
      <c r="D7453" s="3" t="s">
        <v>18</v>
      </c>
      <c r="E7453" s="3">
        <v>1987.0</v>
      </c>
      <c r="F7453" s="3">
        <v>22.0</v>
      </c>
    </row>
    <row r="7454" ht="15.75" customHeight="1">
      <c r="A7454" s="2" t="s">
        <v>298</v>
      </c>
      <c r="B7454" s="2" t="s">
        <v>292</v>
      </c>
      <c r="C7454" s="2" t="str">
        <f>VLOOKUP(D7454,Info!$A$24:$B$57,2,FALSE)</f>
        <v>SG</v>
      </c>
      <c r="D7454" s="3" t="s">
        <v>18</v>
      </c>
      <c r="E7454" s="3">
        <v>1988.0</v>
      </c>
      <c r="F7454" s="3">
        <v>30.0</v>
      </c>
    </row>
    <row r="7455" ht="15.75" customHeight="1">
      <c r="A7455" s="2" t="s">
        <v>298</v>
      </c>
      <c r="B7455" s="2" t="s">
        <v>292</v>
      </c>
      <c r="C7455" s="2" t="str">
        <f>VLOOKUP(D7455,Info!$A$24:$B$57,2,FALSE)</f>
        <v>SG</v>
      </c>
      <c r="D7455" s="3" t="s">
        <v>18</v>
      </c>
      <c r="E7455" s="3">
        <v>1989.0</v>
      </c>
      <c r="F7455" s="3">
        <v>37.0</v>
      </c>
    </row>
    <row r="7456" ht="15.75" customHeight="1">
      <c r="A7456" s="2" t="s">
        <v>298</v>
      </c>
      <c r="B7456" s="2" t="s">
        <v>292</v>
      </c>
      <c r="C7456" s="2" t="str">
        <f>VLOOKUP(D7456,Info!$A$24:$B$57,2,FALSE)</f>
        <v>SG</v>
      </c>
      <c r="D7456" s="3" t="s">
        <v>18</v>
      </c>
      <c r="E7456" s="3">
        <v>1990.0</v>
      </c>
      <c r="F7456" s="3">
        <v>26.0</v>
      </c>
    </row>
    <row r="7457" ht="15.75" customHeight="1">
      <c r="A7457" s="2" t="s">
        <v>298</v>
      </c>
      <c r="B7457" s="2" t="s">
        <v>292</v>
      </c>
      <c r="C7457" s="2" t="str">
        <f>VLOOKUP(D7457,Info!$A$24:$B$57,2,FALSE)</f>
        <v>SG</v>
      </c>
      <c r="D7457" s="3" t="s">
        <v>18</v>
      </c>
      <c r="E7457" s="3">
        <v>1991.0</v>
      </c>
      <c r="F7457" s="3">
        <v>36.0</v>
      </c>
    </row>
    <row r="7458" ht="15.75" customHeight="1">
      <c r="A7458" s="2" t="s">
        <v>298</v>
      </c>
      <c r="B7458" s="2" t="s">
        <v>292</v>
      </c>
      <c r="C7458" s="2" t="str">
        <f>VLOOKUP(D7458,Info!$A$24:$B$57,2,FALSE)</f>
        <v>SG</v>
      </c>
      <c r="D7458" s="3" t="s">
        <v>18</v>
      </c>
      <c r="E7458" s="3">
        <v>1992.0</v>
      </c>
      <c r="F7458" s="3">
        <v>85.0</v>
      </c>
    </row>
    <row r="7459" ht="15.75" customHeight="1">
      <c r="A7459" s="2" t="s">
        <v>298</v>
      </c>
      <c r="B7459" s="2" t="s">
        <v>292</v>
      </c>
      <c r="C7459" s="2" t="str">
        <f>VLOOKUP(D7459,Info!$A$24:$B$57,2,FALSE)</f>
        <v>SG</v>
      </c>
      <c r="D7459" s="3" t="s">
        <v>18</v>
      </c>
      <c r="E7459" s="3">
        <v>1993.0</v>
      </c>
      <c r="F7459" s="3">
        <v>60.0</v>
      </c>
    </row>
    <row r="7460" ht="15.75" customHeight="1">
      <c r="A7460" s="2" t="s">
        <v>298</v>
      </c>
      <c r="B7460" s="2" t="s">
        <v>292</v>
      </c>
      <c r="C7460" s="2" t="str">
        <f>VLOOKUP(D7460,Info!$A$24:$B$57,2,FALSE)</f>
        <v>SG</v>
      </c>
      <c r="D7460" s="3" t="s">
        <v>18</v>
      </c>
      <c r="E7460" s="3">
        <v>1994.0</v>
      </c>
      <c r="F7460" s="3">
        <v>75.0</v>
      </c>
    </row>
    <row r="7461" ht="15.75" customHeight="1">
      <c r="A7461" s="2" t="s">
        <v>298</v>
      </c>
      <c r="B7461" s="2" t="s">
        <v>292</v>
      </c>
      <c r="C7461" s="2" t="str">
        <f>VLOOKUP(D7461,Info!$A$24:$B$57,2,FALSE)</f>
        <v>SG</v>
      </c>
      <c r="D7461" s="3" t="s">
        <v>18</v>
      </c>
      <c r="E7461" s="3">
        <v>1995.0</v>
      </c>
      <c r="F7461" s="3">
        <v>53.0</v>
      </c>
    </row>
    <row r="7462" ht="15.75" customHeight="1">
      <c r="A7462" s="2" t="s">
        <v>298</v>
      </c>
      <c r="B7462" s="2" t="s">
        <v>292</v>
      </c>
      <c r="C7462" s="2" t="str">
        <f>VLOOKUP(D7462,Info!$A$24:$B$57,2,FALSE)</f>
        <v>SG</v>
      </c>
      <c r="D7462" s="3" t="s">
        <v>18</v>
      </c>
      <c r="E7462" s="3">
        <v>1996.0</v>
      </c>
      <c r="F7462" s="3">
        <v>71.0</v>
      </c>
    </row>
    <row r="7463" ht="15.75" customHeight="1">
      <c r="A7463" s="2" t="s">
        <v>298</v>
      </c>
      <c r="B7463" s="2" t="s">
        <v>292</v>
      </c>
      <c r="C7463" s="2" t="str">
        <f>VLOOKUP(D7463,Info!$A$24:$B$57,2,FALSE)</f>
        <v>SG</v>
      </c>
      <c r="D7463" s="3" t="s">
        <v>18</v>
      </c>
      <c r="E7463" s="3">
        <v>1997.0</v>
      </c>
      <c r="F7463" s="3">
        <v>53.0</v>
      </c>
    </row>
    <row r="7464" ht="15.75" customHeight="1">
      <c r="A7464" s="2" t="s">
        <v>298</v>
      </c>
      <c r="B7464" s="2" t="s">
        <v>292</v>
      </c>
      <c r="C7464" s="2" t="str">
        <f>VLOOKUP(D7464,Info!$A$24:$B$57,2,FALSE)</f>
        <v>SG</v>
      </c>
      <c r="D7464" s="3" t="s">
        <v>18</v>
      </c>
      <c r="E7464" s="3">
        <v>1998.0</v>
      </c>
      <c r="F7464" s="3">
        <v>37.0</v>
      </c>
    </row>
    <row r="7465" ht="15.75" customHeight="1">
      <c r="A7465" s="2" t="s">
        <v>298</v>
      </c>
      <c r="B7465" s="2" t="s">
        <v>292</v>
      </c>
      <c r="C7465" s="2" t="str">
        <f>VLOOKUP(D7465,Info!$A$24:$B$57,2,FALSE)</f>
        <v>SG</v>
      </c>
      <c r="D7465" s="3" t="s">
        <v>18</v>
      </c>
      <c r="E7465" s="3">
        <v>1999.0</v>
      </c>
      <c r="F7465" s="3">
        <v>77.0</v>
      </c>
    </row>
    <row r="7466" ht="15.75" customHeight="1">
      <c r="A7466" s="2" t="s">
        <v>298</v>
      </c>
      <c r="B7466" s="2" t="s">
        <v>292</v>
      </c>
      <c r="C7466" s="2" t="str">
        <f>VLOOKUP(D7466,Info!$A$24:$B$57,2,FALSE)</f>
        <v>SG</v>
      </c>
      <c r="D7466" s="3" t="s">
        <v>18</v>
      </c>
      <c r="E7466" s="3">
        <v>2000.0</v>
      </c>
      <c r="F7466" s="3">
        <v>43.0</v>
      </c>
    </row>
    <row r="7467" ht="15.75" customHeight="1">
      <c r="A7467" s="2" t="s">
        <v>298</v>
      </c>
      <c r="B7467" s="2" t="s">
        <v>292</v>
      </c>
      <c r="C7467" s="2" t="str">
        <f>VLOOKUP(D7467,Info!$A$24:$B$57,2,FALSE)</f>
        <v>SG</v>
      </c>
      <c r="D7467" s="3" t="s">
        <v>18</v>
      </c>
      <c r="E7467" s="3">
        <v>2001.0</v>
      </c>
      <c r="F7467" s="3">
        <v>81.0</v>
      </c>
    </row>
    <row r="7468" ht="15.75" customHeight="1">
      <c r="A7468" s="2" t="s">
        <v>298</v>
      </c>
      <c r="B7468" s="2" t="s">
        <v>292</v>
      </c>
      <c r="C7468" s="2" t="str">
        <f>VLOOKUP(D7468,Info!$A$24:$B$57,2,FALSE)</f>
        <v>SG</v>
      </c>
      <c r="D7468" s="3" t="s">
        <v>18</v>
      </c>
      <c r="E7468" s="3">
        <v>2002.0</v>
      </c>
      <c r="F7468" s="3">
        <v>135.0</v>
      </c>
    </row>
    <row r="7469" ht="15.75" customHeight="1">
      <c r="A7469" s="2" t="s">
        <v>298</v>
      </c>
      <c r="B7469" s="2" t="s">
        <v>292</v>
      </c>
      <c r="C7469" s="2" t="str">
        <f>VLOOKUP(D7469,Info!$A$24:$B$57,2,FALSE)</f>
        <v>SG</v>
      </c>
      <c r="D7469" s="3" t="s">
        <v>18</v>
      </c>
      <c r="E7469" s="3">
        <v>2003.0</v>
      </c>
      <c r="F7469" s="3">
        <v>139.0</v>
      </c>
    </row>
    <row r="7470" ht="15.75" customHeight="1">
      <c r="A7470" s="2" t="s">
        <v>298</v>
      </c>
      <c r="B7470" s="2" t="s">
        <v>292</v>
      </c>
      <c r="C7470" s="2" t="str">
        <f>VLOOKUP(D7470,Info!$A$24:$B$57,2,FALSE)</f>
        <v>SG</v>
      </c>
      <c r="D7470" s="3" t="s">
        <v>18</v>
      </c>
      <c r="E7470" s="3">
        <v>2004.0</v>
      </c>
      <c r="F7470" s="3">
        <v>157.0</v>
      </c>
    </row>
    <row r="7471" ht="15.75" customHeight="1">
      <c r="A7471" s="2" t="s">
        <v>298</v>
      </c>
      <c r="B7471" s="2" t="s">
        <v>292</v>
      </c>
      <c r="C7471" s="2" t="str">
        <f>VLOOKUP(D7471,Info!$A$24:$B$57,2,FALSE)</f>
        <v>SG</v>
      </c>
      <c r="D7471" s="3" t="s">
        <v>18</v>
      </c>
      <c r="E7471" s="3">
        <v>2005.0</v>
      </c>
      <c r="F7471" s="3">
        <v>108.0</v>
      </c>
    </row>
    <row r="7472" ht="15.75" customHeight="1">
      <c r="A7472" s="2" t="s">
        <v>298</v>
      </c>
      <c r="B7472" s="2" t="s">
        <v>292</v>
      </c>
      <c r="C7472" s="2" t="str">
        <f>VLOOKUP(D7472,Info!$A$24:$B$57,2,FALSE)</f>
        <v>SG</v>
      </c>
      <c r="D7472" s="3" t="s">
        <v>18</v>
      </c>
      <c r="E7472" s="3">
        <v>2006.0</v>
      </c>
      <c r="F7472" s="3">
        <v>121.0</v>
      </c>
    </row>
    <row r="7473" ht="15.75" customHeight="1">
      <c r="A7473" s="2" t="s">
        <v>298</v>
      </c>
      <c r="B7473" s="2" t="s">
        <v>292</v>
      </c>
      <c r="C7473" s="2" t="str">
        <f>VLOOKUP(D7473,Info!$A$24:$B$57,2,FALSE)</f>
        <v>SG</v>
      </c>
      <c r="D7473" s="3" t="s">
        <v>18</v>
      </c>
      <c r="E7473" s="3">
        <v>2007.0</v>
      </c>
      <c r="F7473" s="3">
        <v>116.0</v>
      </c>
    </row>
    <row r="7474" ht="15.75" customHeight="1">
      <c r="A7474" s="2" t="s">
        <v>298</v>
      </c>
      <c r="B7474" s="2" t="s">
        <v>292</v>
      </c>
      <c r="C7474" s="2" t="str">
        <f>VLOOKUP(D7474,Info!$A$24:$B$57,2,FALSE)</f>
        <v>SG</v>
      </c>
      <c r="D7474" s="3" t="s">
        <v>18</v>
      </c>
      <c r="E7474" s="3">
        <v>2008.0</v>
      </c>
      <c r="F7474" s="3">
        <v>109.0</v>
      </c>
    </row>
    <row r="7475" ht="15.75" customHeight="1">
      <c r="A7475" s="2" t="s">
        <v>298</v>
      </c>
      <c r="B7475" s="2" t="s">
        <v>292</v>
      </c>
      <c r="C7475" s="2" t="str">
        <f>VLOOKUP(D7475,Info!$A$24:$B$57,2,FALSE)</f>
        <v>SG</v>
      </c>
      <c r="D7475" s="3" t="s">
        <v>18</v>
      </c>
      <c r="E7475" s="3">
        <v>2009.0</v>
      </c>
      <c r="F7475" s="3">
        <v>140.0</v>
      </c>
    </row>
    <row r="7476" ht="15.75" customHeight="1">
      <c r="A7476" s="2" t="s">
        <v>298</v>
      </c>
      <c r="B7476" s="2" t="s">
        <v>292</v>
      </c>
      <c r="C7476" s="2" t="str">
        <f>VLOOKUP(D7476,Info!$A$24:$B$57,2,FALSE)</f>
        <v>SG</v>
      </c>
      <c r="D7476" s="3" t="s">
        <v>18</v>
      </c>
      <c r="E7476" s="3">
        <v>2010.0</v>
      </c>
      <c r="F7476" s="3">
        <v>151.0</v>
      </c>
    </row>
    <row r="7477" ht="15.75" customHeight="1">
      <c r="A7477" s="2" t="s">
        <v>298</v>
      </c>
      <c r="B7477" s="2" t="s">
        <v>292</v>
      </c>
      <c r="C7477" s="2" t="str">
        <f>VLOOKUP(D7477,Info!$A$24:$B$57,2,FALSE)</f>
        <v>SG</v>
      </c>
      <c r="D7477" s="3" t="s">
        <v>18</v>
      </c>
      <c r="E7477" s="3">
        <v>2011.0</v>
      </c>
      <c r="F7477" s="3">
        <v>97.0</v>
      </c>
    </row>
    <row r="7478" ht="15.75" customHeight="1">
      <c r="A7478" s="2" t="s">
        <v>298</v>
      </c>
      <c r="B7478" s="2" t="s">
        <v>292</v>
      </c>
      <c r="C7478" s="2" t="str">
        <f>VLOOKUP(D7478,Info!$A$24:$B$57,2,FALSE)</f>
        <v>SG</v>
      </c>
      <c r="D7478" s="3" t="s">
        <v>18</v>
      </c>
      <c r="E7478" s="3">
        <v>2012.0</v>
      </c>
      <c r="F7478" s="3">
        <v>111.0</v>
      </c>
    </row>
    <row r="7479" ht="15.75" customHeight="1">
      <c r="A7479" s="2" t="s">
        <v>298</v>
      </c>
      <c r="B7479" s="2" t="s">
        <v>292</v>
      </c>
      <c r="C7479" s="2" t="str">
        <f>VLOOKUP(D7479,Info!$A$24:$B$57,2,FALSE)</f>
        <v>SG</v>
      </c>
      <c r="D7479" s="3" t="s">
        <v>18</v>
      </c>
      <c r="E7479" s="3">
        <v>2013.0</v>
      </c>
      <c r="F7479" s="3">
        <v>105.0</v>
      </c>
    </row>
    <row r="7480" ht="15.75" customHeight="1">
      <c r="A7480" s="2" t="s">
        <v>298</v>
      </c>
      <c r="B7480" s="2" t="s">
        <v>292</v>
      </c>
      <c r="C7480" s="2" t="str">
        <f>VLOOKUP(D7480,Info!$A$24:$B$57,2,FALSE)</f>
        <v>SG</v>
      </c>
      <c r="D7480" s="3" t="s">
        <v>18</v>
      </c>
      <c r="E7480" s="3">
        <v>2014.0</v>
      </c>
      <c r="F7480" s="3">
        <v>175.0</v>
      </c>
    </row>
    <row r="7481" ht="15.75" customHeight="1">
      <c r="A7481" s="2" t="s">
        <v>298</v>
      </c>
      <c r="B7481" s="2" t="s">
        <v>292</v>
      </c>
      <c r="C7481" s="2" t="str">
        <f>VLOOKUP(D7481,Info!$A$24:$B$57,2,FALSE)</f>
        <v>SG</v>
      </c>
      <c r="D7481" s="3" t="s">
        <v>18</v>
      </c>
      <c r="E7481" s="3">
        <v>2015.0</v>
      </c>
      <c r="F7481" s="3">
        <v>118.0</v>
      </c>
    </row>
    <row r="7482" ht="15.75" customHeight="1">
      <c r="A7482" s="2" t="s">
        <v>298</v>
      </c>
      <c r="B7482" s="2" t="s">
        <v>292</v>
      </c>
      <c r="C7482" s="2" t="str">
        <f>VLOOKUP(D7482,Info!$A$24:$B$57,2,FALSE)</f>
        <v>SG</v>
      </c>
      <c r="D7482" s="3" t="s">
        <v>18</v>
      </c>
      <c r="E7482" s="3">
        <v>2016.0</v>
      </c>
      <c r="F7482" s="3">
        <v>122.0</v>
      </c>
    </row>
    <row r="7483" ht="15.75" customHeight="1">
      <c r="A7483" s="2" t="s">
        <v>298</v>
      </c>
      <c r="B7483" s="2" t="s">
        <v>292</v>
      </c>
      <c r="C7483" s="2" t="str">
        <f>VLOOKUP(D7483,Info!$A$24:$B$57,2,FALSE)</f>
        <v>SG</v>
      </c>
      <c r="D7483" s="3" t="s">
        <v>18</v>
      </c>
      <c r="E7483" s="3">
        <v>2017.0</v>
      </c>
      <c r="F7483" s="3">
        <v>122.0</v>
      </c>
    </row>
    <row r="7484" ht="15.75" customHeight="1">
      <c r="A7484" s="2" t="s">
        <v>298</v>
      </c>
      <c r="B7484" s="2" t="s">
        <v>292</v>
      </c>
      <c r="C7484" s="2" t="str">
        <f>VLOOKUP(D7484,Info!$A$24:$B$57,2,FALSE)</f>
        <v>SG</v>
      </c>
      <c r="D7484" s="3" t="s">
        <v>18</v>
      </c>
      <c r="E7484" s="3">
        <v>2018.0</v>
      </c>
      <c r="F7484" s="3">
        <v>137.0</v>
      </c>
    </row>
    <row r="7485" ht="15.75" customHeight="1">
      <c r="A7485" s="2" t="s">
        <v>298</v>
      </c>
      <c r="B7485" s="2" t="s">
        <v>292</v>
      </c>
      <c r="C7485" s="2" t="str">
        <f>VLOOKUP(D7485,Info!$A$24:$B$57,2,FALSE)</f>
        <v>SG</v>
      </c>
      <c r="D7485" s="3" t="s">
        <v>18</v>
      </c>
      <c r="E7485" s="3">
        <v>2019.0</v>
      </c>
      <c r="F7485" s="3">
        <v>127.0</v>
      </c>
    </row>
    <row r="7486" ht="15.75" customHeight="1">
      <c r="A7486" s="2" t="s">
        <v>298</v>
      </c>
      <c r="B7486" s="2" t="s">
        <v>292</v>
      </c>
      <c r="C7486" s="2" t="str">
        <f>VLOOKUP(D7486,Info!$A$24:$B$57,2,FALSE)</f>
        <v>Shallow-water</v>
      </c>
      <c r="D7486" s="3" t="s">
        <v>19</v>
      </c>
      <c r="E7486" s="3">
        <v>1981.0</v>
      </c>
      <c r="F7486" s="3">
        <v>2.0</v>
      </c>
    </row>
    <row r="7487" ht="15.75" customHeight="1">
      <c r="A7487" s="2" t="s">
        <v>298</v>
      </c>
      <c r="B7487" s="2" t="s">
        <v>292</v>
      </c>
      <c r="C7487" s="2" t="str">
        <f>VLOOKUP(D7487,Info!$A$24:$B$57,2,FALSE)</f>
        <v>Shallow-water</v>
      </c>
      <c r="D7487" s="3" t="s">
        <v>19</v>
      </c>
      <c r="E7487" s="3">
        <v>1982.0</v>
      </c>
      <c r="F7487" s="3">
        <v>4.0</v>
      </c>
    </row>
    <row r="7488" ht="15.75" customHeight="1">
      <c r="A7488" s="2" t="s">
        <v>298</v>
      </c>
      <c r="B7488" s="2" t="s">
        <v>292</v>
      </c>
      <c r="C7488" s="2" t="str">
        <f>VLOOKUP(D7488,Info!$A$24:$B$57,2,FALSE)</f>
        <v>Shallow-water</v>
      </c>
      <c r="D7488" s="3" t="s">
        <v>19</v>
      </c>
      <c r="E7488" s="3">
        <v>1983.0</v>
      </c>
      <c r="F7488" s="3">
        <v>5.0</v>
      </c>
    </row>
    <row r="7489" ht="15.75" customHeight="1">
      <c r="A7489" s="2" t="s">
        <v>298</v>
      </c>
      <c r="B7489" s="2" t="s">
        <v>292</v>
      </c>
      <c r="C7489" s="2" t="str">
        <f>VLOOKUP(D7489,Info!$A$24:$B$57,2,FALSE)</f>
        <v>Shallow-water</v>
      </c>
      <c r="D7489" s="3" t="s">
        <v>19</v>
      </c>
      <c r="E7489" s="3">
        <v>1984.0</v>
      </c>
      <c r="F7489" s="3">
        <v>1.0</v>
      </c>
    </row>
    <row r="7490" ht="15.75" customHeight="1">
      <c r="A7490" s="2" t="s">
        <v>298</v>
      </c>
      <c r="B7490" s="2" t="s">
        <v>292</v>
      </c>
      <c r="C7490" s="2" t="str">
        <f>VLOOKUP(D7490,Info!$A$24:$B$57,2,FALSE)</f>
        <v>Shallow-water</v>
      </c>
      <c r="D7490" s="3" t="s">
        <v>19</v>
      </c>
      <c r="E7490" s="3">
        <v>1985.0</v>
      </c>
      <c r="F7490" s="3">
        <v>4.0</v>
      </c>
    </row>
    <row r="7491" ht="15.75" customHeight="1">
      <c r="A7491" s="2" t="s">
        <v>298</v>
      </c>
      <c r="B7491" s="2" t="s">
        <v>292</v>
      </c>
      <c r="C7491" s="2" t="str">
        <f>VLOOKUP(D7491,Info!$A$24:$B$57,2,FALSE)</f>
        <v>Shallow-water</v>
      </c>
      <c r="D7491" s="3" t="s">
        <v>19</v>
      </c>
      <c r="E7491" s="3">
        <v>1988.0</v>
      </c>
      <c r="F7491" s="3">
        <v>1.0</v>
      </c>
    </row>
    <row r="7492" ht="15.75" customHeight="1">
      <c r="A7492" s="2" t="s">
        <v>298</v>
      </c>
      <c r="B7492" s="2" t="s">
        <v>292</v>
      </c>
      <c r="C7492" s="2" t="str">
        <f>VLOOKUP(D7492,Info!$A$24:$B$57,2,FALSE)</f>
        <v>Shallow-water</v>
      </c>
      <c r="D7492" s="3" t="s">
        <v>19</v>
      </c>
      <c r="E7492" s="3">
        <v>1992.0</v>
      </c>
      <c r="F7492" s="3">
        <v>3.0</v>
      </c>
    </row>
    <row r="7493" ht="15.75" customHeight="1">
      <c r="A7493" s="2" t="s">
        <v>298</v>
      </c>
      <c r="B7493" s="2" t="s">
        <v>292</v>
      </c>
      <c r="C7493" s="2" t="str">
        <f>VLOOKUP(D7493,Info!$A$24:$B$57,2,FALSE)</f>
        <v>Shallow-water</v>
      </c>
      <c r="D7493" s="3" t="s">
        <v>19</v>
      </c>
      <c r="E7493" s="3">
        <v>1993.0</v>
      </c>
      <c r="F7493" s="3">
        <v>6.0</v>
      </c>
    </row>
    <row r="7494" ht="15.75" customHeight="1">
      <c r="A7494" s="2" t="s">
        <v>298</v>
      </c>
      <c r="B7494" s="2" t="s">
        <v>292</v>
      </c>
      <c r="C7494" s="2" t="str">
        <f>VLOOKUP(D7494,Info!$A$24:$B$57,2,FALSE)</f>
        <v>Shallow-water</v>
      </c>
      <c r="D7494" s="3" t="s">
        <v>19</v>
      </c>
      <c r="E7494" s="3">
        <v>1994.0</v>
      </c>
      <c r="F7494" s="3">
        <v>6.0</v>
      </c>
    </row>
    <row r="7495" ht="15.75" customHeight="1">
      <c r="A7495" s="2" t="s">
        <v>298</v>
      </c>
      <c r="B7495" s="2" t="s">
        <v>292</v>
      </c>
      <c r="C7495" s="2" t="str">
        <f>VLOOKUP(D7495,Info!$A$24:$B$57,2,FALSE)</f>
        <v>Shallow-water</v>
      </c>
      <c r="D7495" s="3" t="s">
        <v>19</v>
      </c>
      <c r="E7495" s="3">
        <v>1996.0</v>
      </c>
      <c r="F7495" s="3">
        <v>1.0</v>
      </c>
    </row>
    <row r="7496" ht="15.75" customHeight="1">
      <c r="A7496" s="2" t="s">
        <v>298</v>
      </c>
      <c r="B7496" s="2" t="s">
        <v>292</v>
      </c>
      <c r="C7496" s="2" t="str">
        <f>VLOOKUP(D7496,Info!$A$24:$B$57,2,FALSE)</f>
        <v>Shallow-water</v>
      </c>
      <c r="D7496" s="3" t="s">
        <v>19</v>
      </c>
      <c r="E7496" s="3">
        <v>1997.0</v>
      </c>
      <c r="F7496" s="3">
        <v>3.0</v>
      </c>
    </row>
    <row r="7497" ht="15.75" customHeight="1">
      <c r="A7497" s="2" t="s">
        <v>298</v>
      </c>
      <c r="B7497" s="2" t="s">
        <v>292</v>
      </c>
      <c r="C7497" s="2" t="str">
        <f>VLOOKUP(D7497,Info!$A$24:$B$57,2,FALSE)</f>
        <v>Shallow-water</v>
      </c>
      <c r="D7497" s="3" t="s">
        <v>19</v>
      </c>
      <c r="E7497" s="3">
        <v>1998.0</v>
      </c>
      <c r="F7497" s="3">
        <v>3.0</v>
      </c>
    </row>
    <row r="7498" ht="15.75" customHeight="1">
      <c r="A7498" s="2" t="s">
        <v>298</v>
      </c>
      <c r="B7498" s="2" t="s">
        <v>292</v>
      </c>
      <c r="C7498" s="2" t="str">
        <f>VLOOKUP(D7498,Info!$A$24:$B$57,2,FALSE)</f>
        <v>Shallow-water</v>
      </c>
      <c r="D7498" s="3" t="s">
        <v>19</v>
      </c>
      <c r="E7498" s="3">
        <v>1999.0</v>
      </c>
      <c r="F7498" s="3">
        <v>4.0</v>
      </c>
    </row>
    <row r="7499" ht="15.75" customHeight="1">
      <c r="A7499" s="2" t="s">
        <v>298</v>
      </c>
      <c r="B7499" s="2" t="s">
        <v>292</v>
      </c>
      <c r="C7499" s="2" t="str">
        <f>VLOOKUP(D7499,Info!$A$24:$B$57,2,FALSE)</f>
        <v>Shallow-water</v>
      </c>
      <c r="D7499" s="3" t="s">
        <v>19</v>
      </c>
      <c r="E7499" s="3">
        <v>2001.0</v>
      </c>
      <c r="F7499" s="3">
        <v>6.0</v>
      </c>
    </row>
    <row r="7500" ht="15.75" customHeight="1">
      <c r="A7500" s="2" t="s">
        <v>298</v>
      </c>
      <c r="B7500" s="2" t="s">
        <v>292</v>
      </c>
      <c r="C7500" s="2" t="str">
        <f>VLOOKUP(D7500,Info!$A$24:$B$57,2,FALSE)</f>
        <v>Shallow-water</v>
      </c>
      <c r="D7500" s="3" t="s">
        <v>19</v>
      </c>
      <c r="E7500" s="3">
        <v>2002.0</v>
      </c>
      <c r="F7500" s="3">
        <v>17.0</v>
      </c>
    </row>
    <row r="7501" ht="15.75" customHeight="1">
      <c r="A7501" s="2" t="s">
        <v>298</v>
      </c>
      <c r="B7501" s="2" t="s">
        <v>292</v>
      </c>
      <c r="C7501" s="2" t="str">
        <f>VLOOKUP(D7501,Info!$A$24:$B$57,2,FALSE)</f>
        <v>Shallow-water</v>
      </c>
      <c r="D7501" s="3" t="s">
        <v>19</v>
      </c>
      <c r="E7501" s="3">
        <v>2003.0</v>
      </c>
      <c r="F7501" s="3">
        <v>8.0</v>
      </c>
    </row>
    <row r="7502" ht="15.75" customHeight="1">
      <c r="A7502" s="2" t="s">
        <v>298</v>
      </c>
      <c r="B7502" s="2" t="s">
        <v>292</v>
      </c>
      <c r="C7502" s="2" t="str">
        <f>VLOOKUP(D7502,Info!$A$24:$B$57,2,FALSE)</f>
        <v>Shallow-water</v>
      </c>
      <c r="D7502" s="3" t="s">
        <v>19</v>
      </c>
      <c r="E7502" s="3">
        <v>2004.0</v>
      </c>
      <c r="F7502" s="3">
        <v>19.0</v>
      </c>
    </row>
    <row r="7503" ht="15.75" customHeight="1">
      <c r="A7503" s="2" t="s">
        <v>298</v>
      </c>
      <c r="B7503" s="2" t="s">
        <v>292</v>
      </c>
      <c r="C7503" s="2" t="str">
        <f>VLOOKUP(D7503,Info!$A$24:$B$57,2,FALSE)</f>
        <v>Shallow-water</v>
      </c>
      <c r="D7503" s="3" t="s">
        <v>19</v>
      </c>
      <c r="E7503" s="3">
        <v>2005.0</v>
      </c>
      <c r="F7503" s="3">
        <v>14.0</v>
      </c>
    </row>
    <row r="7504" ht="15.75" customHeight="1">
      <c r="A7504" s="2" t="s">
        <v>298</v>
      </c>
      <c r="B7504" s="2" t="s">
        <v>292</v>
      </c>
      <c r="C7504" s="2" t="str">
        <f>VLOOKUP(D7504,Info!$A$24:$B$57,2,FALSE)</f>
        <v>Shallow-water</v>
      </c>
      <c r="D7504" s="3" t="s">
        <v>19</v>
      </c>
      <c r="E7504" s="3">
        <v>2006.0</v>
      </c>
      <c r="F7504" s="3">
        <v>12.0</v>
      </c>
    </row>
    <row r="7505" ht="15.75" customHeight="1">
      <c r="A7505" s="2" t="s">
        <v>298</v>
      </c>
      <c r="B7505" s="2" t="s">
        <v>292</v>
      </c>
      <c r="C7505" s="2" t="str">
        <f>VLOOKUP(D7505,Info!$A$24:$B$57,2,FALSE)</f>
        <v>Shallow-water</v>
      </c>
      <c r="D7505" s="3" t="s">
        <v>19</v>
      </c>
      <c r="E7505" s="3">
        <v>2007.0</v>
      </c>
      <c r="F7505" s="3">
        <v>9.0</v>
      </c>
    </row>
    <row r="7506" ht="15.75" customHeight="1">
      <c r="A7506" s="2" t="s">
        <v>298</v>
      </c>
      <c r="B7506" s="2" t="s">
        <v>292</v>
      </c>
      <c r="C7506" s="2" t="str">
        <f>VLOOKUP(D7506,Info!$A$24:$B$57,2,FALSE)</f>
        <v>Shallow-water</v>
      </c>
      <c r="D7506" s="3" t="s">
        <v>19</v>
      </c>
      <c r="E7506" s="3">
        <v>2008.0</v>
      </c>
      <c r="F7506" s="3">
        <v>11.0</v>
      </c>
    </row>
    <row r="7507" ht="15.75" customHeight="1">
      <c r="A7507" s="2" t="s">
        <v>298</v>
      </c>
      <c r="B7507" s="2" t="s">
        <v>292</v>
      </c>
      <c r="C7507" s="2" t="str">
        <f>VLOOKUP(D7507,Info!$A$24:$B$57,2,FALSE)</f>
        <v>Shallow-water</v>
      </c>
      <c r="D7507" s="3" t="s">
        <v>19</v>
      </c>
      <c r="E7507" s="3">
        <v>2009.0</v>
      </c>
      <c r="F7507" s="3">
        <v>8.0</v>
      </c>
    </row>
    <row r="7508" ht="15.75" customHeight="1">
      <c r="A7508" s="2" t="s">
        <v>298</v>
      </c>
      <c r="B7508" s="2" t="s">
        <v>292</v>
      </c>
      <c r="C7508" s="2" t="str">
        <f>VLOOKUP(D7508,Info!$A$24:$B$57,2,FALSE)</f>
        <v>Shallow-water</v>
      </c>
      <c r="D7508" s="3" t="s">
        <v>19</v>
      </c>
      <c r="E7508" s="3">
        <v>2010.0</v>
      </c>
      <c r="F7508" s="3">
        <v>4.0</v>
      </c>
    </row>
    <row r="7509" ht="15.75" customHeight="1">
      <c r="A7509" s="2" t="s">
        <v>298</v>
      </c>
      <c r="B7509" s="2" t="s">
        <v>292</v>
      </c>
      <c r="C7509" s="2" t="str">
        <f>VLOOKUP(D7509,Info!$A$24:$B$57,2,FALSE)</f>
        <v>Shallow-water</v>
      </c>
      <c r="D7509" s="3" t="s">
        <v>19</v>
      </c>
      <c r="E7509" s="3">
        <v>2011.0</v>
      </c>
      <c r="F7509" s="3">
        <v>4.0</v>
      </c>
    </row>
    <row r="7510" ht="15.75" customHeight="1">
      <c r="A7510" s="2" t="s">
        <v>298</v>
      </c>
      <c r="B7510" s="2" t="s">
        <v>292</v>
      </c>
      <c r="C7510" s="2" t="str">
        <f>VLOOKUP(D7510,Info!$A$24:$B$57,2,FALSE)</f>
        <v>Shallow-water</v>
      </c>
      <c r="D7510" s="3" t="s">
        <v>19</v>
      </c>
      <c r="E7510" s="3">
        <v>2012.0</v>
      </c>
      <c r="F7510" s="3">
        <v>8.0</v>
      </c>
    </row>
    <row r="7511" ht="15.75" customHeight="1">
      <c r="A7511" s="2" t="s">
        <v>298</v>
      </c>
      <c r="B7511" s="2" t="s">
        <v>292</v>
      </c>
      <c r="C7511" s="2" t="str">
        <f>VLOOKUP(D7511,Info!$A$24:$B$57,2,FALSE)</f>
        <v>Shallow-water</v>
      </c>
      <c r="D7511" s="3" t="s">
        <v>19</v>
      </c>
      <c r="E7511" s="3">
        <v>2013.0</v>
      </c>
      <c r="F7511" s="3">
        <v>14.0</v>
      </c>
    </row>
    <row r="7512" ht="15.75" customHeight="1">
      <c r="A7512" s="2" t="s">
        <v>298</v>
      </c>
      <c r="B7512" s="2" t="s">
        <v>292</v>
      </c>
      <c r="C7512" s="2" t="str">
        <f>VLOOKUP(D7512,Info!$A$24:$B$57,2,FALSE)</f>
        <v>Shallow-water</v>
      </c>
      <c r="D7512" s="3" t="s">
        <v>19</v>
      </c>
      <c r="E7512" s="3">
        <v>2014.0</v>
      </c>
      <c r="F7512" s="3">
        <v>15.0</v>
      </c>
    </row>
    <row r="7513" ht="15.75" customHeight="1">
      <c r="A7513" s="2" t="s">
        <v>298</v>
      </c>
      <c r="B7513" s="2" t="s">
        <v>292</v>
      </c>
      <c r="C7513" s="2" t="str">
        <f>VLOOKUP(D7513,Info!$A$24:$B$57,2,FALSE)</f>
        <v>Shallow-water</v>
      </c>
      <c r="D7513" s="3" t="s">
        <v>19</v>
      </c>
      <c r="E7513" s="3">
        <v>2015.0</v>
      </c>
      <c r="F7513" s="3">
        <v>18.0</v>
      </c>
    </row>
    <row r="7514" ht="15.75" customHeight="1">
      <c r="A7514" s="2" t="s">
        <v>298</v>
      </c>
      <c r="B7514" s="2" t="s">
        <v>292</v>
      </c>
      <c r="C7514" s="2" t="str">
        <f>VLOOKUP(D7514,Info!$A$24:$B$57,2,FALSE)</f>
        <v>Shallow-water</v>
      </c>
      <c r="D7514" s="3" t="s">
        <v>19</v>
      </c>
      <c r="E7514" s="3">
        <v>2016.0</v>
      </c>
      <c r="F7514" s="3">
        <v>15.0</v>
      </c>
    </row>
    <row r="7515" ht="15.75" customHeight="1">
      <c r="A7515" s="2" t="s">
        <v>298</v>
      </c>
      <c r="B7515" s="2" t="s">
        <v>292</v>
      </c>
      <c r="C7515" s="2" t="str">
        <f>VLOOKUP(D7515,Info!$A$24:$B$57,2,FALSE)</f>
        <v>Shallow-water</v>
      </c>
      <c r="D7515" s="3" t="s">
        <v>19</v>
      </c>
      <c r="E7515" s="3">
        <v>2017.0</v>
      </c>
      <c r="F7515" s="3">
        <v>5.0</v>
      </c>
    </row>
    <row r="7516" ht="15.75" customHeight="1">
      <c r="A7516" s="2" t="s">
        <v>298</v>
      </c>
      <c r="B7516" s="2" t="s">
        <v>292</v>
      </c>
      <c r="C7516" s="2" t="str">
        <f>VLOOKUP(D7516,Info!$A$24:$B$57,2,FALSE)</f>
        <v>Shallow-water</v>
      </c>
      <c r="D7516" s="3" t="s">
        <v>19</v>
      </c>
      <c r="E7516" s="3">
        <v>2018.0</v>
      </c>
      <c r="F7516" s="3">
        <v>15.0</v>
      </c>
    </row>
    <row r="7517" ht="15.75" customHeight="1">
      <c r="A7517" s="2" t="s">
        <v>298</v>
      </c>
      <c r="B7517" s="2" t="s">
        <v>292</v>
      </c>
      <c r="C7517" s="2" t="str">
        <f>VLOOKUP(D7517,Info!$A$24:$B$57,2,FALSE)</f>
        <v>Shallow-water</v>
      </c>
      <c r="D7517" s="3" t="s">
        <v>19</v>
      </c>
      <c r="E7517" s="3">
        <v>2019.0</v>
      </c>
      <c r="F7517" s="3">
        <v>8.0</v>
      </c>
    </row>
    <row r="7518" ht="15.75" customHeight="1">
      <c r="A7518" s="2" t="s">
        <v>298</v>
      </c>
      <c r="B7518" s="2" t="s">
        <v>292</v>
      </c>
      <c r="C7518" s="2" t="str">
        <f>VLOOKUP(D7518,Info!$A$24:$B$57,2,FALSE)</f>
        <v>SG</v>
      </c>
      <c r="D7518" s="3" t="s">
        <v>20</v>
      </c>
      <c r="E7518" s="3">
        <v>1982.0</v>
      </c>
      <c r="F7518" s="3">
        <v>1.0</v>
      </c>
    </row>
    <row r="7519" ht="15.75" customHeight="1">
      <c r="A7519" s="2" t="s">
        <v>298</v>
      </c>
      <c r="B7519" s="2" t="s">
        <v>292</v>
      </c>
      <c r="C7519" s="2" t="str">
        <f>VLOOKUP(D7519,Info!$A$24:$B$57,2,FALSE)</f>
        <v>SG</v>
      </c>
      <c r="D7519" s="3" t="s">
        <v>20</v>
      </c>
      <c r="E7519" s="3">
        <v>1985.0</v>
      </c>
      <c r="F7519" s="3">
        <v>1.0</v>
      </c>
    </row>
    <row r="7520" ht="15.75" customHeight="1">
      <c r="A7520" s="2" t="s">
        <v>298</v>
      </c>
      <c r="B7520" s="2" t="s">
        <v>292</v>
      </c>
      <c r="C7520" s="2" t="str">
        <f>VLOOKUP(D7520,Info!$A$24:$B$57,2,FALSE)</f>
        <v>SG</v>
      </c>
      <c r="D7520" s="3" t="s">
        <v>20</v>
      </c>
      <c r="E7520" s="3">
        <v>1986.0</v>
      </c>
      <c r="F7520" s="3">
        <v>3.0</v>
      </c>
    </row>
    <row r="7521" ht="15.75" customHeight="1">
      <c r="A7521" s="2" t="s">
        <v>298</v>
      </c>
      <c r="B7521" s="2" t="s">
        <v>292</v>
      </c>
      <c r="C7521" s="2" t="str">
        <f>VLOOKUP(D7521,Info!$A$24:$B$57,2,FALSE)</f>
        <v>SG</v>
      </c>
      <c r="D7521" s="3" t="s">
        <v>20</v>
      </c>
      <c r="E7521" s="3">
        <v>1987.0</v>
      </c>
      <c r="F7521" s="3">
        <v>2.0</v>
      </c>
    </row>
    <row r="7522" ht="15.75" customHeight="1">
      <c r="A7522" s="2" t="s">
        <v>298</v>
      </c>
      <c r="B7522" s="2" t="s">
        <v>292</v>
      </c>
      <c r="C7522" s="2" t="str">
        <f>VLOOKUP(D7522,Info!$A$24:$B$57,2,FALSE)</f>
        <v>SG</v>
      </c>
      <c r="D7522" s="3" t="s">
        <v>20</v>
      </c>
      <c r="E7522" s="3">
        <v>1988.0</v>
      </c>
      <c r="F7522" s="3">
        <v>1.0</v>
      </c>
    </row>
    <row r="7523" ht="15.75" customHeight="1">
      <c r="A7523" s="2" t="s">
        <v>298</v>
      </c>
      <c r="B7523" s="2" t="s">
        <v>292</v>
      </c>
      <c r="C7523" s="2" t="str">
        <f>VLOOKUP(D7523,Info!$A$24:$B$57,2,FALSE)</f>
        <v>SG</v>
      </c>
      <c r="D7523" s="3" t="s">
        <v>20</v>
      </c>
      <c r="E7523" s="3">
        <v>1989.0</v>
      </c>
      <c r="F7523" s="3">
        <v>2.0</v>
      </c>
    </row>
    <row r="7524" ht="15.75" customHeight="1">
      <c r="A7524" s="2" t="s">
        <v>298</v>
      </c>
      <c r="B7524" s="2" t="s">
        <v>292</v>
      </c>
      <c r="C7524" s="2" t="str">
        <f>VLOOKUP(D7524,Info!$A$24:$B$57,2,FALSE)</f>
        <v>SG</v>
      </c>
      <c r="D7524" s="3" t="s">
        <v>20</v>
      </c>
      <c r="E7524" s="3">
        <v>1990.0</v>
      </c>
      <c r="F7524" s="3">
        <v>2.0</v>
      </c>
    </row>
    <row r="7525" ht="15.75" customHeight="1">
      <c r="A7525" s="2" t="s">
        <v>298</v>
      </c>
      <c r="B7525" s="2" t="s">
        <v>292</v>
      </c>
      <c r="C7525" s="2" t="str">
        <f>VLOOKUP(D7525,Info!$A$24:$B$57,2,FALSE)</f>
        <v>SG</v>
      </c>
      <c r="D7525" s="3" t="s">
        <v>20</v>
      </c>
      <c r="E7525" s="3">
        <v>1992.0</v>
      </c>
      <c r="F7525" s="3">
        <v>7.0</v>
      </c>
    </row>
    <row r="7526" ht="15.75" customHeight="1">
      <c r="A7526" s="2" t="s">
        <v>298</v>
      </c>
      <c r="B7526" s="2" t="s">
        <v>292</v>
      </c>
      <c r="C7526" s="2" t="str">
        <f>VLOOKUP(D7526,Info!$A$24:$B$57,2,FALSE)</f>
        <v>SG</v>
      </c>
      <c r="D7526" s="3" t="s">
        <v>20</v>
      </c>
      <c r="E7526" s="3">
        <v>1993.0</v>
      </c>
      <c r="F7526" s="3">
        <v>5.0</v>
      </c>
    </row>
    <row r="7527" ht="15.75" customHeight="1">
      <c r="A7527" s="2" t="s">
        <v>298</v>
      </c>
      <c r="B7527" s="2" t="s">
        <v>292</v>
      </c>
      <c r="C7527" s="2" t="str">
        <f>VLOOKUP(D7527,Info!$A$24:$B$57,2,FALSE)</f>
        <v>SG</v>
      </c>
      <c r="D7527" s="3" t="s">
        <v>20</v>
      </c>
      <c r="E7527" s="3">
        <v>1994.0</v>
      </c>
      <c r="F7527" s="3">
        <v>1.0</v>
      </c>
    </row>
    <row r="7528" ht="15.75" customHeight="1">
      <c r="A7528" s="2" t="s">
        <v>298</v>
      </c>
      <c r="B7528" s="2" t="s">
        <v>292</v>
      </c>
      <c r="C7528" s="2" t="str">
        <f>VLOOKUP(D7528,Info!$A$24:$B$57,2,FALSE)</f>
        <v>SG</v>
      </c>
      <c r="D7528" s="3" t="s">
        <v>20</v>
      </c>
      <c r="E7528" s="3">
        <v>1995.0</v>
      </c>
      <c r="F7528" s="3">
        <v>15.0</v>
      </c>
    </row>
    <row r="7529" ht="15.75" customHeight="1">
      <c r="A7529" s="2" t="s">
        <v>298</v>
      </c>
      <c r="B7529" s="2" t="s">
        <v>292</v>
      </c>
      <c r="C7529" s="2" t="str">
        <f>VLOOKUP(D7529,Info!$A$24:$B$57,2,FALSE)</f>
        <v>SG</v>
      </c>
      <c r="D7529" s="3" t="s">
        <v>20</v>
      </c>
      <c r="E7529" s="3">
        <v>1997.0</v>
      </c>
      <c r="F7529" s="3">
        <v>1.0</v>
      </c>
    </row>
    <row r="7530" ht="15.75" customHeight="1">
      <c r="A7530" s="2" t="s">
        <v>298</v>
      </c>
      <c r="B7530" s="2" t="s">
        <v>292</v>
      </c>
      <c r="C7530" s="2" t="str">
        <f>VLOOKUP(D7530,Info!$A$24:$B$57,2,FALSE)</f>
        <v>SG</v>
      </c>
      <c r="D7530" s="3" t="s">
        <v>20</v>
      </c>
      <c r="E7530" s="3">
        <v>1998.0</v>
      </c>
      <c r="F7530" s="3">
        <v>1.0</v>
      </c>
    </row>
    <row r="7531" ht="15.75" customHeight="1">
      <c r="A7531" s="2" t="s">
        <v>298</v>
      </c>
      <c r="B7531" s="2" t="s">
        <v>292</v>
      </c>
      <c r="C7531" s="2" t="str">
        <f>VLOOKUP(D7531,Info!$A$24:$B$57,2,FALSE)</f>
        <v>SG</v>
      </c>
      <c r="D7531" s="3" t="s">
        <v>20</v>
      </c>
      <c r="E7531" s="3">
        <v>1999.0</v>
      </c>
      <c r="F7531" s="3">
        <v>1.0</v>
      </c>
    </row>
    <row r="7532" ht="15.75" customHeight="1">
      <c r="A7532" s="2" t="s">
        <v>298</v>
      </c>
      <c r="B7532" s="2" t="s">
        <v>292</v>
      </c>
      <c r="C7532" s="2" t="str">
        <f>VLOOKUP(D7532,Info!$A$24:$B$57,2,FALSE)</f>
        <v>SG</v>
      </c>
      <c r="D7532" s="3" t="s">
        <v>20</v>
      </c>
      <c r="E7532" s="3">
        <v>2000.0</v>
      </c>
      <c r="F7532" s="3">
        <v>1.0</v>
      </c>
    </row>
    <row r="7533" ht="15.75" customHeight="1">
      <c r="A7533" s="2" t="s">
        <v>298</v>
      </c>
      <c r="B7533" s="2" t="s">
        <v>292</v>
      </c>
      <c r="C7533" s="2" t="str">
        <f>VLOOKUP(D7533,Info!$A$24:$B$57,2,FALSE)</f>
        <v>SG</v>
      </c>
      <c r="D7533" s="3" t="s">
        <v>20</v>
      </c>
      <c r="E7533" s="3">
        <v>2002.0</v>
      </c>
      <c r="F7533" s="3">
        <v>2.0</v>
      </c>
    </row>
    <row r="7534" ht="15.75" customHeight="1">
      <c r="A7534" s="2" t="s">
        <v>298</v>
      </c>
      <c r="B7534" s="2" t="s">
        <v>292</v>
      </c>
      <c r="C7534" s="2" t="str">
        <f>VLOOKUP(D7534,Info!$A$24:$B$57,2,FALSE)</f>
        <v>SG</v>
      </c>
      <c r="D7534" s="3" t="s">
        <v>20</v>
      </c>
      <c r="E7534" s="3">
        <v>2003.0</v>
      </c>
      <c r="F7534" s="3">
        <v>2.0</v>
      </c>
    </row>
    <row r="7535" ht="15.75" customHeight="1">
      <c r="A7535" s="2" t="s">
        <v>298</v>
      </c>
      <c r="B7535" s="2" t="s">
        <v>292</v>
      </c>
      <c r="C7535" s="2" t="str">
        <f>VLOOKUP(D7535,Info!$A$24:$B$57,2,FALSE)</f>
        <v>SG</v>
      </c>
      <c r="D7535" s="3" t="s">
        <v>20</v>
      </c>
      <c r="E7535" s="3">
        <v>2004.0</v>
      </c>
      <c r="F7535" s="3">
        <v>1.0</v>
      </c>
    </row>
    <row r="7536" ht="15.75" customHeight="1">
      <c r="A7536" s="2" t="s">
        <v>298</v>
      </c>
      <c r="B7536" s="2" t="s">
        <v>292</v>
      </c>
      <c r="C7536" s="2" t="str">
        <f>VLOOKUP(D7536,Info!$A$24:$B$57,2,FALSE)</f>
        <v>SG</v>
      </c>
      <c r="D7536" s="3" t="s">
        <v>20</v>
      </c>
      <c r="E7536" s="3">
        <v>2005.0</v>
      </c>
      <c r="F7536" s="3">
        <v>2.0</v>
      </c>
    </row>
    <row r="7537" ht="15.75" customHeight="1">
      <c r="A7537" s="2" t="s">
        <v>298</v>
      </c>
      <c r="B7537" s="2" t="s">
        <v>292</v>
      </c>
      <c r="C7537" s="2" t="str">
        <f>VLOOKUP(D7537,Info!$A$24:$B$57,2,FALSE)</f>
        <v>SG</v>
      </c>
      <c r="D7537" s="3" t="s">
        <v>20</v>
      </c>
      <c r="E7537" s="3">
        <v>2006.0</v>
      </c>
      <c r="F7537" s="3">
        <v>5.0</v>
      </c>
    </row>
    <row r="7538" ht="15.75" customHeight="1">
      <c r="A7538" s="2" t="s">
        <v>298</v>
      </c>
      <c r="B7538" s="2" t="s">
        <v>292</v>
      </c>
      <c r="C7538" s="2" t="str">
        <f>VLOOKUP(D7538,Info!$A$24:$B$57,2,FALSE)</f>
        <v>SG</v>
      </c>
      <c r="D7538" s="3" t="s">
        <v>20</v>
      </c>
      <c r="E7538" s="3">
        <v>2007.0</v>
      </c>
      <c r="F7538" s="3">
        <v>2.0</v>
      </c>
    </row>
    <row r="7539" ht="15.75" customHeight="1">
      <c r="A7539" s="2" t="s">
        <v>298</v>
      </c>
      <c r="B7539" s="2" t="s">
        <v>292</v>
      </c>
      <c r="C7539" s="2" t="str">
        <f>VLOOKUP(D7539,Info!$A$24:$B$57,2,FALSE)</f>
        <v>SG</v>
      </c>
      <c r="D7539" s="3" t="s">
        <v>20</v>
      </c>
      <c r="E7539" s="3">
        <v>2008.0</v>
      </c>
      <c r="F7539" s="3">
        <v>1.0</v>
      </c>
    </row>
    <row r="7540" ht="15.75" customHeight="1">
      <c r="A7540" s="2" t="s">
        <v>298</v>
      </c>
      <c r="B7540" s="2" t="s">
        <v>292</v>
      </c>
      <c r="C7540" s="2" t="str">
        <f>VLOOKUP(D7540,Info!$A$24:$B$57,2,FALSE)</f>
        <v>SG</v>
      </c>
      <c r="D7540" s="3" t="s">
        <v>20</v>
      </c>
      <c r="E7540" s="3">
        <v>2009.0</v>
      </c>
      <c r="F7540" s="3">
        <v>2.0</v>
      </c>
    </row>
    <row r="7541" ht="15.75" customHeight="1">
      <c r="A7541" s="2" t="s">
        <v>298</v>
      </c>
      <c r="B7541" s="2" t="s">
        <v>292</v>
      </c>
      <c r="C7541" s="2" t="str">
        <f>VLOOKUP(D7541,Info!$A$24:$B$57,2,FALSE)</f>
        <v>SG</v>
      </c>
      <c r="D7541" s="3" t="s">
        <v>20</v>
      </c>
      <c r="E7541" s="3">
        <v>2010.0</v>
      </c>
      <c r="F7541" s="3">
        <v>2.0</v>
      </c>
    </row>
    <row r="7542" ht="15.75" customHeight="1">
      <c r="A7542" s="2" t="s">
        <v>298</v>
      </c>
      <c r="B7542" s="2" t="s">
        <v>292</v>
      </c>
      <c r="C7542" s="2" t="str">
        <f>VLOOKUP(D7542,Info!$A$24:$B$57,2,FALSE)</f>
        <v>SG</v>
      </c>
      <c r="D7542" s="3" t="s">
        <v>20</v>
      </c>
      <c r="E7542" s="3">
        <v>2011.0</v>
      </c>
      <c r="F7542" s="3">
        <v>1.0</v>
      </c>
    </row>
    <row r="7543" ht="15.75" customHeight="1">
      <c r="A7543" s="2" t="s">
        <v>298</v>
      </c>
      <c r="B7543" s="2" t="s">
        <v>292</v>
      </c>
      <c r="C7543" s="2" t="str">
        <f>VLOOKUP(D7543,Info!$A$24:$B$57,2,FALSE)</f>
        <v>SG</v>
      </c>
      <c r="D7543" s="3" t="s">
        <v>20</v>
      </c>
      <c r="E7543" s="3">
        <v>2012.0</v>
      </c>
      <c r="F7543" s="3">
        <v>3.0</v>
      </c>
    </row>
    <row r="7544" ht="15.75" customHeight="1">
      <c r="A7544" s="2" t="s">
        <v>298</v>
      </c>
      <c r="B7544" s="2" t="s">
        <v>292</v>
      </c>
      <c r="C7544" s="2" t="str">
        <f>VLOOKUP(D7544,Info!$A$24:$B$57,2,FALSE)</f>
        <v>SG</v>
      </c>
      <c r="D7544" s="3" t="s">
        <v>20</v>
      </c>
      <c r="E7544" s="3">
        <v>2013.0</v>
      </c>
      <c r="F7544" s="3">
        <v>3.0</v>
      </c>
    </row>
    <row r="7545" ht="15.75" customHeight="1">
      <c r="A7545" s="2" t="s">
        <v>298</v>
      </c>
      <c r="B7545" s="2" t="s">
        <v>292</v>
      </c>
      <c r="C7545" s="2" t="str">
        <f>VLOOKUP(D7545,Info!$A$24:$B$57,2,FALSE)</f>
        <v>SG</v>
      </c>
      <c r="D7545" s="3" t="s">
        <v>20</v>
      </c>
      <c r="E7545" s="3">
        <v>2016.0</v>
      </c>
      <c r="F7545" s="3">
        <v>1.0</v>
      </c>
    </row>
    <row r="7546" ht="15.75" customHeight="1">
      <c r="A7546" s="2" t="s">
        <v>298</v>
      </c>
      <c r="B7546" s="2" t="s">
        <v>292</v>
      </c>
      <c r="C7546" s="2" t="str">
        <f>VLOOKUP(D7546,Info!$A$24:$B$57,2,FALSE)</f>
        <v>SG</v>
      </c>
      <c r="D7546" s="3" t="s">
        <v>20</v>
      </c>
      <c r="E7546" s="3">
        <v>2017.0</v>
      </c>
      <c r="F7546" s="3">
        <v>1.0</v>
      </c>
    </row>
    <row r="7547" ht="15.75" customHeight="1">
      <c r="A7547" s="2" t="s">
        <v>298</v>
      </c>
      <c r="B7547" s="2" t="s">
        <v>292</v>
      </c>
      <c r="C7547" s="2" t="str">
        <f>VLOOKUP(D7547,Info!$A$24:$B$57,2,FALSE)</f>
        <v>SG</v>
      </c>
      <c r="D7547" s="3" t="s">
        <v>20</v>
      </c>
      <c r="E7547" s="3">
        <v>2018.0</v>
      </c>
      <c r="F7547" s="3">
        <v>1.0</v>
      </c>
    </row>
    <row r="7548" ht="15.75" customHeight="1">
      <c r="A7548" s="2" t="s">
        <v>298</v>
      </c>
      <c r="B7548" s="2" t="s">
        <v>292</v>
      </c>
      <c r="C7548" s="2" t="str">
        <f>VLOOKUP(D7548,Info!$A$24:$B$57,2,FALSE)</f>
        <v>SG</v>
      </c>
      <c r="D7548" s="3" t="s">
        <v>20</v>
      </c>
      <c r="E7548" s="3">
        <v>2019.0</v>
      </c>
      <c r="F7548" s="3">
        <v>1.0</v>
      </c>
    </row>
    <row r="7549" ht="15.75" customHeight="1">
      <c r="A7549" s="2" t="s">
        <v>298</v>
      </c>
      <c r="B7549" s="2" t="s">
        <v>292</v>
      </c>
      <c r="C7549" s="2" t="str">
        <f>VLOOKUP(D7549,Info!$A$24:$B$57,2,FALSE)</f>
        <v>Porgies</v>
      </c>
      <c r="D7549" s="3" t="s">
        <v>21</v>
      </c>
      <c r="E7549" s="3">
        <v>1981.0</v>
      </c>
      <c r="F7549" s="3">
        <v>9.0</v>
      </c>
    </row>
    <row r="7550" ht="15.75" customHeight="1">
      <c r="A7550" s="2" t="s">
        <v>298</v>
      </c>
      <c r="B7550" s="2" t="s">
        <v>292</v>
      </c>
      <c r="C7550" s="2" t="str">
        <f>VLOOKUP(D7550,Info!$A$24:$B$57,2,FALSE)</f>
        <v>Porgies</v>
      </c>
      <c r="D7550" s="3" t="s">
        <v>21</v>
      </c>
      <c r="E7550" s="3">
        <v>1982.0</v>
      </c>
      <c r="F7550" s="3">
        <v>6.0</v>
      </c>
    </row>
    <row r="7551" ht="15.75" customHeight="1">
      <c r="A7551" s="2" t="s">
        <v>298</v>
      </c>
      <c r="B7551" s="2" t="s">
        <v>292</v>
      </c>
      <c r="C7551" s="2" t="str">
        <f>VLOOKUP(D7551,Info!$A$24:$B$57,2,FALSE)</f>
        <v>Porgies</v>
      </c>
      <c r="D7551" s="3" t="s">
        <v>21</v>
      </c>
      <c r="E7551" s="3">
        <v>1983.0</v>
      </c>
      <c r="F7551" s="3">
        <v>14.0</v>
      </c>
    </row>
    <row r="7552" ht="15.75" customHeight="1">
      <c r="A7552" s="2" t="s">
        <v>298</v>
      </c>
      <c r="B7552" s="2" t="s">
        <v>292</v>
      </c>
      <c r="C7552" s="2" t="str">
        <f>VLOOKUP(D7552,Info!$A$24:$B$57,2,FALSE)</f>
        <v>Porgies</v>
      </c>
      <c r="D7552" s="3" t="s">
        <v>21</v>
      </c>
      <c r="E7552" s="3">
        <v>1984.0</v>
      </c>
      <c r="F7552" s="3">
        <v>9.0</v>
      </c>
    </row>
    <row r="7553" ht="15.75" customHeight="1">
      <c r="A7553" s="2" t="s">
        <v>298</v>
      </c>
      <c r="B7553" s="2" t="s">
        <v>292</v>
      </c>
      <c r="C7553" s="2" t="str">
        <f>VLOOKUP(D7553,Info!$A$24:$B$57,2,FALSE)</f>
        <v>Porgies</v>
      </c>
      <c r="D7553" s="3" t="s">
        <v>21</v>
      </c>
      <c r="E7553" s="3">
        <v>1985.0</v>
      </c>
      <c r="F7553" s="3">
        <v>10.0</v>
      </c>
    </row>
    <row r="7554" ht="15.75" customHeight="1">
      <c r="A7554" s="2" t="s">
        <v>298</v>
      </c>
      <c r="B7554" s="2" t="s">
        <v>292</v>
      </c>
      <c r="C7554" s="2" t="str">
        <f>VLOOKUP(D7554,Info!$A$24:$B$57,2,FALSE)</f>
        <v>Porgies</v>
      </c>
      <c r="D7554" s="3" t="s">
        <v>21</v>
      </c>
      <c r="E7554" s="3">
        <v>1986.0</v>
      </c>
      <c r="F7554" s="3">
        <v>4.0</v>
      </c>
    </row>
    <row r="7555" ht="15.75" customHeight="1">
      <c r="A7555" s="2" t="s">
        <v>298</v>
      </c>
      <c r="B7555" s="2" t="s">
        <v>292</v>
      </c>
      <c r="C7555" s="2" t="str">
        <f>VLOOKUP(D7555,Info!$A$24:$B$57,2,FALSE)</f>
        <v>Porgies</v>
      </c>
      <c r="D7555" s="3" t="s">
        <v>21</v>
      </c>
      <c r="E7555" s="3">
        <v>1987.0</v>
      </c>
      <c r="F7555" s="3">
        <v>5.0</v>
      </c>
    </row>
    <row r="7556" ht="15.75" customHeight="1">
      <c r="A7556" s="2" t="s">
        <v>298</v>
      </c>
      <c r="B7556" s="2" t="s">
        <v>292</v>
      </c>
      <c r="C7556" s="2" t="str">
        <f>VLOOKUP(D7556,Info!$A$24:$B$57,2,FALSE)</f>
        <v>Porgies</v>
      </c>
      <c r="D7556" s="3" t="s">
        <v>21</v>
      </c>
      <c r="E7556" s="3">
        <v>1988.0</v>
      </c>
      <c r="F7556" s="3">
        <v>3.0</v>
      </c>
    </row>
    <row r="7557" ht="15.75" customHeight="1">
      <c r="A7557" s="2" t="s">
        <v>298</v>
      </c>
      <c r="B7557" s="2" t="s">
        <v>292</v>
      </c>
      <c r="C7557" s="2" t="str">
        <f>VLOOKUP(D7557,Info!$A$24:$B$57,2,FALSE)</f>
        <v>Porgies</v>
      </c>
      <c r="D7557" s="3" t="s">
        <v>21</v>
      </c>
      <c r="E7557" s="3">
        <v>1989.0</v>
      </c>
      <c r="F7557" s="3">
        <v>1.0</v>
      </c>
    </row>
    <row r="7558" ht="15.75" customHeight="1">
      <c r="A7558" s="2" t="s">
        <v>298</v>
      </c>
      <c r="B7558" s="2" t="s">
        <v>292</v>
      </c>
      <c r="C7558" s="2" t="str">
        <f>VLOOKUP(D7558,Info!$A$24:$B$57,2,FALSE)</f>
        <v>Porgies</v>
      </c>
      <c r="D7558" s="3" t="s">
        <v>21</v>
      </c>
      <c r="E7558" s="3">
        <v>1990.0</v>
      </c>
      <c r="F7558" s="3">
        <v>3.0</v>
      </c>
    </row>
    <row r="7559" ht="15.75" customHeight="1">
      <c r="A7559" s="2" t="s">
        <v>298</v>
      </c>
      <c r="B7559" s="2" t="s">
        <v>292</v>
      </c>
      <c r="C7559" s="2" t="str">
        <f>VLOOKUP(D7559,Info!$A$24:$B$57,2,FALSE)</f>
        <v>Porgies</v>
      </c>
      <c r="D7559" s="3" t="s">
        <v>21</v>
      </c>
      <c r="E7559" s="3">
        <v>1991.0</v>
      </c>
      <c r="F7559" s="3">
        <v>4.0</v>
      </c>
    </row>
    <row r="7560" ht="15.75" customHeight="1">
      <c r="A7560" s="2" t="s">
        <v>298</v>
      </c>
      <c r="B7560" s="2" t="s">
        <v>292</v>
      </c>
      <c r="C7560" s="2" t="str">
        <f>VLOOKUP(D7560,Info!$A$24:$B$57,2,FALSE)</f>
        <v>Porgies</v>
      </c>
      <c r="D7560" s="3" t="s">
        <v>21</v>
      </c>
      <c r="E7560" s="3">
        <v>1992.0</v>
      </c>
      <c r="F7560" s="3">
        <v>11.0</v>
      </c>
    </row>
    <row r="7561" ht="15.75" customHeight="1">
      <c r="A7561" s="2" t="s">
        <v>298</v>
      </c>
      <c r="B7561" s="2" t="s">
        <v>292</v>
      </c>
      <c r="C7561" s="2" t="str">
        <f>VLOOKUP(D7561,Info!$A$24:$B$57,2,FALSE)</f>
        <v>Porgies</v>
      </c>
      <c r="D7561" s="3" t="s">
        <v>21</v>
      </c>
      <c r="E7561" s="3">
        <v>1993.0</v>
      </c>
      <c r="F7561" s="3">
        <v>6.0</v>
      </c>
    </row>
    <row r="7562" ht="15.75" customHeight="1">
      <c r="A7562" s="2" t="s">
        <v>298</v>
      </c>
      <c r="B7562" s="2" t="s">
        <v>292</v>
      </c>
      <c r="C7562" s="2" t="str">
        <f>VLOOKUP(D7562,Info!$A$24:$B$57,2,FALSE)</f>
        <v>Porgies</v>
      </c>
      <c r="D7562" s="3" t="s">
        <v>21</v>
      </c>
      <c r="E7562" s="3">
        <v>1994.0</v>
      </c>
      <c r="F7562" s="3">
        <v>9.0</v>
      </c>
    </row>
    <row r="7563" ht="15.75" customHeight="1">
      <c r="A7563" s="2" t="s">
        <v>298</v>
      </c>
      <c r="B7563" s="2" t="s">
        <v>292</v>
      </c>
      <c r="C7563" s="2" t="str">
        <f>VLOOKUP(D7563,Info!$A$24:$B$57,2,FALSE)</f>
        <v>Porgies</v>
      </c>
      <c r="D7563" s="3" t="s">
        <v>21</v>
      </c>
      <c r="E7563" s="3">
        <v>1995.0</v>
      </c>
      <c r="F7563" s="3">
        <v>1.0</v>
      </c>
    </row>
    <row r="7564" ht="15.75" customHeight="1">
      <c r="A7564" s="2" t="s">
        <v>298</v>
      </c>
      <c r="B7564" s="2" t="s">
        <v>292</v>
      </c>
      <c r="C7564" s="2" t="str">
        <f>VLOOKUP(D7564,Info!$A$24:$B$57,2,FALSE)</f>
        <v>Porgies</v>
      </c>
      <c r="D7564" s="3" t="s">
        <v>21</v>
      </c>
      <c r="E7564" s="3">
        <v>1996.0</v>
      </c>
      <c r="F7564" s="3">
        <v>3.0</v>
      </c>
    </row>
    <row r="7565" ht="15.75" customHeight="1">
      <c r="A7565" s="2" t="s">
        <v>298</v>
      </c>
      <c r="B7565" s="2" t="s">
        <v>292</v>
      </c>
      <c r="C7565" s="2" t="str">
        <f>VLOOKUP(D7565,Info!$A$24:$B$57,2,FALSE)</f>
        <v>Porgies</v>
      </c>
      <c r="D7565" s="3" t="s">
        <v>21</v>
      </c>
      <c r="E7565" s="3">
        <v>1997.0</v>
      </c>
      <c r="F7565" s="3">
        <v>3.0</v>
      </c>
    </row>
    <row r="7566" ht="15.75" customHeight="1">
      <c r="A7566" s="2" t="s">
        <v>298</v>
      </c>
      <c r="B7566" s="2" t="s">
        <v>292</v>
      </c>
      <c r="C7566" s="2" t="str">
        <f>VLOOKUP(D7566,Info!$A$24:$B$57,2,FALSE)</f>
        <v>Porgies</v>
      </c>
      <c r="D7566" s="3" t="s">
        <v>21</v>
      </c>
      <c r="E7566" s="3">
        <v>1998.0</v>
      </c>
      <c r="F7566" s="3">
        <v>7.0</v>
      </c>
    </row>
    <row r="7567" ht="15.75" customHeight="1">
      <c r="A7567" s="2" t="s">
        <v>298</v>
      </c>
      <c r="B7567" s="2" t="s">
        <v>292</v>
      </c>
      <c r="C7567" s="2" t="str">
        <f>VLOOKUP(D7567,Info!$A$24:$B$57,2,FALSE)</f>
        <v>Porgies</v>
      </c>
      <c r="D7567" s="3" t="s">
        <v>21</v>
      </c>
      <c r="E7567" s="3">
        <v>1999.0</v>
      </c>
      <c r="F7567" s="3">
        <v>19.0</v>
      </c>
    </row>
    <row r="7568" ht="15.75" customHeight="1">
      <c r="A7568" s="2" t="s">
        <v>298</v>
      </c>
      <c r="B7568" s="2" t="s">
        <v>292</v>
      </c>
      <c r="C7568" s="2" t="str">
        <f>VLOOKUP(D7568,Info!$A$24:$B$57,2,FALSE)</f>
        <v>Porgies</v>
      </c>
      <c r="D7568" s="3" t="s">
        <v>21</v>
      </c>
      <c r="E7568" s="3">
        <v>2000.0</v>
      </c>
      <c r="F7568" s="3">
        <v>16.0</v>
      </c>
    </row>
    <row r="7569" ht="15.75" customHeight="1">
      <c r="A7569" s="2" t="s">
        <v>298</v>
      </c>
      <c r="B7569" s="2" t="s">
        <v>292</v>
      </c>
      <c r="C7569" s="2" t="str">
        <f>VLOOKUP(D7569,Info!$A$24:$B$57,2,FALSE)</f>
        <v>Porgies</v>
      </c>
      <c r="D7569" s="3" t="s">
        <v>21</v>
      </c>
      <c r="E7569" s="3">
        <v>2001.0</v>
      </c>
      <c r="F7569" s="3">
        <v>17.0</v>
      </c>
    </row>
    <row r="7570" ht="15.75" customHeight="1">
      <c r="A7570" s="2" t="s">
        <v>298</v>
      </c>
      <c r="B7570" s="2" t="s">
        <v>292</v>
      </c>
      <c r="C7570" s="2" t="str">
        <f>VLOOKUP(D7570,Info!$A$24:$B$57,2,FALSE)</f>
        <v>Porgies</v>
      </c>
      <c r="D7570" s="3" t="s">
        <v>21</v>
      </c>
      <c r="E7570" s="3">
        <v>2002.0</v>
      </c>
      <c r="F7570" s="3">
        <v>23.0</v>
      </c>
    </row>
    <row r="7571" ht="15.75" customHeight="1">
      <c r="A7571" s="2" t="s">
        <v>298</v>
      </c>
      <c r="B7571" s="2" t="s">
        <v>292</v>
      </c>
      <c r="C7571" s="2" t="str">
        <f>VLOOKUP(D7571,Info!$A$24:$B$57,2,FALSE)</f>
        <v>Porgies</v>
      </c>
      <c r="D7571" s="3" t="s">
        <v>21</v>
      </c>
      <c r="E7571" s="3">
        <v>2003.0</v>
      </c>
      <c r="F7571" s="3">
        <v>28.0</v>
      </c>
    </row>
    <row r="7572" ht="15.75" customHeight="1">
      <c r="A7572" s="2" t="s">
        <v>298</v>
      </c>
      <c r="B7572" s="2" t="s">
        <v>292</v>
      </c>
      <c r="C7572" s="2" t="str">
        <f>VLOOKUP(D7572,Info!$A$24:$B$57,2,FALSE)</f>
        <v>Porgies</v>
      </c>
      <c r="D7572" s="3" t="s">
        <v>21</v>
      </c>
      <c r="E7572" s="3">
        <v>2004.0</v>
      </c>
      <c r="F7572" s="3">
        <v>57.0</v>
      </c>
    </row>
    <row r="7573" ht="15.75" customHeight="1">
      <c r="A7573" s="2" t="s">
        <v>298</v>
      </c>
      <c r="B7573" s="2" t="s">
        <v>292</v>
      </c>
      <c r="C7573" s="2" t="str">
        <f>VLOOKUP(D7573,Info!$A$24:$B$57,2,FALSE)</f>
        <v>Porgies</v>
      </c>
      <c r="D7573" s="3" t="s">
        <v>21</v>
      </c>
      <c r="E7573" s="3">
        <v>2005.0</v>
      </c>
      <c r="F7573" s="3">
        <v>32.0</v>
      </c>
    </row>
    <row r="7574" ht="15.75" customHeight="1">
      <c r="A7574" s="2" t="s">
        <v>298</v>
      </c>
      <c r="B7574" s="2" t="s">
        <v>292</v>
      </c>
      <c r="C7574" s="2" t="str">
        <f>VLOOKUP(D7574,Info!$A$24:$B$57,2,FALSE)</f>
        <v>Porgies</v>
      </c>
      <c r="D7574" s="3" t="s">
        <v>21</v>
      </c>
      <c r="E7574" s="3">
        <v>2006.0</v>
      </c>
      <c r="F7574" s="3">
        <v>27.0</v>
      </c>
    </row>
    <row r="7575" ht="15.75" customHeight="1">
      <c r="A7575" s="2" t="s">
        <v>298</v>
      </c>
      <c r="B7575" s="2" t="s">
        <v>292</v>
      </c>
      <c r="C7575" s="2" t="str">
        <f>VLOOKUP(D7575,Info!$A$24:$B$57,2,FALSE)</f>
        <v>Porgies</v>
      </c>
      <c r="D7575" s="3" t="s">
        <v>21</v>
      </c>
      <c r="E7575" s="3">
        <v>2007.0</v>
      </c>
      <c r="F7575" s="3">
        <v>12.0</v>
      </c>
    </row>
    <row r="7576" ht="15.75" customHeight="1">
      <c r="A7576" s="2" t="s">
        <v>298</v>
      </c>
      <c r="B7576" s="2" t="s">
        <v>292</v>
      </c>
      <c r="C7576" s="2" t="str">
        <f>VLOOKUP(D7576,Info!$A$24:$B$57,2,FALSE)</f>
        <v>Porgies</v>
      </c>
      <c r="D7576" s="3" t="s">
        <v>21</v>
      </c>
      <c r="E7576" s="3">
        <v>2008.0</v>
      </c>
      <c r="F7576" s="3">
        <v>22.0</v>
      </c>
    </row>
    <row r="7577" ht="15.75" customHeight="1">
      <c r="A7577" s="2" t="s">
        <v>298</v>
      </c>
      <c r="B7577" s="2" t="s">
        <v>292</v>
      </c>
      <c r="C7577" s="2" t="str">
        <f>VLOOKUP(D7577,Info!$A$24:$B$57,2,FALSE)</f>
        <v>Porgies</v>
      </c>
      <c r="D7577" s="3" t="s">
        <v>21</v>
      </c>
      <c r="E7577" s="3">
        <v>2009.0</v>
      </c>
      <c r="F7577" s="3">
        <v>22.0</v>
      </c>
    </row>
    <row r="7578" ht="15.75" customHeight="1">
      <c r="A7578" s="2" t="s">
        <v>298</v>
      </c>
      <c r="B7578" s="2" t="s">
        <v>292</v>
      </c>
      <c r="C7578" s="2" t="str">
        <f>VLOOKUP(D7578,Info!$A$24:$B$57,2,FALSE)</f>
        <v>Porgies</v>
      </c>
      <c r="D7578" s="3" t="s">
        <v>21</v>
      </c>
      <c r="E7578" s="3">
        <v>2010.0</v>
      </c>
      <c r="F7578" s="3">
        <v>35.0</v>
      </c>
    </row>
    <row r="7579" ht="15.75" customHeight="1">
      <c r="A7579" s="2" t="s">
        <v>298</v>
      </c>
      <c r="B7579" s="2" t="s">
        <v>292</v>
      </c>
      <c r="C7579" s="2" t="str">
        <f>VLOOKUP(D7579,Info!$A$24:$B$57,2,FALSE)</f>
        <v>Porgies</v>
      </c>
      <c r="D7579" s="3" t="s">
        <v>21</v>
      </c>
      <c r="E7579" s="3">
        <v>2011.0</v>
      </c>
      <c r="F7579" s="3">
        <v>18.0</v>
      </c>
    </row>
    <row r="7580" ht="15.75" customHeight="1">
      <c r="A7580" s="2" t="s">
        <v>298</v>
      </c>
      <c r="B7580" s="2" t="s">
        <v>292</v>
      </c>
      <c r="C7580" s="2" t="str">
        <f>VLOOKUP(D7580,Info!$A$24:$B$57,2,FALSE)</f>
        <v>Porgies</v>
      </c>
      <c r="D7580" s="3" t="s">
        <v>21</v>
      </c>
      <c r="E7580" s="3">
        <v>2012.0</v>
      </c>
      <c r="F7580" s="3">
        <v>35.0</v>
      </c>
    </row>
    <row r="7581" ht="15.75" customHeight="1">
      <c r="A7581" s="2" t="s">
        <v>298</v>
      </c>
      <c r="B7581" s="2" t="s">
        <v>292</v>
      </c>
      <c r="C7581" s="2" t="str">
        <f>VLOOKUP(D7581,Info!$A$24:$B$57,2,FALSE)</f>
        <v>Porgies</v>
      </c>
      <c r="D7581" s="3" t="s">
        <v>21</v>
      </c>
      <c r="E7581" s="3">
        <v>2013.0</v>
      </c>
      <c r="F7581" s="3">
        <v>25.0</v>
      </c>
    </row>
    <row r="7582" ht="15.75" customHeight="1">
      <c r="A7582" s="2" t="s">
        <v>298</v>
      </c>
      <c r="B7582" s="2" t="s">
        <v>292</v>
      </c>
      <c r="C7582" s="2" t="str">
        <f>VLOOKUP(D7582,Info!$A$24:$B$57,2,FALSE)</f>
        <v>Porgies</v>
      </c>
      <c r="D7582" s="3" t="s">
        <v>21</v>
      </c>
      <c r="E7582" s="3">
        <v>2014.0</v>
      </c>
      <c r="F7582" s="3">
        <v>48.0</v>
      </c>
    </row>
    <row r="7583" ht="15.75" customHeight="1">
      <c r="A7583" s="2" t="s">
        <v>298</v>
      </c>
      <c r="B7583" s="2" t="s">
        <v>292</v>
      </c>
      <c r="C7583" s="2" t="str">
        <f>VLOOKUP(D7583,Info!$A$24:$B$57,2,FALSE)</f>
        <v>Porgies</v>
      </c>
      <c r="D7583" s="3" t="s">
        <v>21</v>
      </c>
      <c r="E7583" s="3">
        <v>2015.0</v>
      </c>
      <c r="F7583" s="3">
        <v>65.0</v>
      </c>
    </row>
    <row r="7584" ht="15.75" customHeight="1">
      <c r="A7584" s="2" t="s">
        <v>298</v>
      </c>
      <c r="B7584" s="2" t="s">
        <v>292</v>
      </c>
      <c r="C7584" s="2" t="str">
        <f>VLOOKUP(D7584,Info!$A$24:$B$57,2,FALSE)</f>
        <v>Porgies</v>
      </c>
      <c r="D7584" s="3" t="s">
        <v>21</v>
      </c>
      <c r="E7584" s="3">
        <v>2016.0</v>
      </c>
      <c r="F7584" s="3">
        <v>70.0</v>
      </c>
    </row>
    <row r="7585" ht="15.75" customHeight="1">
      <c r="A7585" s="2" t="s">
        <v>298</v>
      </c>
      <c r="B7585" s="2" t="s">
        <v>292</v>
      </c>
      <c r="C7585" s="2" t="str">
        <f>VLOOKUP(D7585,Info!$A$24:$B$57,2,FALSE)</f>
        <v>Porgies</v>
      </c>
      <c r="D7585" s="3" t="s">
        <v>21</v>
      </c>
      <c r="E7585" s="3">
        <v>2017.0</v>
      </c>
      <c r="F7585" s="3">
        <v>15.0</v>
      </c>
    </row>
    <row r="7586" ht="15.75" customHeight="1">
      <c r="A7586" s="2" t="s">
        <v>298</v>
      </c>
      <c r="B7586" s="2" t="s">
        <v>292</v>
      </c>
      <c r="C7586" s="2" t="str">
        <f>VLOOKUP(D7586,Info!$A$24:$B$57,2,FALSE)</f>
        <v>Porgies</v>
      </c>
      <c r="D7586" s="3" t="s">
        <v>21</v>
      </c>
      <c r="E7586" s="3">
        <v>2018.0</v>
      </c>
      <c r="F7586" s="3">
        <v>31.0</v>
      </c>
    </row>
    <row r="7587" ht="15.75" customHeight="1">
      <c r="A7587" s="2" t="s">
        <v>298</v>
      </c>
      <c r="B7587" s="2" t="s">
        <v>292</v>
      </c>
      <c r="C7587" s="2" t="str">
        <f>VLOOKUP(D7587,Info!$A$24:$B$57,2,FALSE)</f>
        <v>Porgies</v>
      </c>
      <c r="D7587" s="3" t="s">
        <v>21</v>
      </c>
      <c r="E7587" s="3">
        <v>2019.0</v>
      </c>
      <c r="F7587" s="3">
        <v>21.0</v>
      </c>
    </row>
    <row r="7588" ht="15.75" customHeight="1">
      <c r="A7588" s="2" t="s">
        <v>298</v>
      </c>
      <c r="B7588" s="2" t="s">
        <v>292</v>
      </c>
      <c r="C7588" s="2" t="str">
        <f>VLOOKUP(D7588,Info!$A$24:$B$57,2,FALSE)</f>
        <v>Porgies</v>
      </c>
      <c r="D7588" s="3" t="s">
        <v>23</v>
      </c>
      <c r="E7588" s="3">
        <v>1981.0</v>
      </c>
      <c r="F7588" s="3">
        <v>4.0</v>
      </c>
    </row>
    <row r="7589" ht="15.75" customHeight="1">
      <c r="A7589" s="2" t="s">
        <v>298</v>
      </c>
      <c r="B7589" s="2" t="s">
        <v>292</v>
      </c>
      <c r="C7589" s="2" t="str">
        <f>VLOOKUP(D7589,Info!$A$24:$B$57,2,FALSE)</f>
        <v>Porgies</v>
      </c>
      <c r="D7589" s="3" t="s">
        <v>23</v>
      </c>
      <c r="E7589" s="3">
        <v>1983.0</v>
      </c>
      <c r="F7589" s="3">
        <v>1.0</v>
      </c>
    </row>
    <row r="7590" ht="15.75" customHeight="1">
      <c r="A7590" s="2" t="s">
        <v>298</v>
      </c>
      <c r="B7590" s="2" t="s">
        <v>292</v>
      </c>
      <c r="C7590" s="2" t="str">
        <f>VLOOKUP(D7590,Info!$A$24:$B$57,2,FALSE)</f>
        <v>Porgies</v>
      </c>
      <c r="D7590" s="3" t="s">
        <v>23</v>
      </c>
      <c r="E7590" s="3">
        <v>1984.0</v>
      </c>
      <c r="F7590" s="3">
        <v>11.0</v>
      </c>
    </row>
    <row r="7591" ht="15.75" customHeight="1">
      <c r="A7591" s="2" t="s">
        <v>298</v>
      </c>
      <c r="B7591" s="2" t="s">
        <v>292</v>
      </c>
      <c r="C7591" s="2" t="str">
        <f>VLOOKUP(D7591,Info!$A$24:$B$57,2,FALSE)</f>
        <v>Porgies</v>
      </c>
      <c r="D7591" s="3" t="s">
        <v>23</v>
      </c>
      <c r="E7591" s="3">
        <v>1987.0</v>
      </c>
      <c r="F7591" s="3">
        <v>16.0</v>
      </c>
    </row>
    <row r="7592" ht="15.75" customHeight="1">
      <c r="A7592" s="2" t="s">
        <v>298</v>
      </c>
      <c r="B7592" s="2" t="s">
        <v>292</v>
      </c>
      <c r="C7592" s="2" t="str">
        <f>VLOOKUP(D7592,Info!$A$24:$B$57,2,FALSE)</f>
        <v>Porgies</v>
      </c>
      <c r="D7592" s="3" t="s">
        <v>23</v>
      </c>
      <c r="E7592" s="3">
        <v>1988.0</v>
      </c>
      <c r="F7592" s="3">
        <v>8.0</v>
      </c>
    </row>
    <row r="7593" ht="15.75" customHeight="1">
      <c r="A7593" s="2" t="s">
        <v>298</v>
      </c>
      <c r="B7593" s="2" t="s">
        <v>292</v>
      </c>
      <c r="C7593" s="2" t="str">
        <f>VLOOKUP(D7593,Info!$A$24:$B$57,2,FALSE)</f>
        <v>Porgies</v>
      </c>
      <c r="D7593" s="3" t="s">
        <v>23</v>
      </c>
      <c r="E7593" s="3">
        <v>1989.0</v>
      </c>
      <c r="F7593" s="3">
        <v>19.0</v>
      </c>
    </row>
    <row r="7594" ht="15.75" customHeight="1">
      <c r="A7594" s="2" t="s">
        <v>298</v>
      </c>
      <c r="B7594" s="2" t="s">
        <v>292</v>
      </c>
      <c r="C7594" s="2" t="str">
        <f>VLOOKUP(D7594,Info!$A$24:$B$57,2,FALSE)</f>
        <v>Porgies</v>
      </c>
      <c r="D7594" s="3" t="s">
        <v>23</v>
      </c>
      <c r="E7594" s="3">
        <v>1990.0</v>
      </c>
      <c r="F7594" s="3">
        <v>14.0</v>
      </c>
    </row>
    <row r="7595" ht="15.75" customHeight="1">
      <c r="A7595" s="2" t="s">
        <v>298</v>
      </c>
      <c r="B7595" s="2" t="s">
        <v>292</v>
      </c>
      <c r="C7595" s="2" t="str">
        <f>VLOOKUP(D7595,Info!$A$24:$B$57,2,FALSE)</f>
        <v>Porgies</v>
      </c>
      <c r="D7595" s="3" t="s">
        <v>23</v>
      </c>
      <c r="E7595" s="3">
        <v>1991.0</v>
      </c>
      <c r="F7595" s="3">
        <v>9.0</v>
      </c>
    </row>
    <row r="7596" ht="15.75" customHeight="1">
      <c r="A7596" s="2" t="s">
        <v>298</v>
      </c>
      <c r="B7596" s="2" t="s">
        <v>292</v>
      </c>
      <c r="C7596" s="2" t="str">
        <f>VLOOKUP(D7596,Info!$A$24:$B$57,2,FALSE)</f>
        <v>Porgies</v>
      </c>
      <c r="D7596" s="3" t="s">
        <v>23</v>
      </c>
      <c r="E7596" s="3">
        <v>1992.0</v>
      </c>
      <c r="F7596" s="3">
        <v>23.0</v>
      </c>
    </row>
    <row r="7597" ht="15.75" customHeight="1">
      <c r="A7597" s="2" t="s">
        <v>298</v>
      </c>
      <c r="B7597" s="2" t="s">
        <v>292</v>
      </c>
      <c r="C7597" s="2" t="str">
        <f>VLOOKUP(D7597,Info!$A$24:$B$57,2,FALSE)</f>
        <v>Porgies</v>
      </c>
      <c r="D7597" s="3" t="s">
        <v>23</v>
      </c>
      <c r="E7597" s="3">
        <v>1993.0</v>
      </c>
      <c r="F7597" s="3">
        <v>28.0</v>
      </c>
    </row>
    <row r="7598" ht="15.75" customHeight="1">
      <c r="A7598" s="2" t="s">
        <v>298</v>
      </c>
      <c r="B7598" s="2" t="s">
        <v>292</v>
      </c>
      <c r="C7598" s="2" t="str">
        <f>VLOOKUP(D7598,Info!$A$24:$B$57,2,FALSE)</f>
        <v>Porgies</v>
      </c>
      <c r="D7598" s="3" t="s">
        <v>23</v>
      </c>
      <c r="E7598" s="3">
        <v>1994.0</v>
      </c>
      <c r="F7598" s="3">
        <v>45.0</v>
      </c>
    </row>
    <row r="7599" ht="15.75" customHeight="1">
      <c r="A7599" s="2" t="s">
        <v>298</v>
      </c>
      <c r="B7599" s="2" t="s">
        <v>292</v>
      </c>
      <c r="C7599" s="2" t="str">
        <f>VLOOKUP(D7599,Info!$A$24:$B$57,2,FALSE)</f>
        <v>Porgies</v>
      </c>
      <c r="D7599" s="3" t="s">
        <v>23</v>
      </c>
      <c r="E7599" s="3">
        <v>1995.0</v>
      </c>
      <c r="F7599" s="3">
        <v>24.0</v>
      </c>
    </row>
    <row r="7600" ht="15.75" customHeight="1">
      <c r="A7600" s="2" t="s">
        <v>298</v>
      </c>
      <c r="B7600" s="2" t="s">
        <v>292</v>
      </c>
      <c r="C7600" s="2" t="str">
        <f>VLOOKUP(D7600,Info!$A$24:$B$57,2,FALSE)</f>
        <v>Porgies</v>
      </c>
      <c r="D7600" s="3" t="s">
        <v>23</v>
      </c>
      <c r="E7600" s="3">
        <v>1996.0</v>
      </c>
      <c r="F7600" s="3">
        <v>17.0</v>
      </c>
    </row>
    <row r="7601" ht="15.75" customHeight="1">
      <c r="A7601" s="2" t="s">
        <v>298</v>
      </c>
      <c r="B7601" s="2" t="s">
        <v>292</v>
      </c>
      <c r="C7601" s="2" t="str">
        <f>VLOOKUP(D7601,Info!$A$24:$B$57,2,FALSE)</f>
        <v>Porgies</v>
      </c>
      <c r="D7601" s="3" t="s">
        <v>23</v>
      </c>
      <c r="E7601" s="3">
        <v>1997.0</v>
      </c>
      <c r="F7601" s="3">
        <v>6.0</v>
      </c>
    </row>
    <row r="7602" ht="15.75" customHeight="1">
      <c r="A7602" s="2" t="s">
        <v>298</v>
      </c>
      <c r="B7602" s="2" t="s">
        <v>292</v>
      </c>
      <c r="C7602" s="2" t="str">
        <f>VLOOKUP(D7602,Info!$A$24:$B$57,2,FALSE)</f>
        <v>Porgies</v>
      </c>
      <c r="D7602" s="3" t="s">
        <v>23</v>
      </c>
      <c r="E7602" s="3">
        <v>1998.0</v>
      </c>
      <c r="F7602" s="3">
        <v>6.0</v>
      </c>
    </row>
    <row r="7603" ht="15.75" customHeight="1">
      <c r="A7603" s="2" t="s">
        <v>298</v>
      </c>
      <c r="B7603" s="2" t="s">
        <v>292</v>
      </c>
      <c r="C7603" s="2" t="str">
        <f>VLOOKUP(D7603,Info!$A$24:$B$57,2,FALSE)</f>
        <v>Porgies</v>
      </c>
      <c r="D7603" s="3" t="s">
        <v>23</v>
      </c>
      <c r="E7603" s="3">
        <v>1999.0</v>
      </c>
      <c r="F7603" s="3">
        <v>14.0</v>
      </c>
    </row>
    <row r="7604" ht="15.75" customHeight="1">
      <c r="A7604" s="2" t="s">
        <v>298</v>
      </c>
      <c r="B7604" s="2" t="s">
        <v>292</v>
      </c>
      <c r="C7604" s="2" t="str">
        <f>VLOOKUP(D7604,Info!$A$24:$B$57,2,FALSE)</f>
        <v>Porgies</v>
      </c>
      <c r="D7604" s="3" t="s">
        <v>23</v>
      </c>
      <c r="E7604" s="3">
        <v>2000.0</v>
      </c>
      <c r="F7604" s="3">
        <v>10.0</v>
      </c>
    </row>
    <row r="7605" ht="15.75" customHeight="1">
      <c r="A7605" s="2" t="s">
        <v>298</v>
      </c>
      <c r="B7605" s="2" t="s">
        <v>292</v>
      </c>
      <c r="C7605" s="2" t="str">
        <f>VLOOKUP(D7605,Info!$A$24:$B$57,2,FALSE)</f>
        <v>Porgies</v>
      </c>
      <c r="D7605" s="3" t="s">
        <v>23</v>
      </c>
      <c r="E7605" s="3">
        <v>2001.0</v>
      </c>
      <c r="F7605" s="3">
        <v>20.0</v>
      </c>
    </row>
    <row r="7606" ht="15.75" customHeight="1">
      <c r="A7606" s="2" t="s">
        <v>298</v>
      </c>
      <c r="B7606" s="2" t="s">
        <v>292</v>
      </c>
      <c r="C7606" s="2" t="str">
        <f>VLOOKUP(D7606,Info!$A$24:$B$57,2,FALSE)</f>
        <v>Porgies</v>
      </c>
      <c r="D7606" s="3" t="s">
        <v>23</v>
      </c>
      <c r="E7606" s="3">
        <v>2002.0</v>
      </c>
      <c r="F7606" s="3">
        <v>25.0</v>
      </c>
    </row>
    <row r="7607" ht="15.75" customHeight="1">
      <c r="A7607" s="2" t="s">
        <v>298</v>
      </c>
      <c r="B7607" s="2" t="s">
        <v>292</v>
      </c>
      <c r="C7607" s="2" t="str">
        <f>VLOOKUP(D7607,Info!$A$24:$B$57,2,FALSE)</f>
        <v>Porgies</v>
      </c>
      <c r="D7607" s="3" t="s">
        <v>23</v>
      </c>
      <c r="E7607" s="3">
        <v>2003.0</v>
      </c>
      <c r="F7607" s="3">
        <v>28.0</v>
      </c>
    </row>
    <row r="7608" ht="15.75" customHeight="1">
      <c r="A7608" s="2" t="s">
        <v>298</v>
      </c>
      <c r="B7608" s="2" t="s">
        <v>292</v>
      </c>
      <c r="C7608" s="2" t="str">
        <f>VLOOKUP(D7608,Info!$A$24:$B$57,2,FALSE)</f>
        <v>Porgies</v>
      </c>
      <c r="D7608" s="3" t="s">
        <v>23</v>
      </c>
      <c r="E7608" s="3">
        <v>2004.0</v>
      </c>
      <c r="F7608" s="3">
        <v>31.0</v>
      </c>
    </row>
    <row r="7609" ht="15.75" customHeight="1">
      <c r="A7609" s="2" t="s">
        <v>298</v>
      </c>
      <c r="B7609" s="2" t="s">
        <v>292</v>
      </c>
      <c r="C7609" s="2" t="str">
        <f>VLOOKUP(D7609,Info!$A$24:$B$57,2,FALSE)</f>
        <v>Porgies</v>
      </c>
      <c r="D7609" s="3" t="s">
        <v>23</v>
      </c>
      <c r="E7609" s="3">
        <v>2005.0</v>
      </c>
      <c r="F7609" s="3">
        <v>22.0</v>
      </c>
    </row>
    <row r="7610" ht="15.75" customHeight="1">
      <c r="A7610" s="2" t="s">
        <v>298</v>
      </c>
      <c r="B7610" s="2" t="s">
        <v>292</v>
      </c>
      <c r="C7610" s="2" t="str">
        <f>VLOOKUP(D7610,Info!$A$24:$B$57,2,FALSE)</f>
        <v>Porgies</v>
      </c>
      <c r="D7610" s="3" t="s">
        <v>23</v>
      </c>
      <c r="E7610" s="3">
        <v>2006.0</v>
      </c>
      <c r="F7610" s="3">
        <v>12.0</v>
      </c>
    </row>
    <row r="7611" ht="15.75" customHeight="1">
      <c r="A7611" s="2" t="s">
        <v>298</v>
      </c>
      <c r="B7611" s="2" t="s">
        <v>292</v>
      </c>
      <c r="C7611" s="2" t="str">
        <f>VLOOKUP(D7611,Info!$A$24:$B$57,2,FALSE)</f>
        <v>Porgies</v>
      </c>
      <c r="D7611" s="3" t="s">
        <v>23</v>
      </c>
      <c r="E7611" s="3">
        <v>2007.0</v>
      </c>
      <c r="F7611" s="3">
        <v>14.0</v>
      </c>
    </row>
    <row r="7612" ht="15.75" customHeight="1">
      <c r="A7612" s="2" t="s">
        <v>298</v>
      </c>
      <c r="B7612" s="2" t="s">
        <v>292</v>
      </c>
      <c r="C7612" s="2" t="str">
        <f>VLOOKUP(D7612,Info!$A$24:$B$57,2,FALSE)</f>
        <v>Porgies</v>
      </c>
      <c r="D7612" s="3" t="s">
        <v>23</v>
      </c>
      <c r="E7612" s="3">
        <v>2008.0</v>
      </c>
      <c r="F7612" s="3">
        <v>25.0</v>
      </c>
    </row>
    <row r="7613" ht="15.75" customHeight="1">
      <c r="A7613" s="2" t="s">
        <v>298</v>
      </c>
      <c r="B7613" s="2" t="s">
        <v>292</v>
      </c>
      <c r="C7613" s="2" t="str">
        <f>VLOOKUP(D7613,Info!$A$24:$B$57,2,FALSE)</f>
        <v>Porgies</v>
      </c>
      <c r="D7613" s="3" t="s">
        <v>23</v>
      </c>
      <c r="E7613" s="3">
        <v>2009.0</v>
      </c>
      <c r="F7613" s="3">
        <v>19.0</v>
      </c>
    </row>
    <row r="7614" ht="15.75" customHeight="1">
      <c r="A7614" s="2" t="s">
        <v>298</v>
      </c>
      <c r="B7614" s="2" t="s">
        <v>292</v>
      </c>
      <c r="C7614" s="2" t="str">
        <f>VLOOKUP(D7614,Info!$A$24:$B$57,2,FALSE)</f>
        <v>Porgies</v>
      </c>
      <c r="D7614" s="3" t="s">
        <v>23</v>
      </c>
      <c r="E7614" s="3">
        <v>2010.0</v>
      </c>
      <c r="F7614" s="3">
        <v>15.0</v>
      </c>
    </row>
    <row r="7615" ht="15.75" customHeight="1">
      <c r="A7615" s="2" t="s">
        <v>298</v>
      </c>
      <c r="B7615" s="2" t="s">
        <v>292</v>
      </c>
      <c r="C7615" s="2" t="str">
        <f>VLOOKUP(D7615,Info!$A$24:$B$57,2,FALSE)</f>
        <v>Porgies</v>
      </c>
      <c r="D7615" s="3" t="s">
        <v>23</v>
      </c>
      <c r="E7615" s="3">
        <v>2011.0</v>
      </c>
      <c r="F7615" s="3">
        <v>17.0</v>
      </c>
    </row>
    <row r="7616" ht="15.75" customHeight="1">
      <c r="A7616" s="2" t="s">
        <v>298</v>
      </c>
      <c r="B7616" s="2" t="s">
        <v>292</v>
      </c>
      <c r="C7616" s="2" t="str">
        <f>VLOOKUP(D7616,Info!$A$24:$B$57,2,FALSE)</f>
        <v>Porgies</v>
      </c>
      <c r="D7616" s="3" t="s">
        <v>23</v>
      </c>
      <c r="E7616" s="3">
        <v>2012.0</v>
      </c>
      <c r="F7616" s="3">
        <v>18.0</v>
      </c>
    </row>
    <row r="7617" ht="15.75" customHeight="1">
      <c r="A7617" s="2" t="s">
        <v>298</v>
      </c>
      <c r="B7617" s="2" t="s">
        <v>292</v>
      </c>
      <c r="C7617" s="2" t="str">
        <f>VLOOKUP(D7617,Info!$A$24:$B$57,2,FALSE)</f>
        <v>Porgies</v>
      </c>
      <c r="D7617" s="3" t="s">
        <v>23</v>
      </c>
      <c r="E7617" s="3">
        <v>2013.0</v>
      </c>
      <c r="F7617" s="3">
        <v>37.0</v>
      </c>
    </row>
    <row r="7618" ht="15.75" customHeight="1">
      <c r="A7618" s="2" t="s">
        <v>298</v>
      </c>
      <c r="B7618" s="2" t="s">
        <v>292</v>
      </c>
      <c r="C7618" s="2" t="str">
        <f>VLOOKUP(D7618,Info!$A$24:$B$57,2,FALSE)</f>
        <v>Porgies</v>
      </c>
      <c r="D7618" s="3" t="s">
        <v>23</v>
      </c>
      <c r="E7618" s="3">
        <v>2014.0</v>
      </c>
      <c r="F7618" s="3">
        <v>25.0</v>
      </c>
    </row>
    <row r="7619" ht="15.75" customHeight="1">
      <c r="A7619" s="2" t="s">
        <v>298</v>
      </c>
      <c r="B7619" s="2" t="s">
        <v>292</v>
      </c>
      <c r="C7619" s="2" t="str">
        <f>VLOOKUP(D7619,Info!$A$24:$B$57,2,FALSE)</f>
        <v>Porgies</v>
      </c>
      <c r="D7619" s="3" t="s">
        <v>23</v>
      </c>
      <c r="E7619" s="3">
        <v>2015.0</v>
      </c>
      <c r="F7619" s="3">
        <v>16.0</v>
      </c>
    </row>
    <row r="7620" ht="15.75" customHeight="1">
      <c r="A7620" s="2" t="s">
        <v>298</v>
      </c>
      <c r="B7620" s="2" t="s">
        <v>292</v>
      </c>
      <c r="C7620" s="2" t="str">
        <f>VLOOKUP(D7620,Info!$A$24:$B$57,2,FALSE)</f>
        <v>Porgies</v>
      </c>
      <c r="D7620" s="3" t="s">
        <v>23</v>
      </c>
      <c r="E7620" s="3">
        <v>2016.0</v>
      </c>
      <c r="F7620" s="3">
        <v>17.0</v>
      </c>
    </row>
    <row r="7621" ht="15.75" customHeight="1">
      <c r="A7621" s="2" t="s">
        <v>298</v>
      </c>
      <c r="B7621" s="2" t="s">
        <v>292</v>
      </c>
      <c r="C7621" s="2" t="str">
        <f>VLOOKUP(D7621,Info!$A$24:$B$57,2,FALSE)</f>
        <v>Porgies</v>
      </c>
      <c r="D7621" s="3" t="s">
        <v>23</v>
      </c>
      <c r="E7621" s="3">
        <v>2017.0</v>
      </c>
      <c r="F7621" s="3">
        <v>7.0</v>
      </c>
    </row>
    <row r="7622" ht="15.75" customHeight="1">
      <c r="A7622" s="2" t="s">
        <v>298</v>
      </c>
      <c r="B7622" s="2" t="s">
        <v>292</v>
      </c>
      <c r="C7622" s="2" t="str">
        <f>VLOOKUP(D7622,Info!$A$24:$B$57,2,FALSE)</f>
        <v>Porgies</v>
      </c>
      <c r="D7622" s="3" t="s">
        <v>23</v>
      </c>
      <c r="E7622" s="3">
        <v>2018.0</v>
      </c>
      <c r="F7622" s="3">
        <v>8.0</v>
      </c>
    </row>
    <row r="7623" ht="15.75" customHeight="1">
      <c r="A7623" s="2" t="s">
        <v>298</v>
      </c>
      <c r="B7623" s="2" t="s">
        <v>292</v>
      </c>
      <c r="C7623" s="2" t="str">
        <f>VLOOKUP(D7623,Info!$A$24:$B$57,2,FALSE)</f>
        <v>Porgies</v>
      </c>
      <c r="D7623" s="3" t="s">
        <v>23</v>
      </c>
      <c r="E7623" s="3">
        <v>2019.0</v>
      </c>
      <c r="F7623" s="3">
        <v>15.0</v>
      </c>
    </row>
    <row r="7624" ht="15.75" customHeight="1">
      <c r="A7624" s="2" t="s">
        <v>298</v>
      </c>
      <c r="B7624" s="2" t="s">
        <v>292</v>
      </c>
      <c r="C7624" s="2" t="str">
        <f>VLOOKUP(D7624,Info!$A$24:$B$57,2,FALSE)</f>
        <v>Snappers</v>
      </c>
      <c r="D7624" s="3" t="s">
        <v>24</v>
      </c>
      <c r="E7624" s="3">
        <v>1981.0</v>
      </c>
      <c r="F7624" s="3">
        <v>17.0</v>
      </c>
    </row>
    <row r="7625" ht="15.75" customHeight="1">
      <c r="A7625" s="2" t="s">
        <v>298</v>
      </c>
      <c r="B7625" s="2" t="s">
        <v>292</v>
      </c>
      <c r="C7625" s="2" t="str">
        <f>VLOOKUP(D7625,Info!$A$24:$B$57,2,FALSE)</f>
        <v>Snappers</v>
      </c>
      <c r="D7625" s="3" t="s">
        <v>24</v>
      </c>
      <c r="E7625" s="3">
        <v>1982.0</v>
      </c>
      <c r="F7625" s="3">
        <v>29.0</v>
      </c>
    </row>
    <row r="7626" ht="15.75" customHeight="1">
      <c r="A7626" s="2" t="s">
        <v>298</v>
      </c>
      <c r="B7626" s="2" t="s">
        <v>292</v>
      </c>
      <c r="C7626" s="2" t="str">
        <f>VLOOKUP(D7626,Info!$A$24:$B$57,2,FALSE)</f>
        <v>Snappers</v>
      </c>
      <c r="D7626" s="3" t="s">
        <v>24</v>
      </c>
      <c r="E7626" s="3">
        <v>1983.0</v>
      </c>
      <c r="F7626" s="3">
        <v>35.0</v>
      </c>
    </row>
    <row r="7627" ht="15.75" customHeight="1">
      <c r="A7627" s="2" t="s">
        <v>298</v>
      </c>
      <c r="B7627" s="2" t="s">
        <v>292</v>
      </c>
      <c r="C7627" s="2" t="str">
        <f>VLOOKUP(D7627,Info!$A$24:$B$57,2,FALSE)</f>
        <v>Snappers</v>
      </c>
      <c r="D7627" s="3" t="s">
        <v>24</v>
      </c>
      <c r="E7627" s="3">
        <v>1984.0</v>
      </c>
      <c r="F7627" s="3">
        <v>28.0</v>
      </c>
    </row>
    <row r="7628" ht="15.75" customHeight="1">
      <c r="A7628" s="2" t="s">
        <v>298</v>
      </c>
      <c r="B7628" s="2" t="s">
        <v>292</v>
      </c>
      <c r="C7628" s="2" t="str">
        <f>VLOOKUP(D7628,Info!$A$24:$B$57,2,FALSE)</f>
        <v>Snappers</v>
      </c>
      <c r="D7628" s="3" t="s">
        <v>24</v>
      </c>
      <c r="E7628" s="3">
        <v>1985.0</v>
      </c>
      <c r="F7628" s="3">
        <v>20.0</v>
      </c>
    </row>
    <row r="7629" ht="15.75" customHeight="1">
      <c r="A7629" s="2" t="s">
        <v>298</v>
      </c>
      <c r="B7629" s="2" t="s">
        <v>292</v>
      </c>
      <c r="C7629" s="2" t="str">
        <f>VLOOKUP(D7629,Info!$A$24:$B$57,2,FALSE)</f>
        <v>Snappers</v>
      </c>
      <c r="D7629" s="3" t="s">
        <v>24</v>
      </c>
      <c r="E7629" s="3">
        <v>1986.0</v>
      </c>
      <c r="F7629" s="3">
        <v>33.0</v>
      </c>
    </row>
    <row r="7630" ht="15.75" customHeight="1">
      <c r="A7630" s="2" t="s">
        <v>298</v>
      </c>
      <c r="B7630" s="2" t="s">
        <v>292</v>
      </c>
      <c r="C7630" s="2" t="str">
        <f>VLOOKUP(D7630,Info!$A$24:$B$57,2,FALSE)</f>
        <v>Snappers</v>
      </c>
      <c r="D7630" s="3" t="s">
        <v>24</v>
      </c>
      <c r="E7630" s="3">
        <v>1987.0</v>
      </c>
      <c r="F7630" s="3">
        <v>77.0</v>
      </c>
    </row>
    <row r="7631" ht="15.75" customHeight="1">
      <c r="A7631" s="2" t="s">
        <v>298</v>
      </c>
      <c r="B7631" s="2" t="s">
        <v>292</v>
      </c>
      <c r="C7631" s="2" t="str">
        <f>VLOOKUP(D7631,Info!$A$24:$B$57,2,FALSE)</f>
        <v>Snappers</v>
      </c>
      <c r="D7631" s="3" t="s">
        <v>24</v>
      </c>
      <c r="E7631" s="3">
        <v>1988.0</v>
      </c>
      <c r="F7631" s="3">
        <v>41.0</v>
      </c>
    </row>
    <row r="7632" ht="15.75" customHeight="1">
      <c r="A7632" s="2" t="s">
        <v>298</v>
      </c>
      <c r="B7632" s="2" t="s">
        <v>292</v>
      </c>
      <c r="C7632" s="2" t="str">
        <f>VLOOKUP(D7632,Info!$A$24:$B$57,2,FALSE)</f>
        <v>Snappers</v>
      </c>
      <c r="D7632" s="3" t="s">
        <v>24</v>
      </c>
      <c r="E7632" s="3">
        <v>1989.0</v>
      </c>
      <c r="F7632" s="3">
        <v>31.0</v>
      </c>
    </row>
    <row r="7633" ht="15.75" customHeight="1">
      <c r="A7633" s="2" t="s">
        <v>298</v>
      </c>
      <c r="B7633" s="2" t="s">
        <v>292</v>
      </c>
      <c r="C7633" s="2" t="str">
        <f>VLOOKUP(D7633,Info!$A$24:$B$57,2,FALSE)</f>
        <v>Snappers</v>
      </c>
      <c r="D7633" s="3" t="s">
        <v>24</v>
      </c>
      <c r="E7633" s="3">
        <v>1990.0</v>
      </c>
      <c r="F7633" s="3">
        <v>29.0</v>
      </c>
    </row>
    <row r="7634" ht="15.75" customHeight="1">
      <c r="A7634" s="2" t="s">
        <v>298</v>
      </c>
      <c r="B7634" s="2" t="s">
        <v>292</v>
      </c>
      <c r="C7634" s="2" t="str">
        <f>VLOOKUP(D7634,Info!$A$24:$B$57,2,FALSE)</f>
        <v>Snappers</v>
      </c>
      <c r="D7634" s="3" t="s">
        <v>24</v>
      </c>
      <c r="E7634" s="3">
        <v>1991.0</v>
      </c>
      <c r="F7634" s="3">
        <v>43.0</v>
      </c>
    </row>
    <row r="7635" ht="15.75" customHeight="1">
      <c r="A7635" s="2" t="s">
        <v>298</v>
      </c>
      <c r="B7635" s="2" t="s">
        <v>292</v>
      </c>
      <c r="C7635" s="2" t="str">
        <f>VLOOKUP(D7635,Info!$A$24:$B$57,2,FALSE)</f>
        <v>Snappers</v>
      </c>
      <c r="D7635" s="3" t="s">
        <v>24</v>
      </c>
      <c r="E7635" s="3">
        <v>1992.0</v>
      </c>
      <c r="F7635" s="3">
        <v>59.0</v>
      </c>
    </row>
    <row r="7636" ht="15.75" customHeight="1">
      <c r="A7636" s="2" t="s">
        <v>298</v>
      </c>
      <c r="B7636" s="2" t="s">
        <v>292</v>
      </c>
      <c r="C7636" s="2" t="str">
        <f>VLOOKUP(D7636,Info!$A$24:$B$57,2,FALSE)</f>
        <v>Snappers</v>
      </c>
      <c r="D7636" s="3" t="s">
        <v>24</v>
      </c>
      <c r="E7636" s="3">
        <v>1993.0</v>
      </c>
      <c r="F7636" s="3">
        <v>36.0</v>
      </c>
    </row>
    <row r="7637" ht="15.75" customHeight="1">
      <c r="A7637" s="2" t="s">
        <v>298</v>
      </c>
      <c r="B7637" s="2" t="s">
        <v>292</v>
      </c>
      <c r="C7637" s="2" t="str">
        <f>VLOOKUP(D7637,Info!$A$24:$B$57,2,FALSE)</f>
        <v>Snappers</v>
      </c>
      <c r="D7637" s="3" t="s">
        <v>24</v>
      </c>
      <c r="E7637" s="3">
        <v>1994.0</v>
      </c>
      <c r="F7637" s="3">
        <v>47.0</v>
      </c>
    </row>
    <row r="7638" ht="15.75" customHeight="1">
      <c r="A7638" s="2" t="s">
        <v>298</v>
      </c>
      <c r="B7638" s="2" t="s">
        <v>292</v>
      </c>
      <c r="C7638" s="2" t="str">
        <f>VLOOKUP(D7638,Info!$A$24:$B$57,2,FALSE)</f>
        <v>Snappers</v>
      </c>
      <c r="D7638" s="3" t="s">
        <v>24</v>
      </c>
      <c r="E7638" s="3">
        <v>1995.0</v>
      </c>
      <c r="F7638" s="3">
        <v>35.0</v>
      </c>
    </row>
    <row r="7639" ht="15.75" customHeight="1">
      <c r="A7639" s="2" t="s">
        <v>298</v>
      </c>
      <c r="B7639" s="2" t="s">
        <v>292</v>
      </c>
      <c r="C7639" s="2" t="str">
        <f>VLOOKUP(D7639,Info!$A$24:$B$57,2,FALSE)</f>
        <v>Snappers</v>
      </c>
      <c r="D7639" s="3" t="s">
        <v>24</v>
      </c>
      <c r="E7639" s="3">
        <v>1996.0</v>
      </c>
      <c r="F7639" s="3">
        <v>43.0</v>
      </c>
    </row>
    <row r="7640" ht="15.75" customHeight="1">
      <c r="A7640" s="2" t="s">
        <v>298</v>
      </c>
      <c r="B7640" s="2" t="s">
        <v>292</v>
      </c>
      <c r="C7640" s="2" t="str">
        <f>VLOOKUP(D7640,Info!$A$24:$B$57,2,FALSE)</f>
        <v>Snappers</v>
      </c>
      <c r="D7640" s="3" t="s">
        <v>24</v>
      </c>
      <c r="E7640" s="3">
        <v>1997.0</v>
      </c>
      <c r="F7640" s="3">
        <v>69.0</v>
      </c>
    </row>
    <row r="7641" ht="15.75" customHeight="1">
      <c r="A7641" s="2" t="s">
        <v>298</v>
      </c>
      <c r="B7641" s="2" t="s">
        <v>292</v>
      </c>
      <c r="C7641" s="2" t="str">
        <f>VLOOKUP(D7641,Info!$A$24:$B$57,2,FALSE)</f>
        <v>Snappers</v>
      </c>
      <c r="D7641" s="3" t="s">
        <v>24</v>
      </c>
      <c r="E7641" s="3">
        <v>1998.0</v>
      </c>
      <c r="F7641" s="3">
        <v>60.0</v>
      </c>
    </row>
    <row r="7642" ht="15.75" customHeight="1">
      <c r="A7642" s="2" t="s">
        <v>298</v>
      </c>
      <c r="B7642" s="2" t="s">
        <v>292</v>
      </c>
      <c r="C7642" s="2" t="str">
        <f>VLOOKUP(D7642,Info!$A$24:$B$57,2,FALSE)</f>
        <v>Snappers</v>
      </c>
      <c r="D7642" s="3" t="s">
        <v>24</v>
      </c>
      <c r="E7642" s="3">
        <v>1999.0</v>
      </c>
      <c r="F7642" s="3">
        <v>125.0</v>
      </c>
    </row>
    <row r="7643" ht="15.75" customHeight="1">
      <c r="A7643" s="2" t="s">
        <v>298</v>
      </c>
      <c r="B7643" s="2" t="s">
        <v>292</v>
      </c>
      <c r="C7643" s="2" t="str">
        <f>VLOOKUP(D7643,Info!$A$24:$B$57,2,FALSE)</f>
        <v>Snappers</v>
      </c>
      <c r="D7643" s="3" t="s">
        <v>24</v>
      </c>
      <c r="E7643" s="3">
        <v>2000.0</v>
      </c>
      <c r="F7643" s="3">
        <v>105.0</v>
      </c>
    </row>
    <row r="7644" ht="15.75" customHeight="1">
      <c r="A7644" s="2" t="s">
        <v>298</v>
      </c>
      <c r="B7644" s="2" t="s">
        <v>292</v>
      </c>
      <c r="C7644" s="2" t="str">
        <f>VLOOKUP(D7644,Info!$A$24:$B$57,2,FALSE)</f>
        <v>Snappers</v>
      </c>
      <c r="D7644" s="3" t="s">
        <v>24</v>
      </c>
      <c r="E7644" s="3">
        <v>2001.0</v>
      </c>
      <c r="F7644" s="3">
        <v>77.0</v>
      </c>
    </row>
    <row r="7645" ht="15.75" customHeight="1">
      <c r="A7645" s="2" t="s">
        <v>298</v>
      </c>
      <c r="B7645" s="2" t="s">
        <v>292</v>
      </c>
      <c r="C7645" s="2" t="str">
        <f>VLOOKUP(D7645,Info!$A$24:$B$57,2,FALSE)</f>
        <v>Snappers</v>
      </c>
      <c r="D7645" s="3" t="s">
        <v>24</v>
      </c>
      <c r="E7645" s="3">
        <v>2002.0</v>
      </c>
      <c r="F7645" s="3">
        <v>105.0</v>
      </c>
    </row>
    <row r="7646" ht="15.75" customHeight="1">
      <c r="A7646" s="2" t="s">
        <v>298</v>
      </c>
      <c r="B7646" s="2" t="s">
        <v>292</v>
      </c>
      <c r="C7646" s="2" t="str">
        <f>VLOOKUP(D7646,Info!$A$24:$B$57,2,FALSE)</f>
        <v>Snappers</v>
      </c>
      <c r="D7646" s="3" t="s">
        <v>24</v>
      </c>
      <c r="E7646" s="3">
        <v>2003.0</v>
      </c>
      <c r="F7646" s="3">
        <v>119.0</v>
      </c>
    </row>
    <row r="7647" ht="15.75" customHeight="1">
      <c r="A7647" s="2" t="s">
        <v>298</v>
      </c>
      <c r="B7647" s="2" t="s">
        <v>292</v>
      </c>
      <c r="C7647" s="2" t="str">
        <f>VLOOKUP(D7647,Info!$A$24:$B$57,2,FALSE)</f>
        <v>Snappers</v>
      </c>
      <c r="D7647" s="3" t="s">
        <v>24</v>
      </c>
      <c r="E7647" s="3">
        <v>2004.0</v>
      </c>
      <c r="F7647" s="3">
        <v>95.0</v>
      </c>
    </row>
    <row r="7648" ht="15.75" customHeight="1">
      <c r="A7648" s="2" t="s">
        <v>298</v>
      </c>
      <c r="B7648" s="2" t="s">
        <v>292</v>
      </c>
      <c r="C7648" s="2" t="str">
        <f>VLOOKUP(D7648,Info!$A$24:$B$57,2,FALSE)</f>
        <v>Snappers</v>
      </c>
      <c r="D7648" s="3" t="s">
        <v>24</v>
      </c>
      <c r="E7648" s="3">
        <v>2005.0</v>
      </c>
      <c r="F7648" s="3">
        <v>97.0</v>
      </c>
    </row>
    <row r="7649" ht="15.75" customHeight="1">
      <c r="A7649" s="2" t="s">
        <v>298</v>
      </c>
      <c r="B7649" s="2" t="s">
        <v>292</v>
      </c>
      <c r="C7649" s="2" t="str">
        <f>VLOOKUP(D7649,Info!$A$24:$B$57,2,FALSE)</f>
        <v>Snappers</v>
      </c>
      <c r="D7649" s="3" t="s">
        <v>24</v>
      </c>
      <c r="E7649" s="3">
        <v>2006.0</v>
      </c>
      <c r="F7649" s="3">
        <v>98.0</v>
      </c>
    </row>
    <row r="7650" ht="15.75" customHeight="1">
      <c r="A7650" s="2" t="s">
        <v>298</v>
      </c>
      <c r="B7650" s="2" t="s">
        <v>292</v>
      </c>
      <c r="C7650" s="2" t="str">
        <f>VLOOKUP(D7650,Info!$A$24:$B$57,2,FALSE)</f>
        <v>Snappers</v>
      </c>
      <c r="D7650" s="3" t="s">
        <v>24</v>
      </c>
      <c r="E7650" s="3">
        <v>2007.0</v>
      </c>
      <c r="F7650" s="3">
        <v>103.0</v>
      </c>
    </row>
    <row r="7651" ht="15.75" customHeight="1">
      <c r="A7651" s="2" t="s">
        <v>298</v>
      </c>
      <c r="B7651" s="2" t="s">
        <v>292</v>
      </c>
      <c r="C7651" s="2" t="str">
        <f>VLOOKUP(D7651,Info!$A$24:$B$57,2,FALSE)</f>
        <v>Snappers</v>
      </c>
      <c r="D7651" s="3" t="s">
        <v>24</v>
      </c>
      <c r="E7651" s="3">
        <v>2008.0</v>
      </c>
      <c r="F7651" s="3">
        <v>97.0</v>
      </c>
    </row>
    <row r="7652" ht="15.75" customHeight="1">
      <c r="A7652" s="2" t="s">
        <v>298</v>
      </c>
      <c r="B7652" s="2" t="s">
        <v>292</v>
      </c>
      <c r="C7652" s="2" t="str">
        <f>VLOOKUP(D7652,Info!$A$24:$B$57,2,FALSE)</f>
        <v>Snappers</v>
      </c>
      <c r="D7652" s="3" t="s">
        <v>24</v>
      </c>
      <c r="E7652" s="3">
        <v>2009.0</v>
      </c>
      <c r="F7652" s="3">
        <v>77.0</v>
      </c>
    </row>
    <row r="7653" ht="15.75" customHeight="1">
      <c r="A7653" s="2" t="s">
        <v>298</v>
      </c>
      <c r="B7653" s="2" t="s">
        <v>292</v>
      </c>
      <c r="C7653" s="2" t="str">
        <f>VLOOKUP(D7653,Info!$A$24:$B$57,2,FALSE)</f>
        <v>Snappers</v>
      </c>
      <c r="D7653" s="3" t="s">
        <v>24</v>
      </c>
      <c r="E7653" s="3">
        <v>2010.0</v>
      </c>
      <c r="F7653" s="3">
        <v>55.0</v>
      </c>
    </row>
    <row r="7654" ht="15.75" customHeight="1">
      <c r="A7654" s="2" t="s">
        <v>298</v>
      </c>
      <c r="B7654" s="2" t="s">
        <v>292</v>
      </c>
      <c r="C7654" s="2" t="str">
        <f>VLOOKUP(D7654,Info!$A$24:$B$57,2,FALSE)</f>
        <v>Snappers</v>
      </c>
      <c r="D7654" s="3" t="s">
        <v>24</v>
      </c>
      <c r="E7654" s="3">
        <v>2011.0</v>
      </c>
      <c r="F7654" s="3">
        <v>45.0</v>
      </c>
    </row>
    <row r="7655" ht="15.75" customHeight="1">
      <c r="A7655" s="2" t="s">
        <v>298</v>
      </c>
      <c r="B7655" s="2" t="s">
        <v>292</v>
      </c>
      <c r="C7655" s="2" t="str">
        <f>VLOOKUP(D7655,Info!$A$24:$B$57,2,FALSE)</f>
        <v>Snappers</v>
      </c>
      <c r="D7655" s="3" t="s">
        <v>24</v>
      </c>
      <c r="E7655" s="3">
        <v>2012.0</v>
      </c>
      <c r="F7655" s="3">
        <v>61.0</v>
      </c>
    </row>
    <row r="7656" ht="15.75" customHeight="1">
      <c r="A7656" s="2" t="s">
        <v>298</v>
      </c>
      <c r="B7656" s="2" t="s">
        <v>292</v>
      </c>
      <c r="C7656" s="2" t="str">
        <f>VLOOKUP(D7656,Info!$A$24:$B$57,2,FALSE)</f>
        <v>Snappers</v>
      </c>
      <c r="D7656" s="3" t="s">
        <v>24</v>
      </c>
      <c r="E7656" s="3">
        <v>2013.0</v>
      </c>
      <c r="F7656" s="3">
        <v>80.0</v>
      </c>
    </row>
    <row r="7657" ht="15.75" customHeight="1">
      <c r="A7657" s="2" t="s">
        <v>298</v>
      </c>
      <c r="B7657" s="2" t="s">
        <v>292</v>
      </c>
      <c r="C7657" s="2" t="str">
        <f>VLOOKUP(D7657,Info!$A$24:$B$57,2,FALSE)</f>
        <v>Snappers</v>
      </c>
      <c r="D7657" s="3" t="s">
        <v>24</v>
      </c>
      <c r="E7657" s="3">
        <v>2014.0</v>
      </c>
      <c r="F7657" s="3">
        <v>108.0</v>
      </c>
    </row>
    <row r="7658" ht="15.75" customHeight="1">
      <c r="A7658" s="2" t="s">
        <v>298</v>
      </c>
      <c r="B7658" s="2" t="s">
        <v>292</v>
      </c>
      <c r="C7658" s="2" t="str">
        <f>VLOOKUP(D7658,Info!$A$24:$B$57,2,FALSE)</f>
        <v>Snappers</v>
      </c>
      <c r="D7658" s="3" t="s">
        <v>24</v>
      </c>
      <c r="E7658" s="3">
        <v>2015.0</v>
      </c>
      <c r="F7658" s="3">
        <v>111.0</v>
      </c>
    </row>
    <row r="7659" ht="15.75" customHeight="1">
      <c r="A7659" s="2" t="s">
        <v>298</v>
      </c>
      <c r="B7659" s="2" t="s">
        <v>292</v>
      </c>
      <c r="C7659" s="2" t="str">
        <f>VLOOKUP(D7659,Info!$A$24:$B$57,2,FALSE)</f>
        <v>Snappers</v>
      </c>
      <c r="D7659" s="3" t="s">
        <v>24</v>
      </c>
      <c r="E7659" s="3">
        <v>2016.0</v>
      </c>
      <c r="F7659" s="3">
        <v>87.0</v>
      </c>
    </row>
    <row r="7660" ht="15.75" customHeight="1">
      <c r="A7660" s="2" t="s">
        <v>298</v>
      </c>
      <c r="B7660" s="2" t="s">
        <v>292</v>
      </c>
      <c r="C7660" s="2" t="str">
        <f>VLOOKUP(D7660,Info!$A$24:$B$57,2,FALSE)</f>
        <v>Snappers</v>
      </c>
      <c r="D7660" s="3" t="s">
        <v>24</v>
      </c>
      <c r="E7660" s="3">
        <v>2017.0</v>
      </c>
      <c r="F7660" s="3">
        <v>91.0</v>
      </c>
    </row>
    <row r="7661" ht="15.75" customHeight="1">
      <c r="A7661" s="2" t="s">
        <v>298</v>
      </c>
      <c r="B7661" s="2" t="s">
        <v>292</v>
      </c>
      <c r="C7661" s="2" t="str">
        <f>VLOOKUP(D7661,Info!$A$24:$B$57,2,FALSE)</f>
        <v>Snappers</v>
      </c>
      <c r="D7661" s="3" t="s">
        <v>24</v>
      </c>
      <c r="E7661" s="3">
        <v>2018.0</v>
      </c>
      <c r="F7661" s="3">
        <v>116.0</v>
      </c>
    </row>
    <row r="7662" ht="15.75" customHeight="1">
      <c r="A7662" s="2" t="s">
        <v>298</v>
      </c>
      <c r="B7662" s="2" t="s">
        <v>292</v>
      </c>
      <c r="C7662" s="2" t="str">
        <f>VLOOKUP(D7662,Info!$A$24:$B$57,2,FALSE)</f>
        <v>Snappers</v>
      </c>
      <c r="D7662" s="3" t="s">
        <v>24</v>
      </c>
      <c r="E7662" s="3">
        <v>2019.0</v>
      </c>
      <c r="F7662" s="3">
        <v>82.0</v>
      </c>
    </row>
    <row r="7663" ht="15.75" customHeight="1">
      <c r="A7663" s="2" t="s">
        <v>298</v>
      </c>
      <c r="B7663" s="2" t="s">
        <v>292</v>
      </c>
      <c r="C7663" s="2" t="str">
        <f>VLOOKUP(D7663,Info!$A$24:$B$57,2,FALSE)</f>
        <v>Jacks</v>
      </c>
      <c r="D7663" s="3" t="s">
        <v>25</v>
      </c>
      <c r="E7663" s="3">
        <v>1984.0</v>
      </c>
      <c r="F7663" s="3">
        <v>1.0</v>
      </c>
    </row>
    <row r="7664" ht="15.75" customHeight="1">
      <c r="A7664" s="2" t="s">
        <v>298</v>
      </c>
      <c r="B7664" s="2" t="s">
        <v>292</v>
      </c>
      <c r="C7664" s="2" t="str">
        <f>VLOOKUP(D7664,Info!$A$24:$B$57,2,FALSE)</f>
        <v>Jacks</v>
      </c>
      <c r="D7664" s="3" t="s">
        <v>25</v>
      </c>
      <c r="E7664" s="3">
        <v>1987.0</v>
      </c>
      <c r="F7664" s="3">
        <v>1.0</v>
      </c>
    </row>
    <row r="7665" ht="15.75" customHeight="1">
      <c r="A7665" s="2" t="s">
        <v>298</v>
      </c>
      <c r="B7665" s="2" t="s">
        <v>292</v>
      </c>
      <c r="C7665" s="2" t="str">
        <f>VLOOKUP(D7665,Info!$A$24:$B$57,2,FALSE)</f>
        <v>Jacks</v>
      </c>
      <c r="D7665" s="3" t="s">
        <v>25</v>
      </c>
      <c r="E7665" s="3">
        <v>1988.0</v>
      </c>
      <c r="F7665" s="3">
        <v>1.0</v>
      </c>
    </row>
    <row r="7666" ht="15.75" customHeight="1">
      <c r="A7666" s="2" t="s">
        <v>298</v>
      </c>
      <c r="B7666" s="2" t="s">
        <v>292</v>
      </c>
      <c r="C7666" s="2" t="str">
        <f>VLOOKUP(D7666,Info!$A$24:$B$57,2,FALSE)</f>
        <v>Jacks</v>
      </c>
      <c r="D7666" s="3" t="s">
        <v>25</v>
      </c>
      <c r="E7666" s="3">
        <v>1992.0</v>
      </c>
      <c r="F7666" s="3">
        <v>1.0</v>
      </c>
    </row>
    <row r="7667" ht="15.75" customHeight="1">
      <c r="A7667" s="2" t="s">
        <v>298</v>
      </c>
      <c r="B7667" s="2" t="s">
        <v>292</v>
      </c>
      <c r="C7667" s="2" t="str">
        <f>VLOOKUP(D7667,Info!$A$24:$B$57,2,FALSE)</f>
        <v>Jacks</v>
      </c>
      <c r="D7667" s="3" t="s">
        <v>25</v>
      </c>
      <c r="E7667" s="3">
        <v>1993.0</v>
      </c>
      <c r="F7667" s="3">
        <v>6.0</v>
      </c>
    </row>
    <row r="7668" ht="15.75" customHeight="1">
      <c r="A7668" s="2" t="s">
        <v>298</v>
      </c>
      <c r="B7668" s="2" t="s">
        <v>292</v>
      </c>
      <c r="C7668" s="2" t="str">
        <f>VLOOKUP(D7668,Info!$A$24:$B$57,2,FALSE)</f>
        <v>Jacks</v>
      </c>
      <c r="D7668" s="3" t="s">
        <v>25</v>
      </c>
      <c r="E7668" s="3">
        <v>1994.0</v>
      </c>
      <c r="F7668" s="3">
        <v>1.0</v>
      </c>
    </row>
    <row r="7669" ht="15.75" customHeight="1">
      <c r="A7669" s="2" t="s">
        <v>298</v>
      </c>
      <c r="B7669" s="2" t="s">
        <v>292</v>
      </c>
      <c r="C7669" s="2" t="str">
        <f>VLOOKUP(D7669,Info!$A$24:$B$57,2,FALSE)</f>
        <v>Jacks</v>
      </c>
      <c r="D7669" s="3" t="s">
        <v>25</v>
      </c>
      <c r="E7669" s="3">
        <v>1996.0</v>
      </c>
      <c r="F7669" s="3">
        <v>1.0</v>
      </c>
    </row>
    <row r="7670" ht="15.75" customHeight="1">
      <c r="A7670" s="2" t="s">
        <v>298</v>
      </c>
      <c r="B7670" s="2" t="s">
        <v>292</v>
      </c>
      <c r="C7670" s="2" t="str">
        <f>VLOOKUP(D7670,Info!$A$24:$B$57,2,FALSE)</f>
        <v>Jacks</v>
      </c>
      <c r="D7670" s="3" t="s">
        <v>25</v>
      </c>
      <c r="E7670" s="3">
        <v>1998.0</v>
      </c>
      <c r="F7670" s="3">
        <v>2.0</v>
      </c>
    </row>
    <row r="7671" ht="15.75" customHeight="1">
      <c r="A7671" s="2" t="s">
        <v>298</v>
      </c>
      <c r="B7671" s="2" t="s">
        <v>292</v>
      </c>
      <c r="C7671" s="2" t="str">
        <f>VLOOKUP(D7671,Info!$A$24:$B$57,2,FALSE)</f>
        <v>Jacks</v>
      </c>
      <c r="D7671" s="3" t="s">
        <v>25</v>
      </c>
      <c r="E7671" s="3">
        <v>1999.0</v>
      </c>
      <c r="F7671" s="3">
        <v>3.0</v>
      </c>
    </row>
    <row r="7672" ht="15.75" customHeight="1">
      <c r="A7672" s="2" t="s">
        <v>298</v>
      </c>
      <c r="B7672" s="2" t="s">
        <v>292</v>
      </c>
      <c r="C7672" s="2" t="str">
        <f>VLOOKUP(D7672,Info!$A$24:$B$57,2,FALSE)</f>
        <v>Jacks</v>
      </c>
      <c r="D7672" s="3" t="s">
        <v>25</v>
      </c>
      <c r="E7672" s="3">
        <v>2000.0</v>
      </c>
      <c r="F7672" s="3">
        <v>3.0</v>
      </c>
    </row>
    <row r="7673" ht="15.75" customHeight="1">
      <c r="A7673" s="2" t="s">
        <v>298</v>
      </c>
      <c r="B7673" s="2" t="s">
        <v>292</v>
      </c>
      <c r="C7673" s="2" t="str">
        <f>VLOOKUP(D7673,Info!$A$24:$B$57,2,FALSE)</f>
        <v>Jacks</v>
      </c>
      <c r="D7673" s="3" t="s">
        <v>25</v>
      </c>
      <c r="E7673" s="3">
        <v>2001.0</v>
      </c>
      <c r="F7673" s="3">
        <v>2.0</v>
      </c>
    </row>
    <row r="7674" ht="15.75" customHeight="1">
      <c r="A7674" s="2" t="s">
        <v>298</v>
      </c>
      <c r="B7674" s="2" t="s">
        <v>292</v>
      </c>
      <c r="C7674" s="2" t="str">
        <f>VLOOKUP(D7674,Info!$A$24:$B$57,2,FALSE)</f>
        <v>Jacks</v>
      </c>
      <c r="D7674" s="3" t="s">
        <v>25</v>
      </c>
      <c r="E7674" s="3">
        <v>2002.0</v>
      </c>
      <c r="F7674" s="3">
        <v>1.0</v>
      </c>
    </row>
    <row r="7675" ht="15.75" customHeight="1">
      <c r="A7675" s="2" t="s">
        <v>298</v>
      </c>
      <c r="B7675" s="2" t="s">
        <v>292</v>
      </c>
      <c r="C7675" s="2" t="str">
        <f>VLOOKUP(D7675,Info!$A$24:$B$57,2,FALSE)</f>
        <v>Jacks</v>
      </c>
      <c r="D7675" s="3" t="s">
        <v>25</v>
      </c>
      <c r="E7675" s="3">
        <v>2003.0</v>
      </c>
      <c r="F7675" s="3">
        <v>1.0</v>
      </c>
    </row>
    <row r="7676" ht="15.75" customHeight="1">
      <c r="A7676" s="2" t="s">
        <v>298</v>
      </c>
      <c r="B7676" s="2" t="s">
        <v>292</v>
      </c>
      <c r="C7676" s="2" t="str">
        <f>VLOOKUP(D7676,Info!$A$24:$B$57,2,FALSE)</f>
        <v>Jacks</v>
      </c>
      <c r="D7676" s="3" t="s">
        <v>25</v>
      </c>
      <c r="E7676" s="3">
        <v>2004.0</v>
      </c>
      <c r="F7676" s="3">
        <v>1.0</v>
      </c>
    </row>
    <row r="7677" ht="15.75" customHeight="1">
      <c r="A7677" s="2" t="s">
        <v>298</v>
      </c>
      <c r="B7677" s="2" t="s">
        <v>292</v>
      </c>
      <c r="C7677" s="2" t="str">
        <f>VLOOKUP(D7677,Info!$A$24:$B$57,2,FALSE)</f>
        <v>Jacks</v>
      </c>
      <c r="D7677" s="3" t="s">
        <v>25</v>
      </c>
      <c r="E7677" s="3">
        <v>2005.0</v>
      </c>
      <c r="F7677" s="3">
        <v>1.0</v>
      </c>
    </row>
    <row r="7678" ht="15.75" customHeight="1">
      <c r="A7678" s="2" t="s">
        <v>298</v>
      </c>
      <c r="B7678" s="2" t="s">
        <v>292</v>
      </c>
      <c r="C7678" s="2" t="str">
        <f>VLOOKUP(D7678,Info!$A$24:$B$57,2,FALSE)</f>
        <v>Jacks</v>
      </c>
      <c r="D7678" s="3" t="s">
        <v>25</v>
      </c>
      <c r="E7678" s="3">
        <v>2006.0</v>
      </c>
      <c r="F7678" s="3">
        <v>2.0</v>
      </c>
    </row>
    <row r="7679" ht="15.75" customHeight="1">
      <c r="A7679" s="2" t="s">
        <v>298</v>
      </c>
      <c r="B7679" s="2" t="s">
        <v>292</v>
      </c>
      <c r="C7679" s="2" t="str">
        <f>VLOOKUP(D7679,Info!$A$24:$B$57,2,FALSE)</f>
        <v>Jacks</v>
      </c>
      <c r="D7679" s="3" t="s">
        <v>25</v>
      </c>
      <c r="E7679" s="3">
        <v>2008.0</v>
      </c>
      <c r="F7679" s="3">
        <v>1.0</v>
      </c>
    </row>
    <row r="7680" ht="15.75" customHeight="1">
      <c r="A7680" s="2" t="s">
        <v>298</v>
      </c>
      <c r="B7680" s="2" t="s">
        <v>292</v>
      </c>
      <c r="C7680" s="2" t="str">
        <f>VLOOKUP(D7680,Info!$A$24:$B$57,2,FALSE)</f>
        <v>Jacks</v>
      </c>
      <c r="D7680" s="3" t="s">
        <v>25</v>
      </c>
      <c r="E7680" s="3">
        <v>2011.0</v>
      </c>
      <c r="F7680" s="3">
        <v>2.0</v>
      </c>
    </row>
    <row r="7681" ht="15.75" customHeight="1">
      <c r="A7681" s="2" t="s">
        <v>298</v>
      </c>
      <c r="B7681" s="2" t="s">
        <v>292</v>
      </c>
      <c r="C7681" s="2" t="str">
        <f>VLOOKUP(D7681,Info!$A$24:$B$57,2,FALSE)</f>
        <v>Jacks</v>
      </c>
      <c r="D7681" s="3" t="s">
        <v>25</v>
      </c>
      <c r="E7681" s="3">
        <v>2013.0</v>
      </c>
      <c r="F7681" s="3">
        <v>1.0</v>
      </c>
    </row>
    <row r="7682" ht="15.75" customHeight="1">
      <c r="A7682" s="2" t="s">
        <v>298</v>
      </c>
      <c r="B7682" s="2" t="s">
        <v>292</v>
      </c>
      <c r="C7682" s="2" t="str">
        <f>VLOOKUP(D7682,Info!$A$24:$B$57,2,FALSE)</f>
        <v>Jacks</v>
      </c>
      <c r="D7682" s="3" t="s">
        <v>25</v>
      </c>
      <c r="E7682" s="3">
        <v>2014.0</v>
      </c>
      <c r="F7682" s="3">
        <v>2.0</v>
      </c>
    </row>
    <row r="7683" ht="15.75" customHeight="1">
      <c r="A7683" s="2" t="s">
        <v>298</v>
      </c>
      <c r="B7683" s="2" t="s">
        <v>292</v>
      </c>
      <c r="C7683" s="2" t="str">
        <f>VLOOKUP(D7683,Info!$A$24:$B$57,2,FALSE)</f>
        <v>Jacks</v>
      </c>
      <c r="D7683" s="3" t="s">
        <v>25</v>
      </c>
      <c r="E7683" s="3">
        <v>2015.0</v>
      </c>
      <c r="F7683" s="3">
        <v>1.0</v>
      </c>
    </row>
    <row r="7684" ht="15.75" customHeight="1">
      <c r="A7684" s="2" t="s">
        <v>298</v>
      </c>
      <c r="B7684" s="2" t="s">
        <v>292</v>
      </c>
      <c r="C7684" s="2" t="str">
        <f>VLOOKUP(D7684,Info!$A$24:$B$57,2,FALSE)</f>
        <v>Jacks</v>
      </c>
      <c r="D7684" s="3" t="s">
        <v>25</v>
      </c>
      <c r="E7684" s="3">
        <v>2016.0</v>
      </c>
      <c r="F7684" s="3">
        <v>2.0</v>
      </c>
    </row>
    <row r="7685" ht="15.75" customHeight="1">
      <c r="A7685" s="2" t="s">
        <v>298</v>
      </c>
      <c r="B7685" s="2" t="s">
        <v>292</v>
      </c>
      <c r="C7685" s="2" t="str">
        <f>VLOOKUP(D7685,Info!$A$24:$B$57,2,FALSE)</f>
        <v>Jacks</v>
      </c>
      <c r="D7685" s="3" t="s">
        <v>25</v>
      </c>
      <c r="E7685" s="3">
        <v>2018.0</v>
      </c>
      <c r="F7685" s="3">
        <v>2.0</v>
      </c>
    </row>
    <row r="7686" ht="15.75" customHeight="1">
      <c r="A7686" s="2" t="s">
        <v>298</v>
      </c>
      <c r="B7686" s="2" t="s">
        <v>292</v>
      </c>
      <c r="C7686" s="2" t="str">
        <f>VLOOKUP(D7686,Info!$A$24:$B$57,2,FALSE)</f>
        <v>Jacks</v>
      </c>
      <c r="D7686" s="3" t="s">
        <v>25</v>
      </c>
      <c r="E7686" s="3">
        <v>2019.0</v>
      </c>
      <c r="F7686" s="3">
        <v>2.0</v>
      </c>
    </row>
    <row r="7687" ht="15.75" customHeight="1">
      <c r="A7687" s="2" t="s">
        <v>298</v>
      </c>
      <c r="B7687" s="2" t="s">
        <v>292</v>
      </c>
      <c r="C7687" s="2" t="str">
        <f>VLOOKUP(D7687,Info!$A$24:$B$57,2,FALSE)</f>
        <v>Grunts</v>
      </c>
      <c r="D7687" s="3" t="s">
        <v>26</v>
      </c>
      <c r="E7687" s="3">
        <v>1981.0</v>
      </c>
      <c r="F7687" s="3">
        <v>6.0</v>
      </c>
    </row>
    <row r="7688" ht="15.75" customHeight="1">
      <c r="A7688" s="2" t="s">
        <v>298</v>
      </c>
      <c r="B7688" s="2" t="s">
        <v>292</v>
      </c>
      <c r="C7688" s="2" t="str">
        <f>VLOOKUP(D7688,Info!$A$24:$B$57,2,FALSE)</f>
        <v>Grunts</v>
      </c>
      <c r="D7688" s="3" t="s">
        <v>26</v>
      </c>
      <c r="E7688" s="3">
        <v>1982.0</v>
      </c>
      <c r="F7688" s="3">
        <v>6.0</v>
      </c>
    </row>
    <row r="7689" ht="15.75" customHeight="1">
      <c r="A7689" s="2" t="s">
        <v>298</v>
      </c>
      <c r="B7689" s="2" t="s">
        <v>292</v>
      </c>
      <c r="C7689" s="2" t="str">
        <f>VLOOKUP(D7689,Info!$A$24:$B$57,2,FALSE)</f>
        <v>Grunts</v>
      </c>
      <c r="D7689" s="3" t="s">
        <v>26</v>
      </c>
      <c r="E7689" s="3">
        <v>1983.0</v>
      </c>
      <c r="F7689" s="3">
        <v>13.0</v>
      </c>
    </row>
    <row r="7690" ht="15.75" customHeight="1">
      <c r="A7690" s="2" t="s">
        <v>298</v>
      </c>
      <c r="B7690" s="2" t="s">
        <v>292</v>
      </c>
      <c r="C7690" s="2" t="str">
        <f>VLOOKUP(D7690,Info!$A$24:$B$57,2,FALSE)</f>
        <v>Grunts</v>
      </c>
      <c r="D7690" s="3" t="s">
        <v>26</v>
      </c>
      <c r="E7690" s="3">
        <v>1984.0</v>
      </c>
      <c r="F7690" s="3">
        <v>5.0</v>
      </c>
    </row>
    <row r="7691" ht="15.75" customHeight="1">
      <c r="A7691" s="2" t="s">
        <v>298</v>
      </c>
      <c r="B7691" s="2" t="s">
        <v>292</v>
      </c>
      <c r="C7691" s="2" t="str">
        <f>VLOOKUP(D7691,Info!$A$24:$B$57,2,FALSE)</f>
        <v>Grunts</v>
      </c>
      <c r="D7691" s="3" t="s">
        <v>26</v>
      </c>
      <c r="E7691" s="3">
        <v>1985.0</v>
      </c>
      <c r="F7691" s="3">
        <v>2.0</v>
      </c>
    </row>
    <row r="7692" ht="15.75" customHeight="1">
      <c r="A7692" s="2" t="s">
        <v>298</v>
      </c>
      <c r="B7692" s="2" t="s">
        <v>292</v>
      </c>
      <c r="C7692" s="2" t="str">
        <f>VLOOKUP(D7692,Info!$A$24:$B$57,2,FALSE)</f>
        <v>Grunts</v>
      </c>
      <c r="D7692" s="3" t="s">
        <v>26</v>
      </c>
      <c r="E7692" s="3">
        <v>1987.0</v>
      </c>
      <c r="F7692" s="3">
        <v>2.0</v>
      </c>
    </row>
    <row r="7693" ht="15.75" customHeight="1">
      <c r="A7693" s="2" t="s">
        <v>298</v>
      </c>
      <c r="B7693" s="2" t="s">
        <v>292</v>
      </c>
      <c r="C7693" s="2" t="str">
        <f>VLOOKUP(D7693,Info!$A$24:$B$57,2,FALSE)</f>
        <v>Grunts</v>
      </c>
      <c r="D7693" s="3" t="s">
        <v>26</v>
      </c>
      <c r="E7693" s="3">
        <v>1988.0</v>
      </c>
      <c r="F7693" s="3">
        <v>4.0</v>
      </c>
    </row>
    <row r="7694" ht="15.75" customHeight="1">
      <c r="A7694" s="2" t="s">
        <v>298</v>
      </c>
      <c r="B7694" s="2" t="s">
        <v>292</v>
      </c>
      <c r="C7694" s="2" t="str">
        <f>VLOOKUP(D7694,Info!$A$24:$B$57,2,FALSE)</f>
        <v>Grunts</v>
      </c>
      <c r="D7694" s="3" t="s">
        <v>26</v>
      </c>
      <c r="E7694" s="3">
        <v>1989.0</v>
      </c>
      <c r="F7694" s="3">
        <v>2.0</v>
      </c>
    </row>
    <row r="7695" ht="15.75" customHeight="1">
      <c r="A7695" s="2" t="s">
        <v>298</v>
      </c>
      <c r="B7695" s="2" t="s">
        <v>292</v>
      </c>
      <c r="C7695" s="2" t="str">
        <f>VLOOKUP(D7695,Info!$A$24:$B$57,2,FALSE)</f>
        <v>Grunts</v>
      </c>
      <c r="D7695" s="3" t="s">
        <v>26</v>
      </c>
      <c r="E7695" s="3">
        <v>1990.0</v>
      </c>
      <c r="F7695" s="3">
        <v>5.0</v>
      </c>
    </row>
    <row r="7696" ht="15.75" customHeight="1">
      <c r="A7696" s="2" t="s">
        <v>298</v>
      </c>
      <c r="B7696" s="2" t="s">
        <v>292</v>
      </c>
      <c r="C7696" s="2" t="str">
        <f>VLOOKUP(D7696,Info!$A$24:$B$57,2,FALSE)</f>
        <v>Grunts</v>
      </c>
      <c r="D7696" s="3" t="s">
        <v>26</v>
      </c>
      <c r="E7696" s="3">
        <v>1991.0</v>
      </c>
      <c r="F7696" s="3">
        <v>2.0</v>
      </c>
    </row>
    <row r="7697" ht="15.75" customHeight="1">
      <c r="A7697" s="2" t="s">
        <v>298</v>
      </c>
      <c r="B7697" s="2" t="s">
        <v>292</v>
      </c>
      <c r="C7697" s="2" t="str">
        <f>VLOOKUP(D7697,Info!$A$24:$B$57,2,FALSE)</f>
        <v>Grunts</v>
      </c>
      <c r="D7697" s="3" t="s">
        <v>26</v>
      </c>
      <c r="E7697" s="3">
        <v>1992.0</v>
      </c>
      <c r="F7697" s="3">
        <v>4.0</v>
      </c>
    </row>
    <row r="7698" ht="15.75" customHeight="1">
      <c r="A7698" s="2" t="s">
        <v>298</v>
      </c>
      <c r="B7698" s="2" t="s">
        <v>292</v>
      </c>
      <c r="C7698" s="2" t="str">
        <f>VLOOKUP(D7698,Info!$A$24:$B$57,2,FALSE)</f>
        <v>Grunts</v>
      </c>
      <c r="D7698" s="3" t="s">
        <v>26</v>
      </c>
      <c r="E7698" s="3">
        <v>1993.0</v>
      </c>
      <c r="F7698" s="3">
        <v>5.0</v>
      </c>
    </row>
    <row r="7699" ht="15.75" customHeight="1">
      <c r="A7699" s="2" t="s">
        <v>298</v>
      </c>
      <c r="B7699" s="2" t="s">
        <v>292</v>
      </c>
      <c r="C7699" s="2" t="str">
        <f>VLOOKUP(D7699,Info!$A$24:$B$57,2,FALSE)</f>
        <v>Grunts</v>
      </c>
      <c r="D7699" s="3" t="s">
        <v>26</v>
      </c>
      <c r="E7699" s="3">
        <v>1994.0</v>
      </c>
      <c r="F7699" s="3">
        <v>22.0</v>
      </c>
    </row>
    <row r="7700" ht="15.75" customHeight="1">
      <c r="A7700" s="2" t="s">
        <v>298</v>
      </c>
      <c r="B7700" s="2" t="s">
        <v>292</v>
      </c>
      <c r="C7700" s="2" t="str">
        <f>VLOOKUP(D7700,Info!$A$24:$B$57,2,FALSE)</f>
        <v>Grunts</v>
      </c>
      <c r="D7700" s="3" t="s">
        <v>26</v>
      </c>
      <c r="E7700" s="3">
        <v>1995.0</v>
      </c>
      <c r="F7700" s="3">
        <v>15.0</v>
      </c>
    </row>
    <row r="7701" ht="15.75" customHeight="1">
      <c r="A7701" s="2" t="s">
        <v>298</v>
      </c>
      <c r="B7701" s="2" t="s">
        <v>292</v>
      </c>
      <c r="C7701" s="2" t="str">
        <f>VLOOKUP(D7701,Info!$A$24:$B$57,2,FALSE)</f>
        <v>Grunts</v>
      </c>
      <c r="D7701" s="3" t="s">
        <v>26</v>
      </c>
      <c r="E7701" s="3">
        <v>1996.0</v>
      </c>
      <c r="F7701" s="3">
        <v>8.0</v>
      </c>
    </row>
    <row r="7702" ht="15.75" customHeight="1">
      <c r="A7702" s="2" t="s">
        <v>298</v>
      </c>
      <c r="B7702" s="2" t="s">
        <v>292</v>
      </c>
      <c r="C7702" s="2" t="str">
        <f>VLOOKUP(D7702,Info!$A$24:$B$57,2,FALSE)</f>
        <v>Grunts</v>
      </c>
      <c r="D7702" s="3" t="s">
        <v>26</v>
      </c>
      <c r="E7702" s="3">
        <v>1998.0</v>
      </c>
      <c r="F7702" s="3">
        <v>19.0</v>
      </c>
    </row>
    <row r="7703" ht="15.75" customHeight="1">
      <c r="A7703" s="2" t="s">
        <v>298</v>
      </c>
      <c r="B7703" s="2" t="s">
        <v>292</v>
      </c>
      <c r="C7703" s="2" t="str">
        <f>VLOOKUP(D7703,Info!$A$24:$B$57,2,FALSE)</f>
        <v>Grunts</v>
      </c>
      <c r="D7703" s="3" t="s">
        <v>26</v>
      </c>
      <c r="E7703" s="3">
        <v>1999.0</v>
      </c>
      <c r="F7703" s="3">
        <v>26.0</v>
      </c>
    </row>
    <row r="7704" ht="15.75" customHeight="1">
      <c r="A7704" s="2" t="s">
        <v>298</v>
      </c>
      <c r="B7704" s="2" t="s">
        <v>292</v>
      </c>
      <c r="C7704" s="2" t="str">
        <f>VLOOKUP(D7704,Info!$A$24:$B$57,2,FALSE)</f>
        <v>Grunts</v>
      </c>
      <c r="D7704" s="3" t="s">
        <v>26</v>
      </c>
      <c r="E7704" s="3">
        <v>2000.0</v>
      </c>
      <c r="F7704" s="3">
        <v>11.0</v>
      </c>
    </row>
    <row r="7705" ht="15.75" customHeight="1">
      <c r="A7705" s="2" t="s">
        <v>298</v>
      </c>
      <c r="B7705" s="2" t="s">
        <v>292</v>
      </c>
      <c r="C7705" s="2" t="str">
        <f>VLOOKUP(D7705,Info!$A$24:$B$57,2,FALSE)</f>
        <v>Grunts</v>
      </c>
      <c r="D7705" s="3" t="s">
        <v>26</v>
      </c>
      <c r="E7705" s="3">
        <v>2001.0</v>
      </c>
      <c r="F7705" s="3">
        <v>13.0</v>
      </c>
    </row>
    <row r="7706" ht="15.75" customHeight="1">
      <c r="A7706" s="2" t="s">
        <v>298</v>
      </c>
      <c r="B7706" s="2" t="s">
        <v>292</v>
      </c>
      <c r="C7706" s="2" t="str">
        <f>VLOOKUP(D7706,Info!$A$24:$B$57,2,FALSE)</f>
        <v>Grunts</v>
      </c>
      <c r="D7706" s="3" t="s">
        <v>26</v>
      </c>
      <c r="E7706" s="3">
        <v>2002.0</v>
      </c>
      <c r="F7706" s="3">
        <v>16.0</v>
      </c>
    </row>
    <row r="7707" ht="15.75" customHeight="1">
      <c r="A7707" s="2" t="s">
        <v>298</v>
      </c>
      <c r="B7707" s="2" t="s">
        <v>292</v>
      </c>
      <c r="C7707" s="2" t="str">
        <f>VLOOKUP(D7707,Info!$A$24:$B$57,2,FALSE)</f>
        <v>Grunts</v>
      </c>
      <c r="D7707" s="3" t="s">
        <v>26</v>
      </c>
      <c r="E7707" s="3">
        <v>2003.0</v>
      </c>
      <c r="F7707" s="3">
        <v>13.0</v>
      </c>
    </row>
    <row r="7708" ht="15.75" customHeight="1">
      <c r="A7708" s="2" t="s">
        <v>298</v>
      </c>
      <c r="B7708" s="2" t="s">
        <v>292</v>
      </c>
      <c r="C7708" s="2" t="str">
        <f>VLOOKUP(D7708,Info!$A$24:$B$57,2,FALSE)</f>
        <v>Grunts</v>
      </c>
      <c r="D7708" s="3" t="s">
        <v>26</v>
      </c>
      <c r="E7708" s="3">
        <v>2004.0</v>
      </c>
      <c r="F7708" s="3">
        <v>13.0</v>
      </c>
    </row>
    <row r="7709" ht="15.75" customHeight="1">
      <c r="A7709" s="2" t="s">
        <v>298</v>
      </c>
      <c r="B7709" s="2" t="s">
        <v>292</v>
      </c>
      <c r="C7709" s="2" t="str">
        <f>VLOOKUP(D7709,Info!$A$24:$B$57,2,FALSE)</f>
        <v>Grunts</v>
      </c>
      <c r="D7709" s="3" t="s">
        <v>26</v>
      </c>
      <c r="E7709" s="3">
        <v>2005.0</v>
      </c>
      <c r="F7709" s="3">
        <v>24.0</v>
      </c>
    </row>
    <row r="7710" ht="15.75" customHeight="1">
      <c r="A7710" s="2" t="s">
        <v>298</v>
      </c>
      <c r="B7710" s="2" t="s">
        <v>292</v>
      </c>
      <c r="C7710" s="2" t="str">
        <f>VLOOKUP(D7710,Info!$A$24:$B$57,2,FALSE)</f>
        <v>Grunts</v>
      </c>
      <c r="D7710" s="3" t="s">
        <v>26</v>
      </c>
      <c r="E7710" s="3">
        <v>2006.0</v>
      </c>
      <c r="F7710" s="3">
        <v>31.0</v>
      </c>
    </row>
    <row r="7711" ht="15.75" customHeight="1">
      <c r="A7711" s="2" t="s">
        <v>298</v>
      </c>
      <c r="B7711" s="2" t="s">
        <v>292</v>
      </c>
      <c r="C7711" s="2" t="str">
        <f>VLOOKUP(D7711,Info!$A$24:$B$57,2,FALSE)</f>
        <v>Grunts</v>
      </c>
      <c r="D7711" s="3" t="s">
        <v>26</v>
      </c>
      <c r="E7711" s="3">
        <v>2007.0</v>
      </c>
      <c r="F7711" s="3">
        <v>28.0</v>
      </c>
    </row>
    <row r="7712" ht="15.75" customHeight="1">
      <c r="A7712" s="2" t="s">
        <v>298</v>
      </c>
      <c r="B7712" s="2" t="s">
        <v>292</v>
      </c>
      <c r="C7712" s="2" t="str">
        <f>VLOOKUP(D7712,Info!$A$24:$B$57,2,FALSE)</f>
        <v>Grunts</v>
      </c>
      <c r="D7712" s="3" t="s">
        <v>26</v>
      </c>
      <c r="E7712" s="3">
        <v>2008.0</v>
      </c>
      <c r="F7712" s="3">
        <v>13.0</v>
      </c>
    </row>
    <row r="7713" ht="15.75" customHeight="1">
      <c r="A7713" s="2" t="s">
        <v>298</v>
      </c>
      <c r="B7713" s="2" t="s">
        <v>292</v>
      </c>
      <c r="C7713" s="2" t="str">
        <f>VLOOKUP(D7713,Info!$A$24:$B$57,2,FALSE)</f>
        <v>Grunts</v>
      </c>
      <c r="D7713" s="3" t="s">
        <v>26</v>
      </c>
      <c r="E7713" s="3">
        <v>2009.0</v>
      </c>
      <c r="F7713" s="3">
        <v>11.0</v>
      </c>
    </row>
    <row r="7714" ht="15.75" customHeight="1">
      <c r="A7714" s="2" t="s">
        <v>298</v>
      </c>
      <c r="B7714" s="2" t="s">
        <v>292</v>
      </c>
      <c r="C7714" s="2" t="str">
        <f>VLOOKUP(D7714,Info!$A$24:$B$57,2,FALSE)</f>
        <v>Grunts</v>
      </c>
      <c r="D7714" s="3" t="s">
        <v>26</v>
      </c>
      <c r="E7714" s="3">
        <v>2010.0</v>
      </c>
      <c r="F7714" s="3">
        <v>3.0</v>
      </c>
    </row>
    <row r="7715" ht="15.75" customHeight="1">
      <c r="A7715" s="2" t="s">
        <v>298</v>
      </c>
      <c r="B7715" s="2" t="s">
        <v>292</v>
      </c>
      <c r="C7715" s="2" t="str">
        <f>VLOOKUP(D7715,Info!$A$24:$B$57,2,FALSE)</f>
        <v>Grunts</v>
      </c>
      <c r="D7715" s="3" t="s">
        <v>26</v>
      </c>
      <c r="E7715" s="3">
        <v>2011.0</v>
      </c>
      <c r="F7715" s="3">
        <v>4.0</v>
      </c>
    </row>
    <row r="7716" ht="15.75" customHeight="1">
      <c r="A7716" s="2" t="s">
        <v>298</v>
      </c>
      <c r="B7716" s="2" t="s">
        <v>292</v>
      </c>
      <c r="C7716" s="2" t="str">
        <f>VLOOKUP(D7716,Info!$A$24:$B$57,2,FALSE)</f>
        <v>Grunts</v>
      </c>
      <c r="D7716" s="3" t="s">
        <v>26</v>
      </c>
      <c r="E7716" s="3">
        <v>2012.0</v>
      </c>
      <c r="F7716" s="3">
        <v>6.0</v>
      </c>
    </row>
    <row r="7717" ht="15.75" customHeight="1">
      <c r="A7717" s="2" t="s">
        <v>298</v>
      </c>
      <c r="B7717" s="2" t="s">
        <v>292</v>
      </c>
      <c r="C7717" s="2" t="str">
        <f>VLOOKUP(D7717,Info!$A$24:$B$57,2,FALSE)</f>
        <v>Grunts</v>
      </c>
      <c r="D7717" s="3" t="s">
        <v>26</v>
      </c>
      <c r="E7717" s="3">
        <v>2013.0</v>
      </c>
      <c r="F7717" s="3">
        <v>4.0</v>
      </c>
    </row>
    <row r="7718" ht="15.75" customHeight="1">
      <c r="A7718" s="2" t="s">
        <v>298</v>
      </c>
      <c r="B7718" s="2" t="s">
        <v>292</v>
      </c>
      <c r="C7718" s="2" t="str">
        <f>VLOOKUP(D7718,Info!$A$24:$B$57,2,FALSE)</f>
        <v>Grunts</v>
      </c>
      <c r="D7718" s="3" t="s">
        <v>26</v>
      </c>
      <c r="E7718" s="3">
        <v>2014.0</v>
      </c>
      <c r="F7718" s="3">
        <v>3.0</v>
      </c>
    </row>
    <row r="7719" ht="15.75" customHeight="1">
      <c r="A7719" s="2" t="s">
        <v>298</v>
      </c>
      <c r="B7719" s="2" t="s">
        <v>292</v>
      </c>
      <c r="C7719" s="2" t="str">
        <f>VLOOKUP(D7719,Info!$A$24:$B$57,2,FALSE)</f>
        <v>Grunts</v>
      </c>
      <c r="D7719" s="3" t="s">
        <v>26</v>
      </c>
      <c r="E7719" s="3">
        <v>2015.0</v>
      </c>
      <c r="F7719" s="3">
        <v>12.0</v>
      </c>
    </row>
    <row r="7720" ht="15.75" customHeight="1">
      <c r="A7720" s="2" t="s">
        <v>298</v>
      </c>
      <c r="B7720" s="2" t="s">
        <v>292</v>
      </c>
      <c r="C7720" s="2" t="str">
        <f>VLOOKUP(D7720,Info!$A$24:$B$57,2,FALSE)</f>
        <v>Grunts</v>
      </c>
      <c r="D7720" s="3" t="s">
        <v>26</v>
      </c>
      <c r="E7720" s="3">
        <v>2016.0</v>
      </c>
      <c r="F7720" s="3">
        <v>5.0</v>
      </c>
    </row>
    <row r="7721" ht="15.75" customHeight="1">
      <c r="A7721" s="2" t="s">
        <v>298</v>
      </c>
      <c r="B7721" s="2" t="s">
        <v>292</v>
      </c>
      <c r="C7721" s="2" t="str">
        <f>VLOOKUP(D7721,Info!$A$24:$B$57,2,FALSE)</f>
        <v>Grunts</v>
      </c>
      <c r="D7721" s="3" t="s">
        <v>26</v>
      </c>
      <c r="E7721" s="3">
        <v>2017.0</v>
      </c>
      <c r="F7721" s="3">
        <v>3.0</v>
      </c>
    </row>
    <row r="7722" ht="15.75" customHeight="1">
      <c r="A7722" s="2" t="s">
        <v>298</v>
      </c>
      <c r="B7722" s="2" t="s">
        <v>292</v>
      </c>
      <c r="C7722" s="2" t="str">
        <f>VLOOKUP(D7722,Info!$A$24:$B$57,2,FALSE)</f>
        <v>Grunts</v>
      </c>
      <c r="D7722" s="3" t="s">
        <v>26</v>
      </c>
      <c r="E7722" s="3">
        <v>2018.0</v>
      </c>
      <c r="F7722" s="3">
        <v>2.0</v>
      </c>
    </row>
    <row r="7723" ht="15.75" customHeight="1">
      <c r="A7723" s="2" t="s">
        <v>298</v>
      </c>
      <c r="B7723" s="2" t="s">
        <v>292</v>
      </c>
      <c r="C7723" s="2" t="str">
        <f>VLOOKUP(D7723,Info!$A$24:$B$57,2,FALSE)</f>
        <v>Deepwater</v>
      </c>
      <c r="D7723" s="3" t="s">
        <v>28</v>
      </c>
      <c r="E7723" s="3">
        <v>1983.0</v>
      </c>
      <c r="F7723" s="3">
        <v>1.0</v>
      </c>
    </row>
    <row r="7724" ht="15.75" customHeight="1">
      <c r="A7724" s="2" t="s">
        <v>298</v>
      </c>
      <c r="B7724" s="2" t="s">
        <v>292</v>
      </c>
      <c r="C7724" s="2" t="str">
        <f>VLOOKUP(D7724,Info!$A$24:$B$57,2,FALSE)</f>
        <v>Deepwater</v>
      </c>
      <c r="D7724" s="3" t="s">
        <v>28</v>
      </c>
      <c r="E7724" s="3">
        <v>1987.0</v>
      </c>
      <c r="F7724" s="3">
        <v>1.0</v>
      </c>
    </row>
    <row r="7725" ht="15.75" customHeight="1">
      <c r="A7725" s="2" t="s">
        <v>298</v>
      </c>
      <c r="B7725" s="2" t="s">
        <v>292</v>
      </c>
      <c r="C7725" s="2" t="str">
        <f>VLOOKUP(D7725,Info!$A$24:$B$57,2,FALSE)</f>
        <v>Deepwater</v>
      </c>
      <c r="D7725" s="3" t="s">
        <v>28</v>
      </c>
      <c r="E7725" s="3">
        <v>1999.0</v>
      </c>
      <c r="F7725" s="3">
        <v>1.0</v>
      </c>
    </row>
    <row r="7726" ht="15.75" customHeight="1">
      <c r="A7726" s="2" t="s">
        <v>298</v>
      </c>
      <c r="B7726" s="2" t="s">
        <v>292</v>
      </c>
      <c r="C7726" s="2" t="str">
        <f>VLOOKUP(D7726,Info!$A$24:$B$57,2,FALSE)</f>
        <v>Deepwater</v>
      </c>
      <c r="D7726" s="3" t="s">
        <v>28</v>
      </c>
      <c r="E7726" s="3">
        <v>2001.0</v>
      </c>
      <c r="F7726" s="3">
        <v>1.0</v>
      </c>
    </row>
    <row r="7727" ht="15.75" customHeight="1">
      <c r="A7727" s="2" t="s">
        <v>298</v>
      </c>
      <c r="B7727" s="2" t="s">
        <v>292</v>
      </c>
      <c r="C7727" s="2" t="str">
        <f>VLOOKUP(D7727,Info!$A$24:$B$57,2,FALSE)</f>
        <v>Deepwater</v>
      </c>
      <c r="D7727" s="3" t="s">
        <v>28</v>
      </c>
      <c r="E7727" s="3">
        <v>2003.0</v>
      </c>
      <c r="F7727" s="3">
        <v>1.0</v>
      </c>
    </row>
    <row r="7728" ht="15.75" customHeight="1">
      <c r="A7728" s="2" t="s">
        <v>298</v>
      </c>
      <c r="B7728" s="2" t="s">
        <v>292</v>
      </c>
      <c r="C7728" s="2" t="str">
        <f>VLOOKUP(D7728,Info!$A$24:$B$57,2,FALSE)</f>
        <v>Deepwater</v>
      </c>
      <c r="D7728" s="3" t="s">
        <v>28</v>
      </c>
      <c r="E7728" s="3">
        <v>2017.0</v>
      </c>
      <c r="F7728" s="3">
        <v>1.0</v>
      </c>
    </row>
    <row r="7729" ht="15.75" customHeight="1">
      <c r="A7729" s="2" t="s">
        <v>298</v>
      </c>
      <c r="B7729" s="2" t="s">
        <v>292</v>
      </c>
      <c r="C7729" s="2" t="str">
        <f>VLOOKUP(D7729,Info!$A$24:$B$57,2,FALSE)</f>
        <v>Deepwater</v>
      </c>
      <c r="D7729" s="3" t="s">
        <v>29</v>
      </c>
      <c r="E7729" s="3">
        <v>1982.0</v>
      </c>
      <c r="F7729" s="3">
        <v>1.0</v>
      </c>
    </row>
    <row r="7730" ht="15.75" customHeight="1">
      <c r="A7730" s="2" t="s">
        <v>298</v>
      </c>
      <c r="B7730" s="2" t="s">
        <v>292</v>
      </c>
      <c r="C7730" s="2" t="str">
        <f>VLOOKUP(D7730,Info!$A$24:$B$57,2,FALSE)</f>
        <v>Deepwater</v>
      </c>
      <c r="D7730" s="3" t="s">
        <v>29</v>
      </c>
      <c r="E7730" s="3">
        <v>1987.0</v>
      </c>
      <c r="F7730" s="3">
        <v>1.0</v>
      </c>
    </row>
    <row r="7731" ht="15.75" customHeight="1">
      <c r="A7731" s="2" t="s">
        <v>298</v>
      </c>
      <c r="B7731" s="2" t="s">
        <v>292</v>
      </c>
      <c r="C7731" s="2" t="str">
        <f>VLOOKUP(D7731,Info!$A$24:$B$57,2,FALSE)</f>
        <v>Deepwater</v>
      </c>
      <c r="D7731" s="3" t="s">
        <v>29</v>
      </c>
      <c r="E7731" s="3">
        <v>1989.0</v>
      </c>
      <c r="F7731" s="3">
        <v>1.0</v>
      </c>
    </row>
    <row r="7732" ht="15.75" customHeight="1">
      <c r="A7732" s="2" t="s">
        <v>298</v>
      </c>
      <c r="B7732" s="2" t="s">
        <v>292</v>
      </c>
      <c r="C7732" s="2" t="str">
        <f>VLOOKUP(D7732,Info!$A$24:$B$57,2,FALSE)</f>
        <v>Deepwater</v>
      </c>
      <c r="D7732" s="3" t="s">
        <v>29</v>
      </c>
      <c r="E7732" s="3">
        <v>1996.0</v>
      </c>
      <c r="F7732" s="3">
        <v>2.0</v>
      </c>
    </row>
    <row r="7733" ht="15.75" customHeight="1">
      <c r="A7733" s="2" t="s">
        <v>298</v>
      </c>
      <c r="B7733" s="2" t="s">
        <v>292</v>
      </c>
      <c r="C7733" s="2" t="str">
        <f>VLOOKUP(D7733,Info!$A$24:$B$57,2,FALSE)</f>
        <v>Deepwater</v>
      </c>
      <c r="D7733" s="3" t="s">
        <v>29</v>
      </c>
      <c r="E7733" s="3">
        <v>1999.0</v>
      </c>
      <c r="F7733" s="3">
        <v>2.0</v>
      </c>
    </row>
    <row r="7734" ht="15.75" customHeight="1">
      <c r="A7734" s="2" t="s">
        <v>298</v>
      </c>
      <c r="B7734" s="2" t="s">
        <v>292</v>
      </c>
      <c r="C7734" s="2" t="str">
        <f>VLOOKUP(D7734,Info!$A$24:$B$57,2,FALSE)</f>
        <v>Deepwater</v>
      </c>
      <c r="D7734" s="3" t="s">
        <v>29</v>
      </c>
      <c r="E7734" s="3">
        <v>2001.0</v>
      </c>
      <c r="F7734" s="3">
        <v>1.0</v>
      </c>
    </row>
    <row r="7735" ht="15.75" customHeight="1">
      <c r="A7735" s="2" t="s">
        <v>298</v>
      </c>
      <c r="B7735" s="2" t="s">
        <v>292</v>
      </c>
      <c r="C7735" s="2" t="str">
        <f>VLOOKUP(D7735,Info!$A$24:$B$57,2,FALSE)</f>
        <v>Deepwater</v>
      </c>
      <c r="D7735" s="3" t="s">
        <v>29</v>
      </c>
      <c r="E7735" s="3">
        <v>2003.0</v>
      </c>
      <c r="F7735" s="3">
        <v>1.0</v>
      </c>
    </row>
    <row r="7736" ht="15.75" customHeight="1">
      <c r="A7736" s="2" t="s">
        <v>298</v>
      </c>
      <c r="B7736" s="2" t="s">
        <v>292</v>
      </c>
      <c r="C7736" s="2" t="str">
        <f>VLOOKUP(D7736,Info!$A$24:$B$57,2,FALSE)</f>
        <v>Deepwater</v>
      </c>
      <c r="D7736" s="3" t="s">
        <v>29</v>
      </c>
      <c r="E7736" s="3">
        <v>2005.0</v>
      </c>
      <c r="F7736" s="3">
        <v>2.0</v>
      </c>
    </row>
    <row r="7737" ht="15.75" customHeight="1">
      <c r="A7737" s="2" t="s">
        <v>298</v>
      </c>
      <c r="B7737" s="2" t="s">
        <v>292</v>
      </c>
      <c r="C7737" s="2" t="str">
        <f>VLOOKUP(D7737,Info!$A$24:$B$57,2,FALSE)</f>
        <v>Deepwater</v>
      </c>
      <c r="D7737" s="3" t="s">
        <v>29</v>
      </c>
      <c r="E7737" s="3">
        <v>2007.0</v>
      </c>
      <c r="F7737" s="3">
        <v>1.0</v>
      </c>
    </row>
    <row r="7738" ht="15.75" customHeight="1">
      <c r="A7738" s="2" t="s">
        <v>298</v>
      </c>
      <c r="B7738" s="2" t="s">
        <v>292</v>
      </c>
      <c r="C7738" s="2" t="str">
        <f>VLOOKUP(D7738,Info!$A$24:$B$57,2,FALSE)</f>
        <v>Deepwater</v>
      </c>
      <c r="D7738" s="3" t="s">
        <v>29</v>
      </c>
      <c r="E7738" s="3">
        <v>2008.0</v>
      </c>
      <c r="F7738" s="3">
        <v>1.0</v>
      </c>
    </row>
    <row r="7739" ht="15.75" customHeight="1">
      <c r="A7739" s="2" t="s">
        <v>298</v>
      </c>
      <c r="B7739" s="2" t="s">
        <v>292</v>
      </c>
      <c r="C7739" s="2" t="str">
        <f>VLOOKUP(D7739,Info!$A$24:$B$57,2,FALSE)</f>
        <v>Deepwater</v>
      </c>
      <c r="D7739" s="3" t="s">
        <v>29</v>
      </c>
      <c r="E7739" s="3">
        <v>2010.0</v>
      </c>
      <c r="F7739" s="3">
        <v>1.0</v>
      </c>
    </row>
    <row r="7740" ht="15.75" customHeight="1">
      <c r="A7740" s="2" t="s">
        <v>298</v>
      </c>
      <c r="B7740" s="2" t="s">
        <v>292</v>
      </c>
      <c r="C7740" s="2" t="str">
        <f>VLOOKUP(D7740,Info!$A$24:$B$57,2,FALSE)</f>
        <v>Deepwater</v>
      </c>
      <c r="D7740" s="3" t="s">
        <v>29</v>
      </c>
      <c r="E7740" s="3">
        <v>2015.0</v>
      </c>
      <c r="F7740" s="3">
        <v>1.0</v>
      </c>
    </row>
    <row r="7741" ht="15.75" customHeight="1">
      <c r="A7741" s="2" t="s">
        <v>298</v>
      </c>
      <c r="B7741" s="2" t="s">
        <v>292</v>
      </c>
      <c r="C7741" s="2" t="str">
        <f>VLOOKUP(D7741,Info!$A$24:$B$57,2,FALSE)</f>
        <v>Deepwater</v>
      </c>
      <c r="D7741" s="3" t="s">
        <v>29</v>
      </c>
      <c r="E7741" s="3">
        <v>2016.0</v>
      </c>
      <c r="F7741" s="3">
        <v>2.0</v>
      </c>
    </row>
    <row r="7742" ht="15.75" customHeight="1">
      <c r="A7742" s="2" t="s">
        <v>298</v>
      </c>
      <c r="B7742" s="2" t="s">
        <v>292</v>
      </c>
      <c r="C7742" s="2" t="str">
        <f>VLOOKUP(D7742,Info!$A$24:$B$57,2,FALSE)</f>
        <v>Shallow-water</v>
      </c>
      <c r="D7742" s="3" t="s">
        <v>30</v>
      </c>
      <c r="E7742" s="3">
        <v>1981.0</v>
      </c>
      <c r="F7742" s="3">
        <v>4.0</v>
      </c>
    </row>
    <row r="7743" ht="15.75" customHeight="1">
      <c r="A7743" s="2" t="s">
        <v>298</v>
      </c>
      <c r="B7743" s="2" t="s">
        <v>292</v>
      </c>
      <c r="C7743" s="2" t="str">
        <f>VLOOKUP(D7743,Info!$A$24:$B$57,2,FALSE)</f>
        <v>Shallow-water</v>
      </c>
      <c r="D7743" s="3" t="s">
        <v>30</v>
      </c>
      <c r="E7743" s="3">
        <v>1982.0</v>
      </c>
      <c r="F7743" s="3">
        <v>3.0</v>
      </c>
    </row>
    <row r="7744" ht="15.75" customHeight="1">
      <c r="A7744" s="2" t="s">
        <v>298</v>
      </c>
      <c r="B7744" s="2" t="s">
        <v>292</v>
      </c>
      <c r="C7744" s="2" t="str">
        <f>VLOOKUP(D7744,Info!$A$24:$B$57,2,FALSE)</f>
        <v>Shallow-water</v>
      </c>
      <c r="D7744" s="3" t="s">
        <v>30</v>
      </c>
      <c r="E7744" s="3">
        <v>1983.0</v>
      </c>
      <c r="F7744" s="3">
        <v>5.0</v>
      </c>
    </row>
    <row r="7745" ht="15.75" customHeight="1">
      <c r="A7745" s="2" t="s">
        <v>298</v>
      </c>
      <c r="B7745" s="2" t="s">
        <v>292</v>
      </c>
      <c r="C7745" s="2" t="str">
        <f>VLOOKUP(D7745,Info!$A$24:$B$57,2,FALSE)</f>
        <v>Shallow-water</v>
      </c>
      <c r="D7745" s="3" t="s">
        <v>30</v>
      </c>
      <c r="E7745" s="3">
        <v>1985.0</v>
      </c>
      <c r="F7745" s="3">
        <v>1.0</v>
      </c>
    </row>
    <row r="7746" ht="15.75" customHeight="1">
      <c r="A7746" s="2" t="s">
        <v>298</v>
      </c>
      <c r="B7746" s="2" t="s">
        <v>292</v>
      </c>
      <c r="C7746" s="2" t="str">
        <f>VLOOKUP(D7746,Info!$A$24:$B$57,2,FALSE)</f>
        <v>Shallow-water</v>
      </c>
      <c r="D7746" s="3" t="s">
        <v>30</v>
      </c>
      <c r="E7746" s="3">
        <v>1986.0</v>
      </c>
      <c r="F7746" s="3">
        <v>4.0</v>
      </c>
    </row>
    <row r="7747" ht="15.75" customHeight="1">
      <c r="A7747" s="2" t="s">
        <v>298</v>
      </c>
      <c r="B7747" s="2" t="s">
        <v>292</v>
      </c>
      <c r="C7747" s="2" t="str">
        <f>VLOOKUP(D7747,Info!$A$24:$B$57,2,FALSE)</f>
        <v>Shallow-water</v>
      </c>
      <c r="D7747" s="3" t="s">
        <v>30</v>
      </c>
      <c r="E7747" s="3">
        <v>1987.0</v>
      </c>
      <c r="F7747" s="3">
        <v>6.0</v>
      </c>
    </row>
    <row r="7748" ht="15.75" customHeight="1">
      <c r="A7748" s="2" t="s">
        <v>298</v>
      </c>
      <c r="B7748" s="2" t="s">
        <v>292</v>
      </c>
      <c r="C7748" s="2" t="str">
        <f>VLOOKUP(D7748,Info!$A$24:$B$57,2,FALSE)</f>
        <v>Shallow-water</v>
      </c>
      <c r="D7748" s="3" t="s">
        <v>30</v>
      </c>
      <c r="E7748" s="3">
        <v>1988.0</v>
      </c>
      <c r="F7748" s="3">
        <v>6.0</v>
      </c>
    </row>
    <row r="7749" ht="15.75" customHeight="1">
      <c r="A7749" s="2" t="s">
        <v>298</v>
      </c>
      <c r="B7749" s="2" t="s">
        <v>292</v>
      </c>
      <c r="C7749" s="2" t="str">
        <f>VLOOKUP(D7749,Info!$A$24:$B$57,2,FALSE)</f>
        <v>Shallow-water</v>
      </c>
      <c r="D7749" s="3" t="s">
        <v>30</v>
      </c>
      <c r="E7749" s="3">
        <v>1989.0</v>
      </c>
      <c r="F7749" s="3">
        <v>3.0</v>
      </c>
    </row>
    <row r="7750" ht="15.75" customHeight="1">
      <c r="A7750" s="2" t="s">
        <v>298</v>
      </c>
      <c r="B7750" s="2" t="s">
        <v>292</v>
      </c>
      <c r="C7750" s="2" t="str">
        <f>VLOOKUP(D7750,Info!$A$24:$B$57,2,FALSE)</f>
        <v>Shallow-water</v>
      </c>
      <c r="D7750" s="3" t="s">
        <v>30</v>
      </c>
      <c r="E7750" s="3">
        <v>1990.0</v>
      </c>
      <c r="F7750" s="3">
        <v>2.0</v>
      </c>
    </row>
    <row r="7751" ht="15.75" customHeight="1">
      <c r="A7751" s="2" t="s">
        <v>298</v>
      </c>
      <c r="B7751" s="2" t="s">
        <v>292</v>
      </c>
      <c r="C7751" s="2" t="str">
        <f>VLOOKUP(D7751,Info!$A$24:$B$57,2,FALSE)</f>
        <v>Shallow-water</v>
      </c>
      <c r="D7751" s="3" t="s">
        <v>30</v>
      </c>
      <c r="E7751" s="3">
        <v>1991.0</v>
      </c>
      <c r="F7751" s="3">
        <v>4.0</v>
      </c>
    </row>
    <row r="7752" ht="15.75" customHeight="1">
      <c r="A7752" s="2" t="s">
        <v>298</v>
      </c>
      <c r="B7752" s="2" t="s">
        <v>292</v>
      </c>
      <c r="C7752" s="2" t="str">
        <f>VLOOKUP(D7752,Info!$A$24:$B$57,2,FALSE)</f>
        <v>Shallow-water</v>
      </c>
      <c r="D7752" s="3" t="s">
        <v>30</v>
      </c>
      <c r="E7752" s="3">
        <v>1992.0</v>
      </c>
      <c r="F7752" s="3">
        <v>11.0</v>
      </c>
    </row>
    <row r="7753" ht="15.75" customHeight="1">
      <c r="A7753" s="2" t="s">
        <v>298</v>
      </c>
      <c r="B7753" s="2" t="s">
        <v>292</v>
      </c>
      <c r="C7753" s="2" t="str">
        <f>VLOOKUP(D7753,Info!$A$24:$B$57,2,FALSE)</f>
        <v>Shallow-water</v>
      </c>
      <c r="D7753" s="3" t="s">
        <v>30</v>
      </c>
      <c r="E7753" s="3">
        <v>1993.0</v>
      </c>
      <c r="F7753" s="3">
        <v>13.0</v>
      </c>
    </row>
    <row r="7754" ht="15.75" customHeight="1">
      <c r="A7754" s="2" t="s">
        <v>298</v>
      </c>
      <c r="B7754" s="2" t="s">
        <v>292</v>
      </c>
      <c r="C7754" s="2" t="str">
        <f>VLOOKUP(D7754,Info!$A$24:$B$57,2,FALSE)</f>
        <v>Shallow-water</v>
      </c>
      <c r="D7754" s="3" t="s">
        <v>30</v>
      </c>
      <c r="E7754" s="3">
        <v>1994.0</v>
      </c>
      <c r="F7754" s="3">
        <v>15.0</v>
      </c>
    </row>
    <row r="7755" ht="15.75" customHeight="1">
      <c r="A7755" s="2" t="s">
        <v>298</v>
      </c>
      <c r="B7755" s="2" t="s">
        <v>292</v>
      </c>
      <c r="C7755" s="2" t="str">
        <f>VLOOKUP(D7755,Info!$A$24:$B$57,2,FALSE)</f>
        <v>Shallow-water</v>
      </c>
      <c r="D7755" s="3" t="s">
        <v>30</v>
      </c>
      <c r="E7755" s="3">
        <v>1995.0</v>
      </c>
      <c r="F7755" s="3">
        <v>6.0</v>
      </c>
    </row>
    <row r="7756" ht="15.75" customHeight="1">
      <c r="A7756" s="2" t="s">
        <v>298</v>
      </c>
      <c r="B7756" s="2" t="s">
        <v>292</v>
      </c>
      <c r="C7756" s="2" t="str">
        <f>VLOOKUP(D7756,Info!$A$24:$B$57,2,FALSE)</f>
        <v>Shallow-water</v>
      </c>
      <c r="D7756" s="3" t="s">
        <v>30</v>
      </c>
      <c r="E7756" s="3">
        <v>1996.0</v>
      </c>
      <c r="F7756" s="3">
        <v>7.0</v>
      </c>
    </row>
    <row r="7757" ht="15.75" customHeight="1">
      <c r="A7757" s="2" t="s">
        <v>298</v>
      </c>
      <c r="B7757" s="2" t="s">
        <v>292</v>
      </c>
      <c r="C7757" s="2" t="str">
        <f>VLOOKUP(D7757,Info!$A$24:$B$57,2,FALSE)</f>
        <v>Shallow-water</v>
      </c>
      <c r="D7757" s="3" t="s">
        <v>30</v>
      </c>
      <c r="E7757" s="3">
        <v>1997.0</v>
      </c>
      <c r="F7757" s="3">
        <v>5.0</v>
      </c>
    </row>
    <row r="7758" ht="15.75" customHeight="1">
      <c r="A7758" s="2" t="s">
        <v>298</v>
      </c>
      <c r="B7758" s="2" t="s">
        <v>292</v>
      </c>
      <c r="C7758" s="2" t="str">
        <f>VLOOKUP(D7758,Info!$A$24:$B$57,2,FALSE)</f>
        <v>Shallow-water</v>
      </c>
      <c r="D7758" s="3" t="s">
        <v>30</v>
      </c>
      <c r="E7758" s="3">
        <v>1998.0</v>
      </c>
      <c r="F7758" s="3">
        <v>6.0</v>
      </c>
    </row>
    <row r="7759" ht="15.75" customHeight="1">
      <c r="A7759" s="2" t="s">
        <v>298</v>
      </c>
      <c r="B7759" s="2" t="s">
        <v>292</v>
      </c>
      <c r="C7759" s="2" t="str">
        <f>VLOOKUP(D7759,Info!$A$24:$B$57,2,FALSE)</f>
        <v>Shallow-water</v>
      </c>
      <c r="D7759" s="3" t="s">
        <v>30</v>
      </c>
      <c r="E7759" s="3">
        <v>1999.0</v>
      </c>
      <c r="F7759" s="3">
        <v>4.0</v>
      </c>
    </row>
    <row r="7760" ht="15.75" customHeight="1">
      <c r="A7760" s="2" t="s">
        <v>298</v>
      </c>
      <c r="B7760" s="2" t="s">
        <v>292</v>
      </c>
      <c r="C7760" s="2" t="str">
        <f>VLOOKUP(D7760,Info!$A$24:$B$57,2,FALSE)</f>
        <v>Shallow-water</v>
      </c>
      <c r="D7760" s="3" t="s">
        <v>30</v>
      </c>
      <c r="E7760" s="3">
        <v>2000.0</v>
      </c>
      <c r="F7760" s="3">
        <v>8.0</v>
      </c>
    </row>
    <row r="7761" ht="15.75" customHeight="1">
      <c r="A7761" s="2" t="s">
        <v>298</v>
      </c>
      <c r="B7761" s="2" t="s">
        <v>292</v>
      </c>
      <c r="C7761" s="2" t="str">
        <f>VLOOKUP(D7761,Info!$A$24:$B$57,2,FALSE)</f>
        <v>Shallow-water</v>
      </c>
      <c r="D7761" s="3" t="s">
        <v>30</v>
      </c>
      <c r="E7761" s="3">
        <v>2001.0</v>
      </c>
      <c r="F7761" s="3">
        <v>4.0</v>
      </c>
    </row>
    <row r="7762" ht="15.75" customHeight="1">
      <c r="A7762" s="2" t="s">
        <v>298</v>
      </c>
      <c r="B7762" s="2" t="s">
        <v>292</v>
      </c>
      <c r="C7762" s="2" t="str">
        <f>VLOOKUP(D7762,Info!$A$24:$B$57,2,FALSE)</f>
        <v>Shallow-water</v>
      </c>
      <c r="D7762" s="3" t="s">
        <v>30</v>
      </c>
      <c r="E7762" s="3">
        <v>2002.0</v>
      </c>
      <c r="F7762" s="3">
        <v>3.0</v>
      </c>
    </row>
    <row r="7763" ht="15.75" customHeight="1">
      <c r="A7763" s="2" t="s">
        <v>298</v>
      </c>
      <c r="B7763" s="2" t="s">
        <v>292</v>
      </c>
      <c r="C7763" s="2" t="str">
        <f>VLOOKUP(D7763,Info!$A$24:$B$57,2,FALSE)</f>
        <v>Shallow-water</v>
      </c>
      <c r="D7763" s="3" t="s">
        <v>30</v>
      </c>
      <c r="E7763" s="3">
        <v>2003.0</v>
      </c>
      <c r="F7763" s="3">
        <v>9.0</v>
      </c>
    </row>
    <row r="7764" ht="15.75" customHeight="1">
      <c r="A7764" s="2" t="s">
        <v>298</v>
      </c>
      <c r="B7764" s="2" t="s">
        <v>292</v>
      </c>
      <c r="C7764" s="2" t="str">
        <f>VLOOKUP(D7764,Info!$A$24:$B$57,2,FALSE)</f>
        <v>Shallow-water</v>
      </c>
      <c r="D7764" s="3" t="s">
        <v>30</v>
      </c>
      <c r="E7764" s="3">
        <v>2004.0</v>
      </c>
      <c r="F7764" s="3">
        <v>14.0</v>
      </c>
    </row>
    <row r="7765" ht="15.75" customHeight="1">
      <c r="A7765" s="2" t="s">
        <v>298</v>
      </c>
      <c r="B7765" s="2" t="s">
        <v>292</v>
      </c>
      <c r="C7765" s="2" t="str">
        <f>VLOOKUP(D7765,Info!$A$24:$B$57,2,FALSE)</f>
        <v>Shallow-water</v>
      </c>
      <c r="D7765" s="3" t="s">
        <v>30</v>
      </c>
      <c r="E7765" s="3">
        <v>2005.0</v>
      </c>
      <c r="F7765" s="3">
        <v>7.0</v>
      </c>
    </row>
    <row r="7766" ht="15.75" customHeight="1">
      <c r="A7766" s="2" t="s">
        <v>298</v>
      </c>
      <c r="B7766" s="2" t="s">
        <v>292</v>
      </c>
      <c r="C7766" s="2" t="str">
        <f>VLOOKUP(D7766,Info!$A$24:$B$57,2,FALSE)</f>
        <v>Shallow-water</v>
      </c>
      <c r="D7766" s="3" t="s">
        <v>30</v>
      </c>
      <c r="E7766" s="3">
        <v>2006.0</v>
      </c>
      <c r="F7766" s="3">
        <v>7.0</v>
      </c>
    </row>
    <row r="7767" ht="15.75" customHeight="1">
      <c r="A7767" s="2" t="s">
        <v>298</v>
      </c>
      <c r="B7767" s="2" t="s">
        <v>292</v>
      </c>
      <c r="C7767" s="2" t="str">
        <f>VLOOKUP(D7767,Info!$A$24:$B$57,2,FALSE)</f>
        <v>Shallow-water</v>
      </c>
      <c r="D7767" s="3" t="s">
        <v>30</v>
      </c>
      <c r="E7767" s="3">
        <v>2007.0</v>
      </c>
      <c r="F7767" s="3">
        <v>8.0</v>
      </c>
    </row>
    <row r="7768" ht="15.75" customHeight="1">
      <c r="A7768" s="2" t="s">
        <v>298</v>
      </c>
      <c r="B7768" s="2" t="s">
        <v>292</v>
      </c>
      <c r="C7768" s="2" t="str">
        <f>VLOOKUP(D7768,Info!$A$24:$B$57,2,FALSE)</f>
        <v>Shallow-water</v>
      </c>
      <c r="D7768" s="3" t="s">
        <v>30</v>
      </c>
      <c r="E7768" s="3">
        <v>2008.0</v>
      </c>
      <c r="F7768" s="3">
        <v>6.0</v>
      </c>
    </row>
    <row r="7769" ht="15.75" customHeight="1">
      <c r="A7769" s="2" t="s">
        <v>298</v>
      </c>
      <c r="B7769" s="2" t="s">
        <v>292</v>
      </c>
      <c r="C7769" s="2" t="str">
        <f>VLOOKUP(D7769,Info!$A$24:$B$57,2,FALSE)</f>
        <v>Shallow-water</v>
      </c>
      <c r="D7769" s="3" t="s">
        <v>30</v>
      </c>
      <c r="E7769" s="3">
        <v>2009.0</v>
      </c>
      <c r="F7769" s="3">
        <v>4.0</v>
      </c>
    </row>
    <row r="7770" ht="15.75" customHeight="1">
      <c r="A7770" s="2" t="s">
        <v>298</v>
      </c>
      <c r="B7770" s="2" t="s">
        <v>292</v>
      </c>
      <c r="C7770" s="2" t="str">
        <f>VLOOKUP(D7770,Info!$A$24:$B$57,2,FALSE)</f>
        <v>Shallow-water</v>
      </c>
      <c r="D7770" s="3" t="s">
        <v>30</v>
      </c>
      <c r="E7770" s="3">
        <v>2010.0</v>
      </c>
      <c r="F7770" s="3">
        <v>2.0</v>
      </c>
    </row>
    <row r="7771" ht="15.75" customHeight="1">
      <c r="A7771" s="2" t="s">
        <v>298</v>
      </c>
      <c r="B7771" s="2" t="s">
        <v>292</v>
      </c>
      <c r="C7771" s="2" t="str">
        <f>VLOOKUP(D7771,Info!$A$24:$B$57,2,FALSE)</f>
        <v>Shallow-water</v>
      </c>
      <c r="D7771" s="3" t="s">
        <v>30</v>
      </c>
      <c r="E7771" s="3">
        <v>2012.0</v>
      </c>
      <c r="F7771" s="3">
        <v>3.0</v>
      </c>
    </row>
    <row r="7772" ht="15.75" customHeight="1">
      <c r="A7772" s="2" t="s">
        <v>298</v>
      </c>
      <c r="B7772" s="2" t="s">
        <v>292</v>
      </c>
      <c r="C7772" s="2" t="str">
        <f>VLOOKUP(D7772,Info!$A$24:$B$57,2,FALSE)</f>
        <v>Shallow-water</v>
      </c>
      <c r="D7772" s="3" t="s">
        <v>30</v>
      </c>
      <c r="E7772" s="3">
        <v>2013.0</v>
      </c>
      <c r="F7772" s="3">
        <v>2.0</v>
      </c>
    </row>
    <row r="7773" ht="15.75" customHeight="1">
      <c r="A7773" s="2" t="s">
        <v>298</v>
      </c>
      <c r="B7773" s="2" t="s">
        <v>292</v>
      </c>
      <c r="C7773" s="2" t="str">
        <f>VLOOKUP(D7773,Info!$A$24:$B$57,2,FALSE)</f>
        <v>Shallow-water</v>
      </c>
      <c r="D7773" s="3" t="s">
        <v>30</v>
      </c>
      <c r="E7773" s="3">
        <v>2014.0</v>
      </c>
      <c r="F7773" s="3">
        <v>6.0</v>
      </c>
    </row>
    <row r="7774" ht="15.75" customHeight="1">
      <c r="A7774" s="2" t="s">
        <v>298</v>
      </c>
      <c r="B7774" s="2" t="s">
        <v>292</v>
      </c>
      <c r="C7774" s="2" t="str">
        <f>VLOOKUP(D7774,Info!$A$24:$B$57,2,FALSE)</f>
        <v>Shallow-water</v>
      </c>
      <c r="D7774" s="3" t="s">
        <v>30</v>
      </c>
      <c r="E7774" s="3">
        <v>2015.0</v>
      </c>
      <c r="F7774" s="3">
        <v>2.0</v>
      </c>
    </row>
    <row r="7775" ht="15.75" customHeight="1">
      <c r="A7775" s="2" t="s">
        <v>298</v>
      </c>
      <c r="B7775" s="2" t="s">
        <v>292</v>
      </c>
      <c r="C7775" s="2" t="str">
        <f>VLOOKUP(D7775,Info!$A$24:$B$57,2,FALSE)</f>
        <v>Shallow-water</v>
      </c>
      <c r="D7775" s="3" t="s">
        <v>30</v>
      </c>
      <c r="E7775" s="3">
        <v>2016.0</v>
      </c>
      <c r="F7775" s="3">
        <v>2.0</v>
      </c>
    </row>
    <row r="7776" ht="15.75" customHeight="1">
      <c r="A7776" s="2" t="s">
        <v>298</v>
      </c>
      <c r="B7776" s="2" t="s">
        <v>292</v>
      </c>
      <c r="C7776" s="2" t="str">
        <f>VLOOKUP(D7776,Info!$A$24:$B$57,2,FALSE)</f>
        <v>Shallow-water</v>
      </c>
      <c r="D7776" s="3" t="s">
        <v>30</v>
      </c>
      <c r="E7776" s="3">
        <v>2017.0</v>
      </c>
      <c r="F7776" s="3">
        <v>1.0</v>
      </c>
    </row>
    <row r="7777" ht="15.75" customHeight="1">
      <c r="A7777" s="2" t="s">
        <v>298</v>
      </c>
      <c r="B7777" s="2" t="s">
        <v>292</v>
      </c>
      <c r="C7777" s="2" t="str">
        <f>VLOOKUP(D7777,Info!$A$24:$B$57,2,FALSE)</f>
        <v>Shallow-water</v>
      </c>
      <c r="D7777" s="3" t="s">
        <v>30</v>
      </c>
      <c r="E7777" s="3">
        <v>2018.0</v>
      </c>
      <c r="F7777" s="3">
        <v>2.0</v>
      </c>
    </row>
    <row r="7778" ht="15.75" customHeight="1">
      <c r="A7778" s="2" t="s">
        <v>298</v>
      </c>
      <c r="B7778" s="2" t="s">
        <v>292</v>
      </c>
      <c r="C7778" s="2" t="str">
        <f>VLOOKUP(D7778,Info!$A$24:$B$57,2,FALSE)</f>
        <v>Shallow-water</v>
      </c>
      <c r="D7778" s="3" t="s">
        <v>30</v>
      </c>
      <c r="E7778" s="3">
        <v>2019.0</v>
      </c>
      <c r="F7778" s="3">
        <v>2.0</v>
      </c>
    </row>
    <row r="7779" ht="15.75" customHeight="1">
      <c r="A7779" s="2" t="s">
        <v>298</v>
      </c>
      <c r="B7779" s="2" t="s">
        <v>292</v>
      </c>
      <c r="C7779" s="2" t="str">
        <f>VLOOKUP(D7779,Info!$A$24:$B$57,2,FALSE)</f>
        <v>Shallow-water</v>
      </c>
      <c r="D7779" s="3" t="s">
        <v>31</v>
      </c>
      <c r="E7779" s="3">
        <v>1981.0</v>
      </c>
      <c r="F7779" s="3">
        <v>3.0</v>
      </c>
    </row>
    <row r="7780" ht="15.75" customHeight="1">
      <c r="A7780" s="2" t="s">
        <v>298</v>
      </c>
      <c r="B7780" s="2" t="s">
        <v>292</v>
      </c>
      <c r="C7780" s="2" t="str">
        <f>VLOOKUP(D7780,Info!$A$24:$B$57,2,FALSE)</f>
        <v>Shallow-water</v>
      </c>
      <c r="D7780" s="3" t="s">
        <v>31</v>
      </c>
      <c r="E7780" s="3">
        <v>1982.0</v>
      </c>
      <c r="F7780" s="3">
        <v>6.0</v>
      </c>
    </row>
    <row r="7781" ht="15.75" customHeight="1">
      <c r="A7781" s="2" t="s">
        <v>298</v>
      </c>
      <c r="B7781" s="2" t="s">
        <v>292</v>
      </c>
      <c r="C7781" s="2" t="str">
        <f>VLOOKUP(D7781,Info!$A$24:$B$57,2,FALSE)</f>
        <v>Shallow-water</v>
      </c>
      <c r="D7781" s="3" t="s">
        <v>31</v>
      </c>
      <c r="E7781" s="3">
        <v>1983.0</v>
      </c>
      <c r="F7781" s="3">
        <v>4.0</v>
      </c>
    </row>
    <row r="7782" ht="15.75" customHeight="1">
      <c r="A7782" s="2" t="s">
        <v>298</v>
      </c>
      <c r="B7782" s="2" t="s">
        <v>292</v>
      </c>
      <c r="C7782" s="2" t="str">
        <f>VLOOKUP(D7782,Info!$A$24:$B$57,2,FALSE)</f>
        <v>Shallow-water</v>
      </c>
      <c r="D7782" s="3" t="s">
        <v>31</v>
      </c>
      <c r="E7782" s="3">
        <v>1984.0</v>
      </c>
      <c r="F7782" s="3">
        <v>6.0</v>
      </c>
    </row>
    <row r="7783" ht="15.75" customHeight="1">
      <c r="A7783" s="2" t="s">
        <v>298</v>
      </c>
      <c r="B7783" s="2" t="s">
        <v>292</v>
      </c>
      <c r="C7783" s="2" t="str">
        <f>VLOOKUP(D7783,Info!$A$24:$B$57,2,FALSE)</f>
        <v>Shallow-water</v>
      </c>
      <c r="D7783" s="3" t="s">
        <v>31</v>
      </c>
      <c r="E7783" s="3">
        <v>1985.0</v>
      </c>
      <c r="F7783" s="3">
        <v>1.0</v>
      </c>
    </row>
    <row r="7784" ht="15.75" customHeight="1">
      <c r="A7784" s="2" t="s">
        <v>298</v>
      </c>
      <c r="B7784" s="2" t="s">
        <v>292</v>
      </c>
      <c r="C7784" s="2" t="str">
        <f>VLOOKUP(D7784,Info!$A$24:$B$57,2,FALSE)</f>
        <v>Shallow-water</v>
      </c>
      <c r="D7784" s="3" t="s">
        <v>31</v>
      </c>
      <c r="E7784" s="3">
        <v>1987.0</v>
      </c>
      <c r="F7784" s="3">
        <v>5.0</v>
      </c>
    </row>
    <row r="7785" ht="15.75" customHeight="1">
      <c r="A7785" s="2" t="s">
        <v>298</v>
      </c>
      <c r="B7785" s="2" t="s">
        <v>292</v>
      </c>
      <c r="C7785" s="2" t="str">
        <f>VLOOKUP(D7785,Info!$A$24:$B$57,2,FALSE)</f>
        <v>Shallow-water</v>
      </c>
      <c r="D7785" s="3" t="s">
        <v>31</v>
      </c>
      <c r="E7785" s="3">
        <v>1988.0</v>
      </c>
      <c r="F7785" s="3">
        <v>1.0</v>
      </c>
    </row>
    <row r="7786" ht="15.75" customHeight="1">
      <c r="A7786" s="2" t="s">
        <v>298</v>
      </c>
      <c r="B7786" s="2" t="s">
        <v>292</v>
      </c>
      <c r="C7786" s="2" t="str">
        <f>VLOOKUP(D7786,Info!$A$24:$B$57,2,FALSE)</f>
        <v>Shallow-water</v>
      </c>
      <c r="D7786" s="3" t="s">
        <v>31</v>
      </c>
      <c r="E7786" s="3">
        <v>1989.0</v>
      </c>
      <c r="F7786" s="3">
        <v>2.0</v>
      </c>
    </row>
    <row r="7787" ht="15.75" customHeight="1">
      <c r="A7787" s="2" t="s">
        <v>298</v>
      </c>
      <c r="B7787" s="2" t="s">
        <v>292</v>
      </c>
      <c r="C7787" s="2" t="str">
        <f>VLOOKUP(D7787,Info!$A$24:$B$57,2,FALSE)</f>
        <v>Shallow-water</v>
      </c>
      <c r="D7787" s="3" t="s">
        <v>31</v>
      </c>
      <c r="E7787" s="3">
        <v>1990.0</v>
      </c>
      <c r="F7787" s="3">
        <v>4.0</v>
      </c>
    </row>
    <row r="7788" ht="15.75" customHeight="1">
      <c r="A7788" s="2" t="s">
        <v>298</v>
      </c>
      <c r="B7788" s="2" t="s">
        <v>292</v>
      </c>
      <c r="C7788" s="2" t="str">
        <f>VLOOKUP(D7788,Info!$A$24:$B$57,2,FALSE)</f>
        <v>Shallow-water</v>
      </c>
      <c r="D7788" s="3" t="s">
        <v>31</v>
      </c>
      <c r="E7788" s="3">
        <v>1991.0</v>
      </c>
      <c r="F7788" s="3">
        <v>2.0</v>
      </c>
    </row>
    <row r="7789" ht="15.75" customHeight="1">
      <c r="A7789" s="2" t="s">
        <v>298</v>
      </c>
      <c r="B7789" s="2" t="s">
        <v>292</v>
      </c>
      <c r="C7789" s="2" t="str">
        <f>VLOOKUP(D7789,Info!$A$24:$B$57,2,FALSE)</f>
        <v>Shallow-water</v>
      </c>
      <c r="D7789" s="3" t="s">
        <v>31</v>
      </c>
      <c r="E7789" s="3">
        <v>1992.0</v>
      </c>
      <c r="F7789" s="3">
        <v>10.0</v>
      </c>
    </row>
    <row r="7790" ht="15.75" customHeight="1">
      <c r="A7790" s="2" t="s">
        <v>298</v>
      </c>
      <c r="B7790" s="2" t="s">
        <v>292</v>
      </c>
      <c r="C7790" s="2" t="str">
        <f>VLOOKUP(D7790,Info!$A$24:$B$57,2,FALSE)</f>
        <v>Shallow-water</v>
      </c>
      <c r="D7790" s="3" t="s">
        <v>31</v>
      </c>
      <c r="E7790" s="3">
        <v>1993.0</v>
      </c>
      <c r="F7790" s="3">
        <v>14.0</v>
      </c>
    </row>
    <row r="7791" ht="15.75" customHeight="1">
      <c r="A7791" s="2" t="s">
        <v>298</v>
      </c>
      <c r="B7791" s="2" t="s">
        <v>292</v>
      </c>
      <c r="C7791" s="2" t="str">
        <f>VLOOKUP(D7791,Info!$A$24:$B$57,2,FALSE)</f>
        <v>Shallow-water</v>
      </c>
      <c r="D7791" s="3" t="s">
        <v>31</v>
      </c>
      <c r="E7791" s="3">
        <v>1994.0</v>
      </c>
      <c r="F7791" s="3">
        <v>21.0</v>
      </c>
    </row>
    <row r="7792" ht="15.75" customHeight="1">
      <c r="A7792" s="2" t="s">
        <v>298</v>
      </c>
      <c r="B7792" s="2" t="s">
        <v>292</v>
      </c>
      <c r="C7792" s="2" t="str">
        <f>VLOOKUP(D7792,Info!$A$24:$B$57,2,FALSE)</f>
        <v>Shallow-water</v>
      </c>
      <c r="D7792" s="3" t="s">
        <v>31</v>
      </c>
      <c r="E7792" s="3">
        <v>1995.0</v>
      </c>
      <c r="F7792" s="3">
        <v>5.0</v>
      </c>
    </row>
    <row r="7793" ht="15.75" customHeight="1">
      <c r="A7793" s="2" t="s">
        <v>298</v>
      </c>
      <c r="B7793" s="2" t="s">
        <v>292</v>
      </c>
      <c r="C7793" s="2" t="str">
        <f>VLOOKUP(D7793,Info!$A$24:$B$57,2,FALSE)</f>
        <v>Shallow-water</v>
      </c>
      <c r="D7793" s="3" t="s">
        <v>31</v>
      </c>
      <c r="E7793" s="3">
        <v>1996.0</v>
      </c>
      <c r="F7793" s="3">
        <v>4.0</v>
      </c>
    </row>
    <row r="7794" ht="15.75" customHeight="1">
      <c r="A7794" s="2" t="s">
        <v>298</v>
      </c>
      <c r="B7794" s="2" t="s">
        <v>292</v>
      </c>
      <c r="C7794" s="2" t="str">
        <f>VLOOKUP(D7794,Info!$A$24:$B$57,2,FALSE)</f>
        <v>Shallow-water</v>
      </c>
      <c r="D7794" s="3" t="s">
        <v>31</v>
      </c>
      <c r="E7794" s="3">
        <v>1997.0</v>
      </c>
      <c r="F7794" s="3">
        <v>4.0</v>
      </c>
    </row>
    <row r="7795" ht="15.75" customHeight="1">
      <c r="A7795" s="2" t="s">
        <v>298</v>
      </c>
      <c r="B7795" s="2" t="s">
        <v>292</v>
      </c>
      <c r="C7795" s="2" t="str">
        <f>VLOOKUP(D7795,Info!$A$24:$B$57,2,FALSE)</f>
        <v>Shallow-water</v>
      </c>
      <c r="D7795" s="3" t="s">
        <v>31</v>
      </c>
      <c r="E7795" s="3">
        <v>1998.0</v>
      </c>
      <c r="F7795" s="3">
        <v>7.0</v>
      </c>
    </row>
    <row r="7796" ht="15.75" customHeight="1">
      <c r="A7796" s="2" t="s">
        <v>298</v>
      </c>
      <c r="B7796" s="2" t="s">
        <v>292</v>
      </c>
      <c r="C7796" s="2" t="str">
        <f>VLOOKUP(D7796,Info!$A$24:$B$57,2,FALSE)</f>
        <v>Shallow-water</v>
      </c>
      <c r="D7796" s="3" t="s">
        <v>31</v>
      </c>
      <c r="E7796" s="3">
        <v>1999.0</v>
      </c>
      <c r="F7796" s="3">
        <v>3.0</v>
      </c>
    </row>
    <row r="7797" ht="15.75" customHeight="1">
      <c r="A7797" s="2" t="s">
        <v>298</v>
      </c>
      <c r="B7797" s="2" t="s">
        <v>292</v>
      </c>
      <c r="C7797" s="2" t="str">
        <f>VLOOKUP(D7797,Info!$A$24:$B$57,2,FALSE)</f>
        <v>Shallow-water</v>
      </c>
      <c r="D7797" s="3" t="s">
        <v>31</v>
      </c>
      <c r="E7797" s="3">
        <v>2000.0</v>
      </c>
      <c r="F7797" s="3">
        <v>2.0</v>
      </c>
    </row>
    <row r="7798" ht="15.75" customHeight="1">
      <c r="A7798" s="2" t="s">
        <v>298</v>
      </c>
      <c r="B7798" s="2" t="s">
        <v>292</v>
      </c>
      <c r="C7798" s="2" t="str">
        <f>VLOOKUP(D7798,Info!$A$24:$B$57,2,FALSE)</f>
        <v>Shallow-water</v>
      </c>
      <c r="D7798" s="3" t="s">
        <v>31</v>
      </c>
      <c r="E7798" s="3">
        <v>2001.0</v>
      </c>
      <c r="F7798" s="3">
        <v>4.0</v>
      </c>
    </row>
    <row r="7799" ht="15.75" customHeight="1">
      <c r="A7799" s="2" t="s">
        <v>298</v>
      </c>
      <c r="B7799" s="2" t="s">
        <v>292</v>
      </c>
      <c r="C7799" s="2" t="str">
        <f>VLOOKUP(D7799,Info!$A$24:$B$57,2,FALSE)</f>
        <v>Shallow-water</v>
      </c>
      <c r="D7799" s="3" t="s">
        <v>31</v>
      </c>
      <c r="E7799" s="3">
        <v>2002.0</v>
      </c>
      <c r="F7799" s="3">
        <v>14.0</v>
      </c>
    </row>
    <row r="7800" ht="15.75" customHeight="1">
      <c r="A7800" s="2" t="s">
        <v>298</v>
      </c>
      <c r="B7800" s="2" t="s">
        <v>292</v>
      </c>
      <c r="C7800" s="2" t="str">
        <f>VLOOKUP(D7800,Info!$A$24:$B$57,2,FALSE)</f>
        <v>Shallow-water</v>
      </c>
      <c r="D7800" s="3" t="s">
        <v>31</v>
      </c>
      <c r="E7800" s="3">
        <v>2003.0</v>
      </c>
      <c r="F7800" s="3">
        <v>11.0</v>
      </c>
    </row>
    <row r="7801" ht="15.75" customHeight="1">
      <c r="A7801" s="2" t="s">
        <v>298</v>
      </c>
      <c r="B7801" s="2" t="s">
        <v>292</v>
      </c>
      <c r="C7801" s="2" t="str">
        <f>VLOOKUP(D7801,Info!$A$24:$B$57,2,FALSE)</f>
        <v>Shallow-water</v>
      </c>
      <c r="D7801" s="3" t="s">
        <v>31</v>
      </c>
      <c r="E7801" s="3">
        <v>2004.0</v>
      </c>
      <c r="F7801" s="3">
        <v>12.0</v>
      </c>
    </row>
    <row r="7802" ht="15.75" customHeight="1">
      <c r="A7802" s="2" t="s">
        <v>298</v>
      </c>
      <c r="B7802" s="2" t="s">
        <v>292</v>
      </c>
      <c r="C7802" s="2" t="str">
        <f>VLOOKUP(D7802,Info!$A$24:$B$57,2,FALSE)</f>
        <v>Shallow-water</v>
      </c>
      <c r="D7802" s="3" t="s">
        <v>31</v>
      </c>
      <c r="E7802" s="3">
        <v>2005.0</v>
      </c>
      <c r="F7802" s="3">
        <v>6.0</v>
      </c>
    </row>
    <row r="7803" ht="15.75" customHeight="1">
      <c r="A7803" s="2" t="s">
        <v>298</v>
      </c>
      <c r="B7803" s="2" t="s">
        <v>292</v>
      </c>
      <c r="C7803" s="2" t="str">
        <f>VLOOKUP(D7803,Info!$A$24:$B$57,2,FALSE)</f>
        <v>Shallow-water</v>
      </c>
      <c r="D7803" s="3" t="s">
        <v>31</v>
      </c>
      <c r="E7803" s="3">
        <v>2006.0</v>
      </c>
      <c r="F7803" s="3">
        <v>16.0</v>
      </c>
    </row>
    <row r="7804" ht="15.75" customHeight="1">
      <c r="A7804" s="2" t="s">
        <v>298</v>
      </c>
      <c r="B7804" s="2" t="s">
        <v>292</v>
      </c>
      <c r="C7804" s="2" t="str">
        <f>VLOOKUP(D7804,Info!$A$24:$B$57,2,FALSE)</f>
        <v>Shallow-water</v>
      </c>
      <c r="D7804" s="3" t="s">
        <v>31</v>
      </c>
      <c r="E7804" s="3">
        <v>2007.0</v>
      </c>
      <c r="F7804" s="3">
        <v>5.0</v>
      </c>
    </row>
    <row r="7805" ht="15.75" customHeight="1">
      <c r="A7805" s="2" t="s">
        <v>298</v>
      </c>
      <c r="B7805" s="2" t="s">
        <v>292</v>
      </c>
      <c r="C7805" s="2" t="str">
        <f>VLOOKUP(D7805,Info!$A$24:$B$57,2,FALSE)</f>
        <v>Shallow-water</v>
      </c>
      <c r="D7805" s="3" t="s">
        <v>31</v>
      </c>
      <c r="E7805" s="3">
        <v>2008.0</v>
      </c>
      <c r="F7805" s="3">
        <v>8.0</v>
      </c>
    </row>
    <row r="7806" ht="15.75" customHeight="1">
      <c r="A7806" s="2" t="s">
        <v>298</v>
      </c>
      <c r="B7806" s="2" t="s">
        <v>292</v>
      </c>
      <c r="C7806" s="2" t="str">
        <f>VLOOKUP(D7806,Info!$A$24:$B$57,2,FALSE)</f>
        <v>Shallow-water</v>
      </c>
      <c r="D7806" s="3" t="s">
        <v>31</v>
      </c>
      <c r="E7806" s="3">
        <v>2009.0</v>
      </c>
      <c r="F7806" s="3">
        <v>5.0</v>
      </c>
    </row>
    <row r="7807" ht="15.75" customHeight="1">
      <c r="A7807" s="2" t="s">
        <v>298</v>
      </c>
      <c r="B7807" s="2" t="s">
        <v>292</v>
      </c>
      <c r="C7807" s="2" t="str">
        <f>VLOOKUP(D7807,Info!$A$24:$B$57,2,FALSE)</f>
        <v>Shallow-water</v>
      </c>
      <c r="D7807" s="3" t="s">
        <v>31</v>
      </c>
      <c r="E7807" s="3">
        <v>2010.0</v>
      </c>
      <c r="F7807" s="3">
        <v>5.0</v>
      </c>
    </row>
    <row r="7808" ht="15.75" customHeight="1">
      <c r="A7808" s="2" t="s">
        <v>298</v>
      </c>
      <c r="B7808" s="2" t="s">
        <v>292</v>
      </c>
      <c r="C7808" s="2" t="str">
        <f>VLOOKUP(D7808,Info!$A$24:$B$57,2,FALSE)</f>
        <v>Shallow-water</v>
      </c>
      <c r="D7808" s="3" t="s">
        <v>31</v>
      </c>
      <c r="E7808" s="3">
        <v>2011.0</v>
      </c>
      <c r="F7808" s="3">
        <v>3.0</v>
      </c>
    </row>
    <row r="7809" ht="15.75" customHeight="1">
      <c r="A7809" s="2" t="s">
        <v>298</v>
      </c>
      <c r="B7809" s="2" t="s">
        <v>292</v>
      </c>
      <c r="C7809" s="2" t="str">
        <f>VLOOKUP(D7809,Info!$A$24:$B$57,2,FALSE)</f>
        <v>Shallow-water</v>
      </c>
      <c r="D7809" s="3" t="s">
        <v>31</v>
      </c>
      <c r="E7809" s="3">
        <v>2012.0</v>
      </c>
      <c r="F7809" s="3">
        <v>5.0</v>
      </c>
    </row>
    <row r="7810" ht="15.75" customHeight="1">
      <c r="A7810" s="2" t="s">
        <v>298</v>
      </c>
      <c r="B7810" s="2" t="s">
        <v>292</v>
      </c>
      <c r="C7810" s="2" t="str">
        <f>VLOOKUP(D7810,Info!$A$24:$B$57,2,FALSE)</f>
        <v>Shallow-water</v>
      </c>
      <c r="D7810" s="3" t="s">
        <v>31</v>
      </c>
      <c r="E7810" s="3">
        <v>2013.0</v>
      </c>
      <c r="F7810" s="3">
        <v>5.0</v>
      </c>
    </row>
    <row r="7811" ht="15.75" customHeight="1">
      <c r="A7811" s="2" t="s">
        <v>298</v>
      </c>
      <c r="B7811" s="2" t="s">
        <v>292</v>
      </c>
      <c r="C7811" s="2" t="str">
        <f>VLOOKUP(D7811,Info!$A$24:$B$57,2,FALSE)</f>
        <v>Shallow-water</v>
      </c>
      <c r="D7811" s="3" t="s">
        <v>31</v>
      </c>
      <c r="E7811" s="3">
        <v>2014.0</v>
      </c>
      <c r="F7811" s="3">
        <v>7.0</v>
      </c>
    </row>
    <row r="7812" ht="15.75" customHeight="1">
      <c r="A7812" s="2" t="s">
        <v>298</v>
      </c>
      <c r="B7812" s="2" t="s">
        <v>292</v>
      </c>
      <c r="C7812" s="2" t="str">
        <f>VLOOKUP(D7812,Info!$A$24:$B$57,2,FALSE)</f>
        <v>Shallow-water</v>
      </c>
      <c r="D7812" s="3" t="s">
        <v>31</v>
      </c>
      <c r="E7812" s="3">
        <v>2015.0</v>
      </c>
      <c r="F7812" s="3">
        <v>6.0</v>
      </c>
    </row>
    <row r="7813" ht="15.75" customHeight="1">
      <c r="A7813" s="2" t="s">
        <v>298</v>
      </c>
      <c r="B7813" s="2" t="s">
        <v>292</v>
      </c>
      <c r="C7813" s="2" t="str">
        <f>VLOOKUP(D7813,Info!$A$24:$B$57,2,FALSE)</f>
        <v>Shallow-water</v>
      </c>
      <c r="D7813" s="3" t="s">
        <v>31</v>
      </c>
      <c r="E7813" s="3">
        <v>2016.0</v>
      </c>
      <c r="F7813" s="3">
        <v>8.0</v>
      </c>
    </row>
    <row r="7814" ht="15.75" customHeight="1">
      <c r="A7814" s="2" t="s">
        <v>298</v>
      </c>
      <c r="B7814" s="2" t="s">
        <v>292</v>
      </c>
      <c r="C7814" s="2" t="str">
        <f>VLOOKUP(D7814,Info!$A$24:$B$57,2,FALSE)</f>
        <v>Shallow-water</v>
      </c>
      <c r="D7814" s="3" t="s">
        <v>31</v>
      </c>
      <c r="E7814" s="3">
        <v>2017.0</v>
      </c>
      <c r="F7814" s="3">
        <v>6.0</v>
      </c>
    </row>
    <row r="7815" ht="15.75" customHeight="1">
      <c r="A7815" s="2" t="s">
        <v>298</v>
      </c>
      <c r="B7815" s="2" t="s">
        <v>292</v>
      </c>
      <c r="C7815" s="2" t="str">
        <f>VLOOKUP(D7815,Info!$A$24:$B$57,2,FALSE)</f>
        <v>Shallow-water</v>
      </c>
      <c r="D7815" s="3" t="s">
        <v>31</v>
      </c>
      <c r="E7815" s="3">
        <v>2018.0</v>
      </c>
      <c r="F7815" s="3">
        <v>5.0</v>
      </c>
    </row>
    <row r="7816" ht="15.75" customHeight="1">
      <c r="A7816" s="2" t="s">
        <v>298</v>
      </c>
      <c r="B7816" s="2" t="s">
        <v>292</v>
      </c>
      <c r="C7816" s="2" t="str">
        <f>VLOOKUP(D7816,Info!$A$24:$B$57,2,FALSE)</f>
        <v>Shallow-water</v>
      </c>
      <c r="D7816" s="3" t="s">
        <v>31</v>
      </c>
      <c r="E7816" s="3">
        <v>2019.0</v>
      </c>
      <c r="F7816" s="3">
        <v>7.0</v>
      </c>
    </row>
    <row r="7817" ht="15.75" customHeight="1">
      <c r="A7817" s="2" t="s">
        <v>298</v>
      </c>
      <c r="B7817" s="2" t="s">
        <v>292</v>
      </c>
      <c r="C7817" s="2" t="str">
        <f>VLOOKUP(D7817,Info!$A$24:$B$57,2,FALSE)</f>
        <v>Grunts</v>
      </c>
      <c r="D7817" s="3" t="s">
        <v>32</v>
      </c>
      <c r="E7817" s="3">
        <v>1981.0</v>
      </c>
      <c r="F7817" s="3">
        <v>15.0</v>
      </c>
    </row>
    <row r="7818" ht="15.75" customHeight="1">
      <c r="A7818" s="2" t="s">
        <v>298</v>
      </c>
      <c r="B7818" s="2" t="s">
        <v>292</v>
      </c>
      <c r="C7818" s="2" t="str">
        <f>VLOOKUP(D7818,Info!$A$24:$B$57,2,FALSE)</f>
        <v>Grunts</v>
      </c>
      <c r="D7818" s="3" t="s">
        <v>32</v>
      </c>
      <c r="E7818" s="3">
        <v>1982.0</v>
      </c>
      <c r="F7818" s="3">
        <v>33.0</v>
      </c>
    </row>
    <row r="7819" ht="15.75" customHeight="1">
      <c r="A7819" s="2" t="s">
        <v>298</v>
      </c>
      <c r="B7819" s="2" t="s">
        <v>292</v>
      </c>
      <c r="C7819" s="2" t="str">
        <f>VLOOKUP(D7819,Info!$A$24:$B$57,2,FALSE)</f>
        <v>Grunts</v>
      </c>
      <c r="D7819" s="3" t="s">
        <v>32</v>
      </c>
      <c r="E7819" s="3">
        <v>1983.0</v>
      </c>
      <c r="F7819" s="3">
        <v>43.0</v>
      </c>
    </row>
    <row r="7820" ht="15.75" customHeight="1">
      <c r="A7820" s="2" t="s">
        <v>298</v>
      </c>
      <c r="B7820" s="2" t="s">
        <v>292</v>
      </c>
      <c r="C7820" s="2" t="str">
        <f>VLOOKUP(D7820,Info!$A$24:$B$57,2,FALSE)</f>
        <v>Grunts</v>
      </c>
      <c r="D7820" s="3" t="s">
        <v>32</v>
      </c>
      <c r="E7820" s="3">
        <v>1984.0</v>
      </c>
      <c r="F7820" s="3">
        <v>15.0</v>
      </c>
    </row>
    <row r="7821" ht="15.75" customHeight="1">
      <c r="A7821" s="2" t="s">
        <v>298</v>
      </c>
      <c r="B7821" s="2" t="s">
        <v>292</v>
      </c>
      <c r="C7821" s="2" t="str">
        <f>VLOOKUP(D7821,Info!$A$24:$B$57,2,FALSE)</f>
        <v>Grunts</v>
      </c>
      <c r="D7821" s="3" t="s">
        <v>32</v>
      </c>
      <c r="E7821" s="3">
        <v>1985.0</v>
      </c>
      <c r="F7821" s="3">
        <v>14.0</v>
      </c>
    </row>
    <row r="7822" ht="15.75" customHeight="1">
      <c r="A7822" s="2" t="s">
        <v>298</v>
      </c>
      <c r="B7822" s="2" t="s">
        <v>292</v>
      </c>
      <c r="C7822" s="2" t="str">
        <f>VLOOKUP(D7822,Info!$A$24:$B$57,2,FALSE)</f>
        <v>Grunts</v>
      </c>
      <c r="D7822" s="3" t="s">
        <v>32</v>
      </c>
      <c r="E7822" s="3">
        <v>1986.0</v>
      </c>
      <c r="F7822" s="3">
        <v>5.0</v>
      </c>
    </row>
    <row r="7823" ht="15.75" customHeight="1">
      <c r="A7823" s="2" t="s">
        <v>298</v>
      </c>
      <c r="B7823" s="2" t="s">
        <v>292</v>
      </c>
      <c r="C7823" s="2" t="str">
        <f>VLOOKUP(D7823,Info!$A$24:$B$57,2,FALSE)</f>
        <v>Grunts</v>
      </c>
      <c r="D7823" s="3" t="s">
        <v>32</v>
      </c>
      <c r="E7823" s="3">
        <v>1987.0</v>
      </c>
      <c r="F7823" s="3">
        <v>12.0</v>
      </c>
    </row>
    <row r="7824" ht="15.75" customHeight="1">
      <c r="A7824" s="2" t="s">
        <v>298</v>
      </c>
      <c r="B7824" s="2" t="s">
        <v>292</v>
      </c>
      <c r="C7824" s="2" t="str">
        <f>VLOOKUP(D7824,Info!$A$24:$B$57,2,FALSE)</f>
        <v>Grunts</v>
      </c>
      <c r="D7824" s="3" t="s">
        <v>32</v>
      </c>
      <c r="E7824" s="3">
        <v>1988.0</v>
      </c>
      <c r="F7824" s="3">
        <v>23.0</v>
      </c>
    </row>
    <row r="7825" ht="15.75" customHeight="1">
      <c r="A7825" s="2" t="s">
        <v>298</v>
      </c>
      <c r="B7825" s="2" t="s">
        <v>292</v>
      </c>
      <c r="C7825" s="2" t="str">
        <f>VLOOKUP(D7825,Info!$A$24:$B$57,2,FALSE)</f>
        <v>Grunts</v>
      </c>
      <c r="D7825" s="3" t="s">
        <v>32</v>
      </c>
      <c r="E7825" s="3">
        <v>1989.0</v>
      </c>
      <c r="F7825" s="3">
        <v>14.0</v>
      </c>
    </row>
    <row r="7826" ht="15.75" customHeight="1">
      <c r="A7826" s="2" t="s">
        <v>298</v>
      </c>
      <c r="B7826" s="2" t="s">
        <v>292</v>
      </c>
      <c r="C7826" s="2" t="str">
        <f>VLOOKUP(D7826,Info!$A$24:$B$57,2,FALSE)</f>
        <v>Grunts</v>
      </c>
      <c r="D7826" s="3" t="s">
        <v>32</v>
      </c>
      <c r="E7826" s="3">
        <v>1990.0</v>
      </c>
      <c r="F7826" s="3">
        <v>5.0</v>
      </c>
    </row>
    <row r="7827" ht="15.75" customHeight="1">
      <c r="A7827" s="2" t="s">
        <v>298</v>
      </c>
      <c r="B7827" s="2" t="s">
        <v>292</v>
      </c>
      <c r="C7827" s="2" t="str">
        <f>VLOOKUP(D7827,Info!$A$24:$B$57,2,FALSE)</f>
        <v>Grunts</v>
      </c>
      <c r="D7827" s="3" t="s">
        <v>32</v>
      </c>
      <c r="E7827" s="3">
        <v>1991.0</v>
      </c>
      <c r="F7827" s="3">
        <v>8.0</v>
      </c>
    </row>
    <row r="7828" ht="15.75" customHeight="1">
      <c r="A7828" s="2" t="s">
        <v>298</v>
      </c>
      <c r="B7828" s="2" t="s">
        <v>292</v>
      </c>
      <c r="C7828" s="2" t="str">
        <f>VLOOKUP(D7828,Info!$A$24:$B$57,2,FALSE)</f>
        <v>Grunts</v>
      </c>
      <c r="D7828" s="3" t="s">
        <v>32</v>
      </c>
      <c r="E7828" s="3">
        <v>1992.0</v>
      </c>
      <c r="F7828" s="3">
        <v>13.0</v>
      </c>
    </row>
    <row r="7829" ht="15.75" customHeight="1">
      <c r="A7829" s="2" t="s">
        <v>298</v>
      </c>
      <c r="B7829" s="2" t="s">
        <v>292</v>
      </c>
      <c r="C7829" s="2" t="str">
        <f>VLOOKUP(D7829,Info!$A$24:$B$57,2,FALSE)</f>
        <v>Grunts</v>
      </c>
      <c r="D7829" s="3" t="s">
        <v>32</v>
      </c>
      <c r="E7829" s="3">
        <v>1993.0</v>
      </c>
      <c r="F7829" s="3">
        <v>16.0</v>
      </c>
    </row>
    <row r="7830" ht="15.75" customHeight="1">
      <c r="A7830" s="2" t="s">
        <v>298</v>
      </c>
      <c r="B7830" s="2" t="s">
        <v>292</v>
      </c>
      <c r="C7830" s="2" t="str">
        <f>VLOOKUP(D7830,Info!$A$24:$B$57,2,FALSE)</f>
        <v>Grunts</v>
      </c>
      <c r="D7830" s="3" t="s">
        <v>32</v>
      </c>
      <c r="E7830" s="3">
        <v>1994.0</v>
      </c>
      <c r="F7830" s="3">
        <v>9.0</v>
      </c>
    </row>
    <row r="7831" ht="15.75" customHeight="1">
      <c r="A7831" s="2" t="s">
        <v>298</v>
      </c>
      <c r="B7831" s="2" t="s">
        <v>292</v>
      </c>
      <c r="C7831" s="2" t="str">
        <f>VLOOKUP(D7831,Info!$A$24:$B$57,2,FALSE)</f>
        <v>Grunts</v>
      </c>
      <c r="D7831" s="3" t="s">
        <v>32</v>
      </c>
      <c r="E7831" s="3">
        <v>1995.0</v>
      </c>
      <c r="F7831" s="3">
        <v>14.0</v>
      </c>
    </row>
    <row r="7832" ht="15.75" customHeight="1">
      <c r="A7832" s="2" t="s">
        <v>298</v>
      </c>
      <c r="B7832" s="2" t="s">
        <v>292</v>
      </c>
      <c r="C7832" s="2" t="str">
        <f>VLOOKUP(D7832,Info!$A$24:$B$57,2,FALSE)</f>
        <v>Grunts</v>
      </c>
      <c r="D7832" s="3" t="s">
        <v>32</v>
      </c>
      <c r="E7832" s="3">
        <v>1996.0</v>
      </c>
      <c r="F7832" s="3">
        <v>8.0</v>
      </c>
    </row>
    <row r="7833" ht="15.75" customHeight="1">
      <c r="A7833" s="2" t="s">
        <v>298</v>
      </c>
      <c r="B7833" s="2" t="s">
        <v>292</v>
      </c>
      <c r="C7833" s="2" t="str">
        <f>VLOOKUP(D7833,Info!$A$24:$B$57,2,FALSE)</f>
        <v>Grunts</v>
      </c>
      <c r="D7833" s="3" t="s">
        <v>32</v>
      </c>
      <c r="E7833" s="3">
        <v>1997.0</v>
      </c>
      <c r="F7833" s="3">
        <v>7.0</v>
      </c>
    </row>
    <row r="7834" ht="15.75" customHeight="1">
      <c r="A7834" s="2" t="s">
        <v>298</v>
      </c>
      <c r="B7834" s="2" t="s">
        <v>292</v>
      </c>
      <c r="C7834" s="2" t="str">
        <f>VLOOKUP(D7834,Info!$A$24:$B$57,2,FALSE)</f>
        <v>Grunts</v>
      </c>
      <c r="D7834" s="3" t="s">
        <v>32</v>
      </c>
      <c r="E7834" s="3">
        <v>1998.0</v>
      </c>
      <c r="F7834" s="3">
        <v>14.0</v>
      </c>
    </row>
    <row r="7835" ht="15.75" customHeight="1">
      <c r="A7835" s="2" t="s">
        <v>298</v>
      </c>
      <c r="B7835" s="2" t="s">
        <v>292</v>
      </c>
      <c r="C7835" s="2" t="str">
        <f>VLOOKUP(D7835,Info!$A$24:$B$57,2,FALSE)</f>
        <v>Grunts</v>
      </c>
      <c r="D7835" s="3" t="s">
        <v>32</v>
      </c>
      <c r="E7835" s="3">
        <v>1999.0</v>
      </c>
      <c r="F7835" s="3">
        <v>15.0</v>
      </c>
    </row>
    <row r="7836" ht="15.75" customHeight="1">
      <c r="A7836" s="2" t="s">
        <v>298</v>
      </c>
      <c r="B7836" s="2" t="s">
        <v>292</v>
      </c>
      <c r="C7836" s="2" t="str">
        <f>VLOOKUP(D7836,Info!$A$24:$B$57,2,FALSE)</f>
        <v>Grunts</v>
      </c>
      <c r="D7836" s="3" t="s">
        <v>32</v>
      </c>
      <c r="E7836" s="3">
        <v>2000.0</v>
      </c>
      <c r="F7836" s="3">
        <v>8.0</v>
      </c>
    </row>
    <row r="7837" ht="15.75" customHeight="1">
      <c r="A7837" s="2" t="s">
        <v>298</v>
      </c>
      <c r="B7837" s="2" t="s">
        <v>292</v>
      </c>
      <c r="C7837" s="2" t="str">
        <f>VLOOKUP(D7837,Info!$A$24:$B$57,2,FALSE)</f>
        <v>Grunts</v>
      </c>
      <c r="D7837" s="3" t="s">
        <v>32</v>
      </c>
      <c r="E7837" s="3">
        <v>2001.0</v>
      </c>
      <c r="F7837" s="3">
        <v>14.0</v>
      </c>
    </row>
    <row r="7838" ht="15.75" customHeight="1">
      <c r="A7838" s="2" t="s">
        <v>298</v>
      </c>
      <c r="B7838" s="2" t="s">
        <v>292</v>
      </c>
      <c r="C7838" s="2" t="str">
        <f>VLOOKUP(D7838,Info!$A$24:$B$57,2,FALSE)</f>
        <v>Grunts</v>
      </c>
      <c r="D7838" s="3" t="s">
        <v>32</v>
      </c>
      <c r="E7838" s="3">
        <v>2002.0</v>
      </c>
      <c r="F7838" s="3">
        <v>25.0</v>
      </c>
    </row>
    <row r="7839" ht="15.75" customHeight="1">
      <c r="A7839" s="2" t="s">
        <v>298</v>
      </c>
      <c r="B7839" s="2" t="s">
        <v>292</v>
      </c>
      <c r="C7839" s="2" t="str">
        <f>VLOOKUP(D7839,Info!$A$24:$B$57,2,FALSE)</f>
        <v>Grunts</v>
      </c>
      <c r="D7839" s="3" t="s">
        <v>32</v>
      </c>
      <c r="E7839" s="3">
        <v>2003.0</v>
      </c>
      <c r="F7839" s="3">
        <v>12.0</v>
      </c>
    </row>
    <row r="7840" ht="15.75" customHeight="1">
      <c r="A7840" s="2" t="s">
        <v>298</v>
      </c>
      <c r="B7840" s="2" t="s">
        <v>292</v>
      </c>
      <c r="C7840" s="2" t="str">
        <f>VLOOKUP(D7840,Info!$A$24:$B$57,2,FALSE)</f>
        <v>Grunts</v>
      </c>
      <c r="D7840" s="3" t="s">
        <v>32</v>
      </c>
      <c r="E7840" s="3">
        <v>2004.0</v>
      </c>
      <c r="F7840" s="3">
        <v>20.0</v>
      </c>
    </row>
    <row r="7841" ht="15.75" customHeight="1">
      <c r="A7841" s="2" t="s">
        <v>298</v>
      </c>
      <c r="B7841" s="2" t="s">
        <v>292</v>
      </c>
      <c r="C7841" s="2" t="str">
        <f>VLOOKUP(D7841,Info!$A$24:$B$57,2,FALSE)</f>
        <v>Grunts</v>
      </c>
      <c r="D7841" s="3" t="s">
        <v>32</v>
      </c>
      <c r="E7841" s="3">
        <v>2005.0</v>
      </c>
      <c r="F7841" s="3">
        <v>22.0</v>
      </c>
    </row>
    <row r="7842" ht="15.75" customHeight="1">
      <c r="A7842" s="2" t="s">
        <v>298</v>
      </c>
      <c r="B7842" s="2" t="s">
        <v>292</v>
      </c>
      <c r="C7842" s="2" t="str">
        <f>VLOOKUP(D7842,Info!$A$24:$B$57,2,FALSE)</f>
        <v>Grunts</v>
      </c>
      <c r="D7842" s="3" t="s">
        <v>32</v>
      </c>
      <c r="E7842" s="3">
        <v>2006.0</v>
      </c>
      <c r="F7842" s="3">
        <v>7.0</v>
      </c>
    </row>
    <row r="7843" ht="15.75" customHeight="1">
      <c r="A7843" s="2" t="s">
        <v>298</v>
      </c>
      <c r="B7843" s="2" t="s">
        <v>292</v>
      </c>
      <c r="C7843" s="2" t="str">
        <f>VLOOKUP(D7843,Info!$A$24:$B$57,2,FALSE)</f>
        <v>Grunts</v>
      </c>
      <c r="D7843" s="3" t="s">
        <v>32</v>
      </c>
      <c r="E7843" s="3">
        <v>2007.0</v>
      </c>
      <c r="F7843" s="3">
        <v>16.0</v>
      </c>
    </row>
    <row r="7844" ht="15.75" customHeight="1">
      <c r="A7844" s="2" t="s">
        <v>298</v>
      </c>
      <c r="B7844" s="2" t="s">
        <v>292</v>
      </c>
      <c r="C7844" s="2" t="str">
        <f>VLOOKUP(D7844,Info!$A$24:$B$57,2,FALSE)</f>
        <v>Grunts</v>
      </c>
      <c r="D7844" s="3" t="s">
        <v>32</v>
      </c>
      <c r="E7844" s="3">
        <v>2008.0</v>
      </c>
      <c r="F7844" s="3">
        <v>19.0</v>
      </c>
    </row>
    <row r="7845" ht="15.75" customHeight="1">
      <c r="A7845" s="2" t="s">
        <v>298</v>
      </c>
      <c r="B7845" s="2" t="s">
        <v>292</v>
      </c>
      <c r="C7845" s="2" t="str">
        <f>VLOOKUP(D7845,Info!$A$24:$B$57,2,FALSE)</f>
        <v>Grunts</v>
      </c>
      <c r="D7845" s="3" t="s">
        <v>32</v>
      </c>
      <c r="E7845" s="3">
        <v>2009.0</v>
      </c>
      <c r="F7845" s="3">
        <v>12.0</v>
      </c>
    </row>
    <row r="7846" ht="15.75" customHeight="1">
      <c r="A7846" s="2" t="s">
        <v>298</v>
      </c>
      <c r="B7846" s="2" t="s">
        <v>292</v>
      </c>
      <c r="C7846" s="2" t="str">
        <f>VLOOKUP(D7846,Info!$A$24:$B$57,2,FALSE)</f>
        <v>Grunts</v>
      </c>
      <c r="D7846" s="3" t="s">
        <v>32</v>
      </c>
      <c r="E7846" s="3">
        <v>2010.0</v>
      </c>
      <c r="F7846" s="3">
        <v>3.0</v>
      </c>
    </row>
    <row r="7847" ht="15.75" customHeight="1">
      <c r="A7847" s="2" t="s">
        <v>298</v>
      </c>
      <c r="B7847" s="2" t="s">
        <v>292</v>
      </c>
      <c r="C7847" s="2" t="str">
        <f>VLOOKUP(D7847,Info!$A$24:$B$57,2,FALSE)</f>
        <v>Grunts</v>
      </c>
      <c r="D7847" s="3" t="s">
        <v>32</v>
      </c>
      <c r="E7847" s="3">
        <v>2011.0</v>
      </c>
      <c r="F7847" s="3">
        <v>6.0</v>
      </c>
    </row>
    <row r="7848" ht="15.75" customHeight="1">
      <c r="A7848" s="2" t="s">
        <v>298</v>
      </c>
      <c r="B7848" s="2" t="s">
        <v>292</v>
      </c>
      <c r="C7848" s="2" t="str">
        <f>VLOOKUP(D7848,Info!$A$24:$B$57,2,FALSE)</f>
        <v>Grunts</v>
      </c>
      <c r="D7848" s="3" t="s">
        <v>32</v>
      </c>
      <c r="E7848" s="3">
        <v>2012.0</v>
      </c>
      <c r="F7848" s="3">
        <v>16.0</v>
      </c>
    </row>
    <row r="7849" ht="15.75" customHeight="1">
      <c r="A7849" s="2" t="s">
        <v>298</v>
      </c>
      <c r="B7849" s="2" t="s">
        <v>292</v>
      </c>
      <c r="C7849" s="2" t="str">
        <f>VLOOKUP(D7849,Info!$A$24:$B$57,2,FALSE)</f>
        <v>Grunts</v>
      </c>
      <c r="D7849" s="3" t="s">
        <v>32</v>
      </c>
      <c r="E7849" s="3">
        <v>2013.0</v>
      </c>
      <c r="F7849" s="3">
        <v>22.0</v>
      </c>
    </row>
    <row r="7850" ht="15.75" customHeight="1">
      <c r="A7850" s="2" t="s">
        <v>298</v>
      </c>
      <c r="B7850" s="2" t="s">
        <v>292</v>
      </c>
      <c r="C7850" s="2" t="str">
        <f>VLOOKUP(D7850,Info!$A$24:$B$57,2,FALSE)</f>
        <v>Grunts</v>
      </c>
      <c r="D7850" s="3" t="s">
        <v>32</v>
      </c>
      <c r="E7850" s="3">
        <v>2014.0</v>
      </c>
      <c r="F7850" s="3">
        <v>25.0</v>
      </c>
    </row>
    <row r="7851" ht="15.75" customHeight="1">
      <c r="A7851" s="2" t="s">
        <v>298</v>
      </c>
      <c r="B7851" s="2" t="s">
        <v>292</v>
      </c>
      <c r="C7851" s="2" t="str">
        <f>VLOOKUP(D7851,Info!$A$24:$B$57,2,FALSE)</f>
        <v>Grunts</v>
      </c>
      <c r="D7851" s="3" t="s">
        <v>32</v>
      </c>
      <c r="E7851" s="3">
        <v>2015.0</v>
      </c>
      <c r="F7851" s="3">
        <v>32.0</v>
      </c>
    </row>
    <row r="7852" ht="15.75" customHeight="1">
      <c r="A7852" s="2" t="s">
        <v>298</v>
      </c>
      <c r="B7852" s="2" t="s">
        <v>292</v>
      </c>
      <c r="C7852" s="2" t="str">
        <f>VLOOKUP(D7852,Info!$A$24:$B$57,2,FALSE)</f>
        <v>Grunts</v>
      </c>
      <c r="D7852" s="3" t="s">
        <v>32</v>
      </c>
      <c r="E7852" s="3">
        <v>2016.0</v>
      </c>
      <c r="F7852" s="3">
        <v>15.0</v>
      </c>
    </row>
    <row r="7853" ht="15.75" customHeight="1">
      <c r="A7853" s="2" t="s">
        <v>298</v>
      </c>
      <c r="B7853" s="2" t="s">
        <v>292</v>
      </c>
      <c r="C7853" s="2" t="str">
        <f>VLOOKUP(D7853,Info!$A$24:$B$57,2,FALSE)</f>
        <v>Grunts</v>
      </c>
      <c r="D7853" s="3" t="s">
        <v>32</v>
      </c>
      <c r="E7853" s="3">
        <v>2017.0</v>
      </c>
      <c r="F7853" s="3">
        <v>13.0</v>
      </c>
    </row>
    <row r="7854" ht="15.75" customHeight="1">
      <c r="A7854" s="2" t="s">
        <v>298</v>
      </c>
      <c r="B7854" s="2" t="s">
        <v>292</v>
      </c>
      <c r="C7854" s="2" t="str">
        <f>VLOOKUP(D7854,Info!$A$24:$B$57,2,FALSE)</f>
        <v>Grunts</v>
      </c>
      <c r="D7854" s="3" t="s">
        <v>32</v>
      </c>
      <c r="E7854" s="3">
        <v>2018.0</v>
      </c>
      <c r="F7854" s="3">
        <v>11.0</v>
      </c>
    </row>
    <row r="7855" ht="15.75" customHeight="1">
      <c r="A7855" s="2" t="s">
        <v>298</v>
      </c>
      <c r="B7855" s="2" t="s">
        <v>292</v>
      </c>
      <c r="C7855" s="2" t="str">
        <f>VLOOKUP(D7855,Info!$A$24:$B$57,2,FALSE)</f>
        <v>Grunts</v>
      </c>
      <c r="D7855" s="3" t="s">
        <v>32</v>
      </c>
      <c r="E7855" s="3">
        <v>2019.0</v>
      </c>
      <c r="F7855" s="3">
        <v>5.0</v>
      </c>
    </row>
    <row r="7856" ht="15.75" customHeight="1">
      <c r="A7856" s="2" t="s">
        <v>298</v>
      </c>
      <c r="B7856" s="2" t="s">
        <v>292</v>
      </c>
      <c r="C7856" s="2" t="str">
        <f>VLOOKUP(D7856,Info!$A$24:$B$57,2,FALSE)</f>
        <v>Deepwater</v>
      </c>
      <c r="D7856" s="3" t="s">
        <v>33</v>
      </c>
      <c r="E7856" s="3">
        <v>1981.0</v>
      </c>
      <c r="F7856" s="3">
        <v>2.0</v>
      </c>
    </row>
    <row r="7857" ht="15.75" customHeight="1">
      <c r="A7857" s="2" t="s">
        <v>298</v>
      </c>
      <c r="B7857" s="2" t="s">
        <v>292</v>
      </c>
      <c r="C7857" s="2" t="str">
        <f>VLOOKUP(D7857,Info!$A$24:$B$57,2,FALSE)</f>
        <v>Deepwater</v>
      </c>
      <c r="D7857" s="3" t="s">
        <v>33</v>
      </c>
      <c r="E7857" s="3">
        <v>1982.0</v>
      </c>
      <c r="F7857" s="3">
        <v>3.0</v>
      </c>
    </row>
    <row r="7858" ht="15.75" customHeight="1">
      <c r="A7858" s="2" t="s">
        <v>298</v>
      </c>
      <c r="B7858" s="2" t="s">
        <v>292</v>
      </c>
      <c r="C7858" s="2" t="str">
        <f>VLOOKUP(D7858,Info!$A$24:$B$57,2,FALSE)</f>
        <v>Deepwater</v>
      </c>
      <c r="D7858" s="3" t="s">
        <v>33</v>
      </c>
      <c r="E7858" s="3">
        <v>1983.0</v>
      </c>
      <c r="F7858" s="3">
        <v>5.0</v>
      </c>
    </row>
    <row r="7859" ht="15.75" customHeight="1">
      <c r="A7859" s="2" t="s">
        <v>298</v>
      </c>
      <c r="B7859" s="2" t="s">
        <v>292</v>
      </c>
      <c r="C7859" s="2" t="str">
        <f>VLOOKUP(D7859,Info!$A$24:$B$57,2,FALSE)</f>
        <v>Deepwater</v>
      </c>
      <c r="D7859" s="3" t="s">
        <v>33</v>
      </c>
      <c r="E7859" s="3">
        <v>1984.0</v>
      </c>
      <c r="F7859" s="3">
        <v>4.0</v>
      </c>
    </row>
    <row r="7860" ht="15.75" customHeight="1">
      <c r="A7860" s="2" t="s">
        <v>298</v>
      </c>
      <c r="B7860" s="2" t="s">
        <v>292</v>
      </c>
      <c r="C7860" s="2" t="str">
        <f>VLOOKUP(D7860,Info!$A$24:$B$57,2,FALSE)</f>
        <v>Deepwater</v>
      </c>
      <c r="D7860" s="3" t="s">
        <v>33</v>
      </c>
      <c r="E7860" s="3">
        <v>1987.0</v>
      </c>
      <c r="F7860" s="3">
        <v>3.0</v>
      </c>
    </row>
    <row r="7861" ht="15.75" customHeight="1">
      <c r="A7861" s="2" t="s">
        <v>298</v>
      </c>
      <c r="B7861" s="2" t="s">
        <v>292</v>
      </c>
      <c r="C7861" s="2" t="str">
        <f>VLOOKUP(D7861,Info!$A$24:$B$57,2,FALSE)</f>
        <v>Deepwater</v>
      </c>
      <c r="D7861" s="3" t="s">
        <v>33</v>
      </c>
      <c r="E7861" s="3">
        <v>1988.0</v>
      </c>
      <c r="F7861" s="3">
        <v>1.0</v>
      </c>
    </row>
    <row r="7862" ht="15.75" customHeight="1">
      <c r="A7862" s="2" t="s">
        <v>298</v>
      </c>
      <c r="B7862" s="2" t="s">
        <v>292</v>
      </c>
      <c r="C7862" s="2" t="str">
        <f>VLOOKUP(D7862,Info!$A$24:$B$57,2,FALSE)</f>
        <v>Deepwater</v>
      </c>
      <c r="D7862" s="3" t="s">
        <v>33</v>
      </c>
      <c r="E7862" s="3">
        <v>1989.0</v>
      </c>
      <c r="F7862" s="3">
        <v>1.0</v>
      </c>
    </row>
    <row r="7863" ht="15.75" customHeight="1">
      <c r="A7863" s="2" t="s">
        <v>298</v>
      </c>
      <c r="B7863" s="2" t="s">
        <v>292</v>
      </c>
      <c r="C7863" s="2" t="str">
        <f>VLOOKUP(D7863,Info!$A$24:$B$57,2,FALSE)</f>
        <v>Deepwater</v>
      </c>
      <c r="D7863" s="3" t="s">
        <v>33</v>
      </c>
      <c r="E7863" s="3">
        <v>1990.0</v>
      </c>
      <c r="F7863" s="3">
        <v>2.0</v>
      </c>
    </row>
    <row r="7864" ht="15.75" customHeight="1">
      <c r="A7864" s="2" t="s">
        <v>298</v>
      </c>
      <c r="B7864" s="2" t="s">
        <v>292</v>
      </c>
      <c r="C7864" s="2" t="str">
        <f>VLOOKUP(D7864,Info!$A$24:$B$57,2,FALSE)</f>
        <v>Deepwater</v>
      </c>
      <c r="D7864" s="3" t="s">
        <v>33</v>
      </c>
      <c r="E7864" s="3">
        <v>1991.0</v>
      </c>
      <c r="F7864" s="3">
        <v>2.0</v>
      </c>
    </row>
    <row r="7865" ht="15.75" customHeight="1">
      <c r="A7865" s="2" t="s">
        <v>298</v>
      </c>
      <c r="B7865" s="2" t="s">
        <v>292</v>
      </c>
      <c r="C7865" s="2" t="str">
        <f>VLOOKUP(D7865,Info!$A$24:$B$57,2,FALSE)</f>
        <v>Deepwater</v>
      </c>
      <c r="D7865" s="3" t="s">
        <v>33</v>
      </c>
      <c r="E7865" s="3">
        <v>1992.0</v>
      </c>
      <c r="F7865" s="3">
        <v>1.0</v>
      </c>
    </row>
    <row r="7866" ht="15.75" customHeight="1">
      <c r="A7866" s="2" t="s">
        <v>298</v>
      </c>
      <c r="B7866" s="2" t="s">
        <v>292</v>
      </c>
      <c r="C7866" s="2" t="str">
        <f>VLOOKUP(D7866,Info!$A$24:$B$57,2,FALSE)</f>
        <v>Deepwater</v>
      </c>
      <c r="D7866" s="3" t="s">
        <v>33</v>
      </c>
      <c r="E7866" s="3">
        <v>1993.0</v>
      </c>
      <c r="F7866" s="3">
        <v>2.0</v>
      </c>
    </row>
    <row r="7867" ht="15.75" customHeight="1">
      <c r="A7867" s="2" t="s">
        <v>298</v>
      </c>
      <c r="B7867" s="2" t="s">
        <v>292</v>
      </c>
      <c r="C7867" s="2" t="str">
        <f>VLOOKUP(D7867,Info!$A$24:$B$57,2,FALSE)</f>
        <v>Deepwater</v>
      </c>
      <c r="D7867" s="3" t="s">
        <v>33</v>
      </c>
      <c r="E7867" s="3">
        <v>1994.0</v>
      </c>
      <c r="F7867" s="3">
        <v>4.0</v>
      </c>
    </row>
    <row r="7868" ht="15.75" customHeight="1">
      <c r="A7868" s="2" t="s">
        <v>298</v>
      </c>
      <c r="B7868" s="2" t="s">
        <v>292</v>
      </c>
      <c r="C7868" s="2" t="str">
        <f>VLOOKUP(D7868,Info!$A$24:$B$57,2,FALSE)</f>
        <v>Deepwater</v>
      </c>
      <c r="D7868" s="3" t="s">
        <v>33</v>
      </c>
      <c r="E7868" s="3">
        <v>1995.0</v>
      </c>
      <c r="F7868" s="3">
        <v>1.0</v>
      </c>
    </row>
    <row r="7869" ht="15.75" customHeight="1">
      <c r="A7869" s="2" t="s">
        <v>298</v>
      </c>
      <c r="B7869" s="2" t="s">
        <v>292</v>
      </c>
      <c r="C7869" s="2" t="str">
        <f>VLOOKUP(D7869,Info!$A$24:$B$57,2,FALSE)</f>
        <v>Deepwater</v>
      </c>
      <c r="D7869" s="3" t="s">
        <v>33</v>
      </c>
      <c r="E7869" s="3">
        <v>1996.0</v>
      </c>
      <c r="F7869" s="3">
        <v>2.0</v>
      </c>
    </row>
    <row r="7870" ht="15.75" customHeight="1">
      <c r="A7870" s="2" t="s">
        <v>298</v>
      </c>
      <c r="B7870" s="2" t="s">
        <v>292</v>
      </c>
      <c r="C7870" s="2" t="str">
        <f>VLOOKUP(D7870,Info!$A$24:$B$57,2,FALSE)</f>
        <v>Deepwater</v>
      </c>
      <c r="D7870" s="3" t="s">
        <v>33</v>
      </c>
      <c r="E7870" s="3">
        <v>1997.0</v>
      </c>
      <c r="F7870" s="3">
        <v>4.0</v>
      </c>
    </row>
    <row r="7871" ht="15.75" customHeight="1">
      <c r="A7871" s="2" t="s">
        <v>298</v>
      </c>
      <c r="B7871" s="2" t="s">
        <v>292</v>
      </c>
      <c r="C7871" s="2" t="str">
        <f>VLOOKUP(D7871,Info!$A$24:$B$57,2,FALSE)</f>
        <v>Deepwater</v>
      </c>
      <c r="D7871" s="3" t="s">
        <v>33</v>
      </c>
      <c r="E7871" s="3">
        <v>1998.0</v>
      </c>
      <c r="F7871" s="3">
        <v>5.0</v>
      </c>
    </row>
    <row r="7872" ht="15.75" customHeight="1">
      <c r="A7872" s="2" t="s">
        <v>298</v>
      </c>
      <c r="B7872" s="2" t="s">
        <v>292</v>
      </c>
      <c r="C7872" s="2" t="str">
        <f>VLOOKUP(D7872,Info!$A$24:$B$57,2,FALSE)</f>
        <v>Deepwater</v>
      </c>
      <c r="D7872" s="3" t="s">
        <v>33</v>
      </c>
      <c r="E7872" s="3">
        <v>1999.0</v>
      </c>
      <c r="F7872" s="3">
        <v>4.0</v>
      </c>
    </row>
    <row r="7873" ht="15.75" customHeight="1">
      <c r="A7873" s="2" t="s">
        <v>298</v>
      </c>
      <c r="B7873" s="2" t="s">
        <v>292</v>
      </c>
      <c r="C7873" s="2" t="str">
        <f>VLOOKUP(D7873,Info!$A$24:$B$57,2,FALSE)</f>
        <v>Deepwater</v>
      </c>
      <c r="D7873" s="3" t="s">
        <v>33</v>
      </c>
      <c r="E7873" s="3">
        <v>2000.0</v>
      </c>
      <c r="F7873" s="3">
        <v>3.0</v>
      </c>
    </row>
    <row r="7874" ht="15.75" customHeight="1">
      <c r="A7874" s="2" t="s">
        <v>298</v>
      </c>
      <c r="B7874" s="2" t="s">
        <v>292</v>
      </c>
      <c r="C7874" s="2" t="str">
        <f>VLOOKUP(D7874,Info!$A$24:$B$57,2,FALSE)</f>
        <v>Deepwater</v>
      </c>
      <c r="D7874" s="3" t="s">
        <v>33</v>
      </c>
      <c r="E7874" s="3">
        <v>2001.0</v>
      </c>
      <c r="F7874" s="3">
        <v>5.0</v>
      </c>
    </row>
    <row r="7875" ht="15.75" customHeight="1">
      <c r="A7875" s="2" t="s">
        <v>298</v>
      </c>
      <c r="B7875" s="2" t="s">
        <v>292</v>
      </c>
      <c r="C7875" s="2" t="str">
        <f>VLOOKUP(D7875,Info!$A$24:$B$57,2,FALSE)</f>
        <v>Deepwater</v>
      </c>
      <c r="D7875" s="3" t="s">
        <v>33</v>
      </c>
      <c r="E7875" s="3">
        <v>2002.0</v>
      </c>
      <c r="F7875" s="3">
        <v>7.0</v>
      </c>
    </row>
    <row r="7876" ht="15.75" customHeight="1">
      <c r="A7876" s="2" t="s">
        <v>298</v>
      </c>
      <c r="B7876" s="2" t="s">
        <v>292</v>
      </c>
      <c r="C7876" s="2" t="str">
        <f>VLOOKUP(D7876,Info!$A$24:$B$57,2,FALSE)</f>
        <v>Deepwater</v>
      </c>
      <c r="D7876" s="3" t="s">
        <v>33</v>
      </c>
      <c r="E7876" s="3">
        <v>2003.0</v>
      </c>
      <c r="F7876" s="3">
        <v>7.0</v>
      </c>
    </row>
    <row r="7877" ht="15.75" customHeight="1">
      <c r="A7877" s="2" t="s">
        <v>298</v>
      </c>
      <c r="B7877" s="2" t="s">
        <v>292</v>
      </c>
      <c r="C7877" s="2" t="str">
        <f>VLOOKUP(D7877,Info!$A$24:$B$57,2,FALSE)</f>
        <v>Deepwater</v>
      </c>
      <c r="D7877" s="3" t="s">
        <v>33</v>
      </c>
      <c r="E7877" s="3">
        <v>2004.0</v>
      </c>
      <c r="F7877" s="3">
        <v>6.0</v>
      </c>
    </row>
    <row r="7878" ht="15.75" customHeight="1">
      <c r="A7878" s="2" t="s">
        <v>298</v>
      </c>
      <c r="B7878" s="2" t="s">
        <v>292</v>
      </c>
      <c r="C7878" s="2" t="str">
        <f>VLOOKUP(D7878,Info!$A$24:$B$57,2,FALSE)</f>
        <v>Deepwater</v>
      </c>
      <c r="D7878" s="3" t="s">
        <v>33</v>
      </c>
      <c r="E7878" s="3">
        <v>2005.0</v>
      </c>
      <c r="F7878" s="3">
        <v>5.0</v>
      </c>
    </row>
    <row r="7879" ht="15.75" customHeight="1">
      <c r="A7879" s="2" t="s">
        <v>298</v>
      </c>
      <c r="B7879" s="2" t="s">
        <v>292</v>
      </c>
      <c r="C7879" s="2" t="str">
        <f>VLOOKUP(D7879,Info!$A$24:$B$57,2,FALSE)</f>
        <v>Deepwater</v>
      </c>
      <c r="D7879" s="3" t="s">
        <v>33</v>
      </c>
      <c r="E7879" s="3">
        <v>2006.0</v>
      </c>
      <c r="F7879" s="3">
        <v>2.0</v>
      </c>
    </row>
    <row r="7880" ht="15.75" customHeight="1">
      <c r="A7880" s="2" t="s">
        <v>298</v>
      </c>
      <c r="B7880" s="2" t="s">
        <v>292</v>
      </c>
      <c r="C7880" s="2" t="str">
        <f>VLOOKUP(D7880,Info!$A$24:$B$57,2,FALSE)</f>
        <v>Deepwater</v>
      </c>
      <c r="D7880" s="3" t="s">
        <v>33</v>
      </c>
      <c r="E7880" s="3">
        <v>2007.0</v>
      </c>
      <c r="F7880" s="3">
        <v>4.0</v>
      </c>
    </row>
    <row r="7881" ht="15.75" customHeight="1">
      <c r="A7881" s="2" t="s">
        <v>298</v>
      </c>
      <c r="B7881" s="2" t="s">
        <v>292</v>
      </c>
      <c r="C7881" s="2" t="str">
        <f>VLOOKUP(D7881,Info!$A$24:$B$57,2,FALSE)</f>
        <v>Deepwater</v>
      </c>
      <c r="D7881" s="3" t="s">
        <v>33</v>
      </c>
      <c r="E7881" s="3">
        <v>2008.0</v>
      </c>
      <c r="F7881" s="3">
        <v>18.0</v>
      </c>
    </row>
    <row r="7882" ht="15.75" customHeight="1">
      <c r="A7882" s="2" t="s">
        <v>298</v>
      </c>
      <c r="B7882" s="2" t="s">
        <v>292</v>
      </c>
      <c r="C7882" s="2" t="str">
        <f>VLOOKUP(D7882,Info!$A$24:$B$57,2,FALSE)</f>
        <v>Deepwater</v>
      </c>
      <c r="D7882" s="3" t="s">
        <v>33</v>
      </c>
      <c r="E7882" s="3">
        <v>2009.0</v>
      </c>
      <c r="F7882" s="3">
        <v>7.0</v>
      </c>
    </row>
    <row r="7883" ht="15.75" customHeight="1">
      <c r="A7883" s="2" t="s">
        <v>298</v>
      </c>
      <c r="B7883" s="2" t="s">
        <v>292</v>
      </c>
      <c r="C7883" s="2" t="str">
        <f>VLOOKUP(D7883,Info!$A$24:$B$57,2,FALSE)</f>
        <v>Deepwater</v>
      </c>
      <c r="D7883" s="3" t="s">
        <v>33</v>
      </c>
      <c r="E7883" s="3">
        <v>2010.0</v>
      </c>
      <c r="F7883" s="3">
        <v>6.0</v>
      </c>
    </row>
    <row r="7884" ht="15.75" customHeight="1">
      <c r="A7884" s="2" t="s">
        <v>298</v>
      </c>
      <c r="B7884" s="2" t="s">
        <v>292</v>
      </c>
      <c r="C7884" s="2" t="str">
        <f>VLOOKUP(D7884,Info!$A$24:$B$57,2,FALSE)</f>
        <v>Deepwater</v>
      </c>
      <c r="D7884" s="3" t="s">
        <v>33</v>
      </c>
      <c r="E7884" s="3">
        <v>2011.0</v>
      </c>
      <c r="F7884" s="3">
        <v>4.0</v>
      </c>
    </row>
    <row r="7885" ht="15.75" customHeight="1">
      <c r="A7885" s="2" t="s">
        <v>298</v>
      </c>
      <c r="B7885" s="2" t="s">
        <v>292</v>
      </c>
      <c r="C7885" s="2" t="str">
        <f>VLOOKUP(D7885,Info!$A$24:$B$57,2,FALSE)</f>
        <v>Deepwater</v>
      </c>
      <c r="D7885" s="3" t="s">
        <v>33</v>
      </c>
      <c r="E7885" s="3">
        <v>2012.0</v>
      </c>
      <c r="F7885" s="3">
        <v>3.0</v>
      </c>
    </row>
    <row r="7886" ht="15.75" customHeight="1">
      <c r="A7886" s="2" t="s">
        <v>298</v>
      </c>
      <c r="B7886" s="2" t="s">
        <v>292</v>
      </c>
      <c r="C7886" s="2" t="str">
        <f>VLOOKUP(D7886,Info!$A$24:$B$57,2,FALSE)</f>
        <v>Deepwater</v>
      </c>
      <c r="D7886" s="3" t="s">
        <v>33</v>
      </c>
      <c r="E7886" s="3">
        <v>2013.0</v>
      </c>
      <c r="F7886" s="3">
        <v>14.0</v>
      </c>
    </row>
    <row r="7887" ht="15.75" customHeight="1">
      <c r="A7887" s="2" t="s">
        <v>298</v>
      </c>
      <c r="B7887" s="2" t="s">
        <v>292</v>
      </c>
      <c r="C7887" s="2" t="str">
        <f>VLOOKUP(D7887,Info!$A$24:$B$57,2,FALSE)</f>
        <v>Deepwater</v>
      </c>
      <c r="D7887" s="3" t="s">
        <v>33</v>
      </c>
      <c r="E7887" s="3">
        <v>2014.0</v>
      </c>
      <c r="F7887" s="3">
        <v>7.0</v>
      </c>
    </row>
    <row r="7888" ht="15.75" customHeight="1">
      <c r="A7888" s="2" t="s">
        <v>298</v>
      </c>
      <c r="B7888" s="2" t="s">
        <v>292</v>
      </c>
      <c r="C7888" s="2" t="str">
        <f>VLOOKUP(D7888,Info!$A$24:$B$57,2,FALSE)</f>
        <v>Deepwater</v>
      </c>
      <c r="D7888" s="3" t="s">
        <v>33</v>
      </c>
      <c r="E7888" s="3">
        <v>2015.0</v>
      </c>
      <c r="F7888" s="3">
        <v>4.0</v>
      </c>
    </row>
    <row r="7889" ht="15.75" customHeight="1">
      <c r="A7889" s="2" t="s">
        <v>298</v>
      </c>
      <c r="B7889" s="2" t="s">
        <v>292</v>
      </c>
      <c r="C7889" s="2" t="str">
        <f>VLOOKUP(D7889,Info!$A$24:$B$57,2,FALSE)</f>
        <v>Deepwater</v>
      </c>
      <c r="D7889" s="3" t="s">
        <v>33</v>
      </c>
      <c r="E7889" s="3">
        <v>2016.0</v>
      </c>
      <c r="F7889" s="3">
        <v>6.0</v>
      </c>
    </row>
    <row r="7890" ht="15.75" customHeight="1">
      <c r="A7890" s="2" t="s">
        <v>298</v>
      </c>
      <c r="B7890" s="2" t="s">
        <v>292</v>
      </c>
      <c r="C7890" s="2" t="str">
        <f>VLOOKUP(D7890,Info!$A$24:$B$57,2,FALSE)</f>
        <v>Deepwater</v>
      </c>
      <c r="D7890" s="3" t="s">
        <v>33</v>
      </c>
      <c r="E7890" s="3">
        <v>2017.0</v>
      </c>
      <c r="F7890" s="3">
        <v>8.0</v>
      </c>
    </row>
    <row r="7891" ht="15.75" customHeight="1">
      <c r="A7891" s="2" t="s">
        <v>298</v>
      </c>
      <c r="B7891" s="2" t="s">
        <v>292</v>
      </c>
      <c r="C7891" s="2" t="str">
        <f>VLOOKUP(D7891,Info!$A$24:$B$57,2,FALSE)</f>
        <v>Deepwater</v>
      </c>
      <c r="D7891" s="3" t="s">
        <v>33</v>
      </c>
      <c r="E7891" s="3">
        <v>2018.0</v>
      </c>
      <c r="F7891" s="3">
        <v>7.0</v>
      </c>
    </row>
    <row r="7892" ht="15.75" customHeight="1">
      <c r="A7892" s="2" t="s">
        <v>298</v>
      </c>
      <c r="B7892" s="2" t="s">
        <v>292</v>
      </c>
      <c r="C7892" s="2" t="str">
        <f>VLOOKUP(D7892,Info!$A$24:$B$57,2,FALSE)</f>
        <v>Deepwater</v>
      </c>
      <c r="D7892" s="3" t="s">
        <v>33</v>
      </c>
      <c r="E7892" s="3">
        <v>2019.0</v>
      </c>
      <c r="F7892" s="3">
        <v>15.0</v>
      </c>
    </row>
    <row r="7893" ht="15.75" customHeight="1">
      <c r="A7893" s="2" t="s">
        <v>298</v>
      </c>
      <c r="B7893" s="2" t="s">
        <v>292</v>
      </c>
      <c r="C7893" s="2" t="str">
        <f>VLOOKUP(D7893,Info!$A$24:$B$57,2,FALSE)</f>
        <v>Porgies</v>
      </c>
      <c r="D7893" s="3" t="s">
        <v>34</v>
      </c>
      <c r="E7893" s="3">
        <v>1981.0</v>
      </c>
      <c r="F7893" s="3">
        <v>1.0</v>
      </c>
    </row>
    <row r="7894" ht="15.75" customHeight="1">
      <c r="A7894" s="2" t="s">
        <v>298</v>
      </c>
      <c r="B7894" s="2" t="s">
        <v>292</v>
      </c>
      <c r="C7894" s="2" t="str">
        <f>VLOOKUP(D7894,Info!$A$24:$B$57,2,FALSE)</f>
        <v>Porgies</v>
      </c>
      <c r="D7894" s="3" t="s">
        <v>34</v>
      </c>
      <c r="E7894" s="3">
        <v>1982.0</v>
      </c>
      <c r="F7894" s="3">
        <v>2.0</v>
      </c>
    </row>
    <row r="7895" ht="15.75" customHeight="1">
      <c r="A7895" s="2" t="s">
        <v>298</v>
      </c>
      <c r="B7895" s="2" t="s">
        <v>292</v>
      </c>
      <c r="C7895" s="2" t="str">
        <f>VLOOKUP(D7895,Info!$A$24:$B$57,2,FALSE)</f>
        <v>Porgies</v>
      </c>
      <c r="D7895" s="3" t="s">
        <v>34</v>
      </c>
      <c r="E7895" s="3">
        <v>1983.0</v>
      </c>
      <c r="F7895" s="3">
        <v>12.0</v>
      </c>
    </row>
    <row r="7896" ht="15.75" customHeight="1">
      <c r="A7896" s="2" t="s">
        <v>298</v>
      </c>
      <c r="B7896" s="2" t="s">
        <v>292</v>
      </c>
      <c r="C7896" s="2" t="str">
        <f>VLOOKUP(D7896,Info!$A$24:$B$57,2,FALSE)</f>
        <v>Porgies</v>
      </c>
      <c r="D7896" s="3" t="s">
        <v>34</v>
      </c>
      <c r="E7896" s="3">
        <v>1987.0</v>
      </c>
      <c r="F7896" s="3">
        <v>3.0</v>
      </c>
    </row>
    <row r="7897" ht="15.75" customHeight="1">
      <c r="A7897" s="2" t="s">
        <v>298</v>
      </c>
      <c r="B7897" s="2" t="s">
        <v>292</v>
      </c>
      <c r="C7897" s="2" t="str">
        <f>VLOOKUP(D7897,Info!$A$24:$B$57,2,FALSE)</f>
        <v>Porgies</v>
      </c>
      <c r="D7897" s="3" t="s">
        <v>34</v>
      </c>
      <c r="E7897" s="3">
        <v>1988.0</v>
      </c>
      <c r="F7897" s="3">
        <v>1.0</v>
      </c>
    </row>
    <row r="7898" ht="15.75" customHeight="1">
      <c r="A7898" s="2" t="s">
        <v>298</v>
      </c>
      <c r="B7898" s="2" t="s">
        <v>292</v>
      </c>
      <c r="C7898" s="2" t="str">
        <f>VLOOKUP(D7898,Info!$A$24:$B$57,2,FALSE)</f>
        <v>Porgies</v>
      </c>
      <c r="D7898" s="3" t="s">
        <v>34</v>
      </c>
      <c r="E7898" s="3">
        <v>1989.0</v>
      </c>
      <c r="F7898" s="3">
        <v>1.0</v>
      </c>
    </row>
    <row r="7899" ht="15.75" customHeight="1">
      <c r="A7899" s="2" t="s">
        <v>298</v>
      </c>
      <c r="B7899" s="2" t="s">
        <v>292</v>
      </c>
      <c r="C7899" s="2" t="str">
        <f>VLOOKUP(D7899,Info!$A$24:$B$57,2,FALSE)</f>
        <v>Porgies</v>
      </c>
      <c r="D7899" s="3" t="s">
        <v>34</v>
      </c>
      <c r="E7899" s="3">
        <v>1990.0</v>
      </c>
      <c r="F7899" s="3">
        <v>1.0</v>
      </c>
    </row>
    <row r="7900" ht="15.75" customHeight="1">
      <c r="A7900" s="2" t="s">
        <v>298</v>
      </c>
      <c r="B7900" s="2" t="s">
        <v>292</v>
      </c>
      <c r="C7900" s="2" t="str">
        <f>VLOOKUP(D7900,Info!$A$24:$B$57,2,FALSE)</f>
        <v>Porgies</v>
      </c>
      <c r="D7900" s="3" t="s">
        <v>34</v>
      </c>
      <c r="E7900" s="3">
        <v>1992.0</v>
      </c>
      <c r="F7900" s="3">
        <v>3.0</v>
      </c>
    </row>
    <row r="7901" ht="15.75" customHeight="1">
      <c r="A7901" s="2" t="s">
        <v>298</v>
      </c>
      <c r="B7901" s="2" t="s">
        <v>292</v>
      </c>
      <c r="C7901" s="2" t="str">
        <f>VLOOKUP(D7901,Info!$A$24:$B$57,2,FALSE)</f>
        <v>Porgies</v>
      </c>
      <c r="D7901" s="3" t="s">
        <v>34</v>
      </c>
      <c r="E7901" s="3">
        <v>1993.0</v>
      </c>
      <c r="F7901" s="3">
        <v>4.0</v>
      </c>
    </row>
    <row r="7902" ht="15.75" customHeight="1">
      <c r="A7902" s="2" t="s">
        <v>298</v>
      </c>
      <c r="B7902" s="2" t="s">
        <v>292</v>
      </c>
      <c r="C7902" s="2" t="str">
        <f>VLOOKUP(D7902,Info!$A$24:$B$57,2,FALSE)</f>
        <v>Porgies</v>
      </c>
      <c r="D7902" s="3" t="s">
        <v>34</v>
      </c>
      <c r="E7902" s="3">
        <v>1994.0</v>
      </c>
      <c r="F7902" s="3">
        <v>5.0</v>
      </c>
    </row>
    <row r="7903" ht="15.75" customHeight="1">
      <c r="A7903" s="2" t="s">
        <v>298</v>
      </c>
      <c r="B7903" s="2" t="s">
        <v>292</v>
      </c>
      <c r="C7903" s="2" t="str">
        <f>VLOOKUP(D7903,Info!$A$24:$B$57,2,FALSE)</f>
        <v>Porgies</v>
      </c>
      <c r="D7903" s="3" t="s">
        <v>34</v>
      </c>
      <c r="E7903" s="3">
        <v>1995.0</v>
      </c>
      <c r="F7903" s="3">
        <v>3.0</v>
      </c>
    </row>
    <row r="7904" ht="15.75" customHeight="1">
      <c r="A7904" s="2" t="s">
        <v>298</v>
      </c>
      <c r="B7904" s="2" t="s">
        <v>292</v>
      </c>
      <c r="C7904" s="2" t="str">
        <f>VLOOKUP(D7904,Info!$A$24:$B$57,2,FALSE)</f>
        <v>Porgies</v>
      </c>
      <c r="D7904" s="3" t="s">
        <v>34</v>
      </c>
      <c r="E7904" s="3">
        <v>1996.0</v>
      </c>
      <c r="F7904" s="3">
        <v>7.0</v>
      </c>
    </row>
    <row r="7905" ht="15.75" customHeight="1">
      <c r="A7905" s="2" t="s">
        <v>298</v>
      </c>
      <c r="B7905" s="2" t="s">
        <v>292</v>
      </c>
      <c r="C7905" s="2" t="str">
        <f>VLOOKUP(D7905,Info!$A$24:$B$57,2,FALSE)</f>
        <v>Porgies</v>
      </c>
      <c r="D7905" s="3" t="s">
        <v>34</v>
      </c>
      <c r="E7905" s="3">
        <v>1998.0</v>
      </c>
      <c r="F7905" s="3">
        <v>4.0</v>
      </c>
    </row>
    <row r="7906" ht="15.75" customHeight="1">
      <c r="A7906" s="2" t="s">
        <v>298</v>
      </c>
      <c r="B7906" s="2" t="s">
        <v>292</v>
      </c>
      <c r="C7906" s="2" t="str">
        <f>VLOOKUP(D7906,Info!$A$24:$B$57,2,FALSE)</f>
        <v>Porgies</v>
      </c>
      <c r="D7906" s="3" t="s">
        <v>34</v>
      </c>
      <c r="E7906" s="3">
        <v>1999.0</v>
      </c>
      <c r="F7906" s="3">
        <v>8.0</v>
      </c>
    </row>
    <row r="7907" ht="15.75" customHeight="1">
      <c r="A7907" s="2" t="s">
        <v>298</v>
      </c>
      <c r="B7907" s="2" t="s">
        <v>292</v>
      </c>
      <c r="C7907" s="2" t="str">
        <f>VLOOKUP(D7907,Info!$A$24:$B$57,2,FALSE)</f>
        <v>Porgies</v>
      </c>
      <c r="D7907" s="3" t="s">
        <v>34</v>
      </c>
      <c r="E7907" s="3">
        <v>2000.0</v>
      </c>
      <c r="F7907" s="3">
        <v>1.0</v>
      </c>
    </row>
    <row r="7908" ht="15.75" customHeight="1">
      <c r="A7908" s="2" t="s">
        <v>298</v>
      </c>
      <c r="B7908" s="2" t="s">
        <v>292</v>
      </c>
      <c r="C7908" s="2" t="str">
        <f>VLOOKUP(D7908,Info!$A$24:$B$57,2,FALSE)</f>
        <v>Porgies</v>
      </c>
      <c r="D7908" s="3" t="s">
        <v>34</v>
      </c>
      <c r="E7908" s="3">
        <v>2001.0</v>
      </c>
      <c r="F7908" s="3">
        <v>1.0</v>
      </c>
    </row>
    <row r="7909" ht="15.75" customHeight="1">
      <c r="A7909" s="2" t="s">
        <v>298</v>
      </c>
      <c r="B7909" s="2" t="s">
        <v>292</v>
      </c>
      <c r="C7909" s="2" t="str">
        <f>VLOOKUP(D7909,Info!$A$24:$B$57,2,FALSE)</f>
        <v>Porgies</v>
      </c>
      <c r="D7909" s="3" t="s">
        <v>34</v>
      </c>
      <c r="E7909" s="3">
        <v>2002.0</v>
      </c>
      <c r="F7909" s="3">
        <v>3.0</v>
      </c>
    </row>
    <row r="7910" ht="15.75" customHeight="1">
      <c r="A7910" s="2" t="s">
        <v>298</v>
      </c>
      <c r="B7910" s="2" t="s">
        <v>292</v>
      </c>
      <c r="C7910" s="2" t="str">
        <f>VLOOKUP(D7910,Info!$A$24:$B$57,2,FALSE)</f>
        <v>Porgies</v>
      </c>
      <c r="D7910" s="3" t="s">
        <v>34</v>
      </c>
      <c r="E7910" s="3">
        <v>2003.0</v>
      </c>
      <c r="F7910" s="3">
        <v>14.0</v>
      </c>
    </row>
    <row r="7911" ht="15.75" customHeight="1">
      <c r="A7911" s="2" t="s">
        <v>298</v>
      </c>
      <c r="B7911" s="2" t="s">
        <v>292</v>
      </c>
      <c r="C7911" s="2" t="str">
        <f>VLOOKUP(D7911,Info!$A$24:$B$57,2,FALSE)</f>
        <v>Porgies</v>
      </c>
      <c r="D7911" s="3" t="s">
        <v>34</v>
      </c>
      <c r="E7911" s="3">
        <v>2004.0</v>
      </c>
      <c r="F7911" s="3">
        <v>3.0</v>
      </c>
    </row>
    <row r="7912" ht="15.75" customHeight="1">
      <c r="A7912" s="2" t="s">
        <v>298</v>
      </c>
      <c r="B7912" s="2" t="s">
        <v>292</v>
      </c>
      <c r="C7912" s="2" t="str">
        <f>VLOOKUP(D7912,Info!$A$24:$B$57,2,FALSE)</f>
        <v>Porgies</v>
      </c>
      <c r="D7912" s="3" t="s">
        <v>34</v>
      </c>
      <c r="E7912" s="3">
        <v>2005.0</v>
      </c>
      <c r="F7912" s="3">
        <v>7.0</v>
      </c>
    </row>
    <row r="7913" ht="15.75" customHeight="1">
      <c r="A7913" s="2" t="s">
        <v>298</v>
      </c>
      <c r="B7913" s="2" t="s">
        <v>292</v>
      </c>
      <c r="C7913" s="2" t="str">
        <f>VLOOKUP(D7913,Info!$A$24:$B$57,2,FALSE)</f>
        <v>Porgies</v>
      </c>
      <c r="D7913" s="3" t="s">
        <v>34</v>
      </c>
      <c r="E7913" s="3">
        <v>2006.0</v>
      </c>
      <c r="F7913" s="3">
        <v>5.0</v>
      </c>
    </row>
    <row r="7914" ht="15.75" customHeight="1">
      <c r="A7914" s="2" t="s">
        <v>298</v>
      </c>
      <c r="B7914" s="2" t="s">
        <v>292</v>
      </c>
      <c r="C7914" s="2" t="str">
        <f>VLOOKUP(D7914,Info!$A$24:$B$57,2,FALSE)</f>
        <v>Porgies</v>
      </c>
      <c r="D7914" s="3" t="s">
        <v>34</v>
      </c>
      <c r="E7914" s="3">
        <v>2007.0</v>
      </c>
      <c r="F7914" s="3">
        <v>4.0</v>
      </c>
    </row>
    <row r="7915" ht="15.75" customHeight="1">
      <c r="A7915" s="2" t="s">
        <v>298</v>
      </c>
      <c r="B7915" s="2" t="s">
        <v>292</v>
      </c>
      <c r="C7915" s="2" t="str">
        <f>VLOOKUP(D7915,Info!$A$24:$B$57,2,FALSE)</f>
        <v>Porgies</v>
      </c>
      <c r="D7915" s="3" t="s">
        <v>34</v>
      </c>
      <c r="E7915" s="3">
        <v>2009.0</v>
      </c>
      <c r="F7915" s="3">
        <v>3.0</v>
      </c>
    </row>
    <row r="7916" ht="15.75" customHeight="1">
      <c r="A7916" s="2" t="s">
        <v>298</v>
      </c>
      <c r="B7916" s="2" t="s">
        <v>292</v>
      </c>
      <c r="C7916" s="2" t="str">
        <f>VLOOKUP(D7916,Info!$A$24:$B$57,2,FALSE)</f>
        <v>Porgies</v>
      </c>
      <c r="D7916" s="3" t="s">
        <v>34</v>
      </c>
      <c r="E7916" s="3">
        <v>2010.0</v>
      </c>
      <c r="F7916" s="3">
        <v>4.0</v>
      </c>
    </row>
    <row r="7917" ht="15.75" customHeight="1">
      <c r="A7917" s="2" t="s">
        <v>298</v>
      </c>
      <c r="B7917" s="2" t="s">
        <v>292</v>
      </c>
      <c r="C7917" s="2" t="str">
        <f>VLOOKUP(D7917,Info!$A$24:$B$57,2,FALSE)</f>
        <v>Porgies</v>
      </c>
      <c r="D7917" s="3" t="s">
        <v>34</v>
      </c>
      <c r="E7917" s="3">
        <v>2011.0</v>
      </c>
      <c r="F7917" s="3">
        <v>1.0</v>
      </c>
    </row>
    <row r="7918" ht="15.75" customHeight="1">
      <c r="A7918" s="2" t="s">
        <v>298</v>
      </c>
      <c r="B7918" s="2" t="s">
        <v>292</v>
      </c>
      <c r="C7918" s="2" t="str">
        <f>VLOOKUP(D7918,Info!$A$24:$B$57,2,FALSE)</f>
        <v>Porgies</v>
      </c>
      <c r="D7918" s="3" t="s">
        <v>34</v>
      </c>
      <c r="E7918" s="3">
        <v>2012.0</v>
      </c>
      <c r="F7918" s="3">
        <v>12.0</v>
      </c>
    </row>
    <row r="7919" ht="15.75" customHeight="1">
      <c r="A7919" s="2" t="s">
        <v>298</v>
      </c>
      <c r="B7919" s="2" t="s">
        <v>292</v>
      </c>
      <c r="C7919" s="2" t="str">
        <f>VLOOKUP(D7919,Info!$A$24:$B$57,2,FALSE)</f>
        <v>Porgies</v>
      </c>
      <c r="D7919" s="3" t="s">
        <v>34</v>
      </c>
      <c r="E7919" s="3">
        <v>2013.0</v>
      </c>
      <c r="F7919" s="3">
        <v>4.0</v>
      </c>
    </row>
    <row r="7920" ht="15.75" customHeight="1">
      <c r="A7920" s="2" t="s">
        <v>298</v>
      </c>
      <c r="B7920" s="2" t="s">
        <v>292</v>
      </c>
      <c r="C7920" s="2" t="str">
        <f>VLOOKUP(D7920,Info!$A$24:$B$57,2,FALSE)</f>
        <v>Porgies</v>
      </c>
      <c r="D7920" s="3" t="s">
        <v>34</v>
      </c>
      <c r="E7920" s="3">
        <v>2014.0</v>
      </c>
      <c r="F7920" s="3">
        <v>5.0</v>
      </c>
    </row>
    <row r="7921" ht="15.75" customHeight="1">
      <c r="A7921" s="2" t="s">
        <v>298</v>
      </c>
      <c r="B7921" s="2" t="s">
        <v>292</v>
      </c>
      <c r="C7921" s="2" t="str">
        <f>VLOOKUP(D7921,Info!$A$24:$B$57,2,FALSE)</f>
        <v>Porgies</v>
      </c>
      <c r="D7921" s="3" t="s">
        <v>34</v>
      </c>
      <c r="E7921" s="3">
        <v>2015.0</v>
      </c>
      <c r="F7921" s="3">
        <v>14.0</v>
      </c>
    </row>
    <row r="7922" ht="15.75" customHeight="1">
      <c r="A7922" s="2" t="s">
        <v>298</v>
      </c>
      <c r="B7922" s="2" t="s">
        <v>292</v>
      </c>
      <c r="C7922" s="2" t="str">
        <f>VLOOKUP(D7922,Info!$A$24:$B$57,2,FALSE)</f>
        <v>Porgies</v>
      </c>
      <c r="D7922" s="3" t="s">
        <v>34</v>
      </c>
      <c r="E7922" s="3">
        <v>2016.0</v>
      </c>
      <c r="F7922" s="3">
        <v>7.0</v>
      </c>
    </row>
    <row r="7923" ht="15.75" customHeight="1">
      <c r="A7923" s="2" t="s">
        <v>298</v>
      </c>
      <c r="B7923" s="2" t="s">
        <v>292</v>
      </c>
      <c r="C7923" s="2" t="str">
        <f>VLOOKUP(D7923,Info!$A$24:$B$57,2,FALSE)</f>
        <v>Porgies</v>
      </c>
      <c r="D7923" s="3" t="s">
        <v>34</v>
      </c>
      <c r="E7923" s="3">
        <v>2017.0</v>
      </c>
      <c r="F7923" s="3">
        <v>8.0</v>
      </c>
    </row>
    <row r="7924" ht="15.75" customHeight="1">
      <c r="A7924" s="2" t="s">
        <v>298</v>
      </c>
      <c r="B7924" s="2" t="s">
        <v>292</v>
      </c>
      <c r="C7924" s="2" t="str">
        <f>VLOOKUP(D7924,Info!$A$24:$B$57,2,FALSE)</f>
        <v>Porgies</v>
      </c>
      <c r="D7924" s="3" t="s">
        <v>34</v>
      </c>
      <c r="E7924" s="3">
        <v>2018.0</v>
      </c>
      <c r="F7924" s="3">
        <v>3.0</v>
      </c>
    </row>
    <row r="7925" ht="15.75" customHeight="1">
      <c r="A7925" s="2" t="s">
        <v>298</v>
      </c>
      <c r="B7925" s="2" t="s">
        <v>292</v>
      </c>
      <c r="C7925" s="2" t="str">
        <f>VLOOKUP(D7925,Info!$A$24:$B$57,2,FALSE)</f>
        <v>Porgies</v>
      </c>
      <c r="D7925" s="3" t="s">
        <v>34</v>
      </c>
      <c r="E7925" s="3">
        <v>2019.0</v>
      </c>
      <c r="F7925" s="3">
        <v>16.0</v>
      </c>
    </row>
    <row r="7926" ht="15.75" customHeight="1">
      <c r="A7926" s="2" t="s">
        <v>298</v>
      </c>
      <c r="B7926" s="2" t="s">
        <v>292</v>
      </c>
      <c r="C7926" s="2" t="str">
        <f>VLOOKUP(D7926,Info!$A$24:$B$57,2,FALSE)</f>
        <v>Porgies</v>
      </c>
      <c r="D7926" s="3" t="s">
        <v>35</v>
      </c>
      <c r="E7926" s="3">
        <v>1981.0</v>
      </c>
      <c r="F7926" s="3">
        <v>5.0</v>
      </c>
    </row>
    <row r="7927" ht="15.75" customHeight="1">
      <c r="A7927" s="2" t="s">
        <v>298</v>
      </c>
      <c r="B7927" s="2" t="s">
        <v>292</v>
      </c>
      <c r="C7927" s="2" t="str">
        <f>VLOOKUP(D7927,Info!$A$24:$B$57,2,FALSE)</f>
        <v>Porgies</v>
      </c>
      <c r="D7927" s="3" t="s">
        <v>35</v>
      </c>
      <c r="E7927" s="3">
        <v>1982.0</v>
      </c>
      <c r="F7927" s="3">
        <v>4.0</v>
      </c>
    </row>
    <row r="7928" ht="15.75" customHeight="1">
      <c r="A7928" s="2" t="s">
        <v>298</v>
      </c>
      <c r="B7928" s="2" t="s">
        <v>292</v>
      </c>
      <c r="C7928" s="2" t="str">
        <f>VLOOKUP(D7928,Info!$A$24:$B$57,2,FALSE)</f>
        <v>Porgies</v>
      </c>
      <c r="D7928" s="3" t="s">
        <v>35</v>
      </c>
      <c r="E7928" s="3">
        <v>1983.0</v>
      </c>
      <c r="F7928" s="3">
        <v>1.0</v>
      </c>
    </row>
    <row r="7929" ht="15.75" customHeight="1">
      <c r="A7929" s="2" t="s">
        <v>298</v>
      </c>
      <c r="B7929" s="2" t="s">
        <v>292</v>
      </c>
      <c r="C7929" s="2" t="str">
        <f>VLOOKUP(D7929,Info!$A$24:$B$57,2,FALSE)</f>
        <v>Porgies</v>
      </c>
      <c r="D7929" s="3" t="s">
        <v>35</v>
      </c>
      <c r="E7929" s="3">
        <v>1985.0</v>
      </c>
      <c r="F7929" s="3">
        <v>2.0</v>
      </c>
    </row>
    <row r="7930" ht="15.75" customHeight="1">
      <c r="A7930" s="2" t="s">
        <v>298</v>
      </c>
      <c r="B7930" s="2" t="s">
        <v>292</v>
      </c>
      <c r="C7930" s="2" t="str">
        <f>VLOOKUP(D7930,Info!$A$24:$B$57,2,FALSE)</f>
        <v>Porgies</v>
      </c>
      <c r="D7930" s="3" t="s">
        <v>35</v>
      </c>
      <c r="E7930" s="3">
        <v>1986.0</v>
      </c>
      <c r="F7930" s="3">
        <v>1.0</v>
      </c>
    </row>
    <row r="7931" ht="15.75" customHeight="1">
      <c r="A7931" s="2" t="s">
        <v>298</v>
      </c>
      <c r="B7931" s="2" t="s">
        <v>292</v>
      </c>
      <c r="C7931" s="2" t="str">
        <f>VLOOKUP(D7931,Info!$A$24:$B$57,2,FALSE)</f>
        <v>Porgies</v>
      </c>
      <c r="D7931" s="3" t="s">
        <v>35</v>
      </c>
      <c r="E7931" s="3">
        <v>1987.0</v>
      </c>
      <c r="F7931" s="3">
        <v>2.0</v>
      </c>
    </row>
    <row r="7932" ht="15.75" customHeight="1">
      <c r="A7932" s="2" t="s">
        <v>298</v>
      </c>
      <c r="B7932" s="2" t="s">
        <v>292</v>
      </c>
      <c r="C7932" s="2" t="str">
        <f>VLOOKUP(D7932,Info!$A$24:$B$57,2,FALSE)</f>
        <v>Porgies</v>
      </c>
      <c r="D7932" s="3" t="s">
        <v>35</v>
      </c>
      <c r="E7932" s="3">
        <v>1988.0</v>
      </c>
      <c r="F7932" s="3">
        <v>4.0</v>
      </c>
    </row>
    <row r="7933" ht="15.75" customHeight="1">
      <c r="A7933" s="2" t="s">
        <v>298</v>
      </c>
      <c r="B7933" s="2" t="s">
        <v>292</v>
      </c>
      <c r="C7933" s="2" t="str">
        <f>VLOOKUP(D7933,Info!$A$24:$B$57,2,FALSE)</f>
        <v>Porgies</v>
      </c>
      <c r="D7933" s="3" t="s">
        <v>35</v>
      </c>
      <c r="E7933" s="3">
        <v>1989.0</v>
      </c>
      <c r="F7933" s="3">
        <v>20.0</v>
      </c>
    </row>
    <row r="7934" ht="15.75" customHeight="1">
      <c r="A7934" s="2" t="s">
        <v>298</v>
      </c>
      <c r="B7934" s="2" t="s">
        <v>292</v>
      </c>
      <c r="C7934" s="2" t="str">
        <f>VLOOKUP(D7934,Info!$A$24:$B$57,2,FALSE)</f>
        <v>Porgies</v>
      </c>
      <c r="D7934" s="3" t="s">
        <v>35</v>
      </c>
      <c r="E7934" s="3">
        <v>1990.0</v>
      </c>
      <c r="F7934" s="3">
        <v>2.0</v>
      </c>
    </row>
    <row r="7935" ht="15.75" customHeight="1">
      <c r="A7935" s="2" t="s">
        <v>298</v>
      </c>
      <c r="B7935" s="2" t="s">
        <v>292</v>
      </c>
      <c r="C7935" s="2" t="str">
        <f>VLOOKUP(D7935,Info!$A$24:$B$57,2,FALSE)</f>
        <v>Porgies</v>
      </c>
      <c r="D7935" s="3" t="s">
        <v>35</v>
      </c>
      <c r="E7935" s="3">
        <v>1991.0</v>
      </c>
      <c r="F7935" s="3">
        <v>14.0</v>
      </c>
    </row>
    <row r="7936" ht="15.75" customHeight="1">
      <c r="A7936" s="2" t="s">
        <v>298</v>
      </c>
      <c r="B7936" s="2" t="s">
        <v>292</v>
      </c>
      <c r="C7936" s="2" t="str">
        <f>VLOOKUP(D7936,Info!$A$24:$B$57,2,FALSE)</f>
        <v>Porgies</v>
      </c>
      <c r="D7936" s="3" t="s">
        <v>35</v>
      </c>
      <c r="E7936" s="3">
        <v>1992.0</v>
      </c>
      <c r="F7936" s="3">
        <v>24.0</v>
      </c>
    </row>
    <row r="7937" ht="15.75" customHeight="1">
      <c r="A7937" s="2" t="s">
        <v>298</v>
      </c>
      <c r="B7937" s="2" t="s">
        <v>292</v>
      </c>
      <c r="C7937" s="2" t="str">
        <f>VLOOKUP(D7937,Info!$A$24:$B$57,2,FALSE)</f>
        <v>Porgies</v>
      </c>
      <c r="D7937" s="3" t="s">
        <v>35</v>
      </c>
      <c r="E7937" s="3">
        <v>1993.0</v>
      </c>
      <c r="F7937" s="3">
        <v>17.0</v>
      </c>
    </row>
    <row r="7938" ht="15.75" customHeight="1">
      <c r="A7938" s="2" t="s">
        <v>298</v>
      </c>
      <c r="B7938" s="2" t="s">
        <v>292</v>
      </c>
      <c r="C7938" s="2" t="str">
        <f>VLOOKUP(D7938,Info!$A$24:$B$57,2,FALSE)</f>
        <v>Porgies</v>
      </c>
      <c r="D7938" s="3" t="s">
        <v>35</v>
      </c>
      <c r="E7938" s="3">
        <v>1994.0</v>
      </c>
      <c r="F7938" s="3">
        <v>14.0</v>
      </c>
    </row>
    <row r="7939" ht="15.75" customHeight="1">
      <c r="A7939" s="2" t="s">
        <v>298</v>
      </c>
      <c r="B7939" s="2" t="s">
        <v>292</v>
      </c>
      <c r="C7939" s="2" t="str">
        <f>VLOOKUP(D7939,Info!$A$24:$B$57,2,FALSE)</f>
        <v>Porgies</v>
      </c>
      <c r="D7939" s="3" t="s">
        <v>35</v>
      </c>
      <c r="E7939" s="3">
        <v>1995.0</v>
      </c>
      <c r="F7939" s="3">
        <v>7.0</v>
      </c>
    </row>
    <row r="7940" ht="15.75" customHeight="1">
      <c r="A7940" s="2" t="s">
        <v>298</v>
      </c>
      <c r="B7940" s="2" t="s">
        <v>292</v>
      </c>
      <c r="C7940" s="2" t="str">
        <f>VLOOKUP(D7940,Info!$A$24:$B$57,2,FALSE)</f>
        <v>Porgies</v>
      </c>
      <c r="D7940" s="3" t="s">
        <v>35</v>
      </c>
      <c r="E7940" s="3">
        <v>1996.0</v>
      </c>
      <c r="F7940" s="3">
        <v>7.0</v>
      </c>
    </row>
    <row r="7941" ht="15.75" customHeight="1">
      <c r="A7941" s="2" t="s">
        <v>298</v>
      </c>
      <c r="B7941" s="2" t="s">
        <v>292</v>
      </c>
      <c r="C7941" s="2" t="str">
        <f>VLOOKUP(D7941,Info!$A$24:$B$57,2,FALSE)</f>
        <v>Porgies</v>
      </c>
      <c r="D7941" s="3" t="s">
        <v>35</v>
      </c>
      <c r="E7941" s="3">
        <v>1997.0</v>
      </c>
      <c r="F7941" s="3">
        <v>9.0</v>
      </c>
    </row>
    <row r="7942" ht="15.75" customHeight="1">
      <c r="A7942" s="2" t="s">
        <v>298</v>
      </c>
      <c r="B7942" s="2" t="s">
        <v>292</v>
      </c>
      <c r="C7942" s="2" t="str">
        <f>VLOOKUP(D7942,Info!$A$24:$B$57,2,FALSE)</f>
        <v>Porgies</v>
      </c>
      <c r="D7942" s="3" t="s">
        <v>35</v>
      </c>
      <c r="E7942" s="3">
        <v>1998.0</v>
      </c>
      <c r="F7942" s="3">
        <v>6.0</v>
      </c>
    </row>
    <row r="7943" ht="15.75" customHeight="1">
      <c r="A7943" s="2" t="s">
        <v>298</v>
      </c>
      <c r="B7943" s="2" t="s">
        <v>292</v>
      </c>
      <c r="C7943" s="2" t="str">
        <f>VLOOKUP(D7943,Info!$A$24:$B$57,2,FALSE)</f>
        <v>Porgies</v>
      </c>
      <c r="D7943" s="3" t="s">
        <v>35</v>
      </c>
      <c r="E7943" s="3">
        <v>2000.0</v>
      </c>
      <c r="F7943" s="3">
        <v>1.0</v>
      </c>
    </row>
    <row r="7944" ht="15.75" customHeight="1">
      <c r="A7944" s="2" t="s">
        <v>298</v>
      </c>
      <c r="B7944" s="2" t="s">
        <v>292</v>
      </c>
      <c r="C7944" s="2" t="str">
        <f>VLOOKUP(D7944,Info!$A$24:$B$57,2,FALSE)</f>
        <v>Porgies</v>
      </c>
      <c r="D7944" s="3" t="s">
        <v>35</v>
      </c>
      <c r="E7944" s="3">
        <v>2001.0</v>
      </c>
      <c r="F7944" s="3">
        <v>3.0</v>
      </c>
    </row>
    <row r="7945" ht="15.75" customHeight="1">
      <c r="A7945" s="2" t="s">
        <v>298</v>
      </c>
      <c r="B7945" s="2" t="s">
        <v>292</v>
      </c>
      <c r="C7945" s="2" t="str">
        <f>VLOOKUP(D7945,Info!$A$24:$B$57,2,FALSE)</f>
        <v>Porgies</v>
      </c>
      <c r="D7945" s="3" t="s">
        <v>35</v>
      </c>
      <c r="E7945" s="3">
        <v>2002.0</v>
      </c>
      <c r="F7945" s="3">
        <v>1.0</v>
      </c>
    </row>
    <row r="7946" ht="15.75" customHeight="1">
      <c r="A7946" s="2" t="s">
        <v>298</v>
      </c>
      <c r="B7946" s="2" t="s">
        <v>292</v>
      </c>
      <c r="C7946" s="2" t="str">
        <f>VLOOKUP(D7946,Info!$A$24:$B$57,2,FALSE)</f>
        <v>Porgies</v>
      </c>
      <c r="D7946" s="3" t="s">
        <v>35</v>
      </c>
      <c r="E7946" s="3">
        <v>2003.0</v>
      </c>
      <c r="F7946" s="3">
        <v>2.0</v>
      </c>
    </row>
    <row r="7947" ht="15.75" customHeight="1">
      <c r="A7947" s="2" t="s">
        <v>298</v>
      </c>
      <c r="B7947" s="2" t="s">
        <v>292</v>
      </c>
      <c r="C7947" s="2" t="str">
        <f>VLOOKUP(D7947,Info!$A$24:$B$57,2,FALSE)</f>
        <v>Porgies</v>
      </c>
      <c r="D7947" s="3" t="s">
        <v>35</v>
      </c>
      <c r="E7947" s="3">
        <v>2004.0</v>
      </c>
      <c r="F7947" s="3">
        <v>5.0</v>
      </c>
    </row>
    <row r="7948" ht="15.75" customHeight="1">
      <c r="A7948" s="2" t="s">
        <v>298</v>
      </c>
      <c r="B7948" s="2" t="s">
        <v>292</v>
      </c>
      <c r="C7948" s="2" t="str">
        <f>VLOOKUP(D7948,Info!$A$24:$B$57,2,FALSE)</f>
        <v>Porgies</v>
      </c>
      <c r="D7948" s="3" t="s">
        <v>35</v>
      </c>
      <c r="E7948" s="3">
        <v>2005.0</v>
      </c>
      <c r="F7948" s="3">
        <v>4.0</v>
      </c>
    </row>
    <row r="7949" ht="15.75" customHeight="1">
      <c r="A7949" s="2" t="s">
        <v>298</v>
      </c>
      <c r="B7949" s="2" t="s">
        <v>292</v>
      </c>
      <c r="C7949" s="2" t="str">
        <f>VLOOKUP(D7949,Info!$A$24:$B$57,2,FALSE)</f>
        <v>Porgies</v>
      </c>
      <c r="D7949" s="3" t="s">
        <v>35</v>
      </c>
      <c r="E7949" s="3">
        <v>2006.0</v>
      </c>
      <c r="F7949" s="3">
        <v>3.0</v>
      </c>
    </row>
    <row r="7950" ht="15.75" customHeight="1">
      <c r="A7950" s="2" t="s">
        <v>298</v>
      </c>
      <c r="B7950" s="2" t="s">
        <v>292</v>
      </c>
      <c r="C7950" s="2" t="str">
        <f>VLOOKUP(D7950,Info!$A$24:$B$57,2,FALSE)</f>
        <v>Porgies</v>
      </c>
      <c r="D7950" s="3" t="s">
        <v>35</v>
      </c>
      <c r="E7950" s="3">
        <v>2007.0</v>
      </c>
      <c r="F7950" s="3">
        <v>3.0</v>
      </c>
    </row>
    <row r="7951" ht="15.75" customHeight="1">
      <c r="A7951" s="2" t="s">
        <v>298</v>
      </c>
      <c r="B7951" s="2" t="s">
        <v>292</v>
      </c>
      <c r="C7951" s="2" t="str">
        <f>VLOOKUP(D7951,Info!$A$24:$B$57,2,FALSE)</f>
        <v>Porgies</v>
      </c>
      <c r="D7951" s="3" t="s">
        <v>35</v>
      </c>
      <c r="E7951" s="3">
        <v>2010.0</v>
      </c>
      <c r="F7951" s="3">
        <v>5.0</v>
      </c>
    </row>
    <row r="7952" ht="15.75" customHeight="1">
      <c r="A7952" s="2" t="s">
        <v>298</v>
      </c>
      <c r="B7952" s="2" t="s">
        <v>292</v>
      </c>
      <c r="C7952" s="2" t="str">
        <f>VLOOKUP(D7952,Info!$A$24:$B$57,2,FALSE)</f>
        <v>Porgies</v>
      </c>
      <c r="D7952" s="3" t="s">
        <v>35</v>
      </c>
      <c r="E7952" s="3">
        <v>2011.0</v>
      </c>
      <c r="F7952" s="3">
        <v>6.0</v>
      </c>
    </row>
    <row r="7953" ht="15.75" customHeight="1">
      <c r="A7953" s="2" t="s">
        <v>298</v>
      </c>
      <c r="B7953" s="2" t="s">
        <v>292</v>
      </c>
      <c r="C7953" s="2" t="str">
        <f>VLOOKUP(D7953,Info!$A$24:$B$57,2,FALSE)</f>
        <v>Porgies</v>
      </c>
      <c r="D7953" s="3" t="s">
        <v>35</v>
      </c>
      <c r="E7953" s="3">
        <v>2012.0</v>
      </c>
      <c r="F7953" s="3">
        <v>8.0</v>
      </c>
    </row>
    <row r="7954" ht="15.75" customHeight="1">
      <c r="A7954" s="2" t="s">
        <v>298</v>
      </c>
      <c r="B7954" s="2" t="s">
        <v>292</v>
      </c>
      <c r="C7954" s="2" t="str">
        <f>VLOOKUP(D7954,Info!$A$24:$B$57,2,FALSE)</f>
        <v>Porgies</v>
      </c>
      <c r="D7954" s="3" t="s">
        <v>35</v>
      </c>
      <c r="E7954" s="3">
        <v>2013.0</v>
      </c>
      <c r="F7954" s="3">
        <v>5.0</v>
      </c>
    </row>
    <row r="7955" ht="15.75" customHeight="1">
      <c r="A7955" s="2" t="s">
        <v>298</v>
      </c>
      <c r="B7955" s="2" t="s">
        <v>292</v>
      </c>
      <c r="C7955" s="2" t="str">
        <f>VLOOKUP(D7955,Info!$A$24:$B$57,2,FALSE)</f>
        <v>Porgies</v>
      </c>
      <c r="D7955" s="3" t="s">
        <v>35</v>
      </c>
      <c r="E7955" s="3">
        <v>2014.0</v>
      </c>
      <c r="F7955" s="3">
        <v>6.0</v>
      </c>
    </row>
    <row r="7956" ht="15.75" customHeight="1">
      <c r="A7956" s="2" t="s">
        <v>298</v>
      </c>
      <c r="B7956" s="2" t="s">
        <v>292</v>
      </c>
      <c r="C7956" s="2" t="str">
        <f>VLOOKUP(D7956,Info!$A$24:$B$57,2,FALSE)</f>
        <v>Porgies</v>
      </c>
      <c r="D7956" s="3" t="s">
        <v>35</v>
      </c>
      <c r="E7956" s="3">
        <v>2015.0</v>
      </c>
      <c r="F7956" s="3">
        <v>3.0</v>
      </c>
    </row>
    <row r="7957" ht="15.75" customHeight="1">
      <c r="A7957" s="2" t="s">
        <v>298</v>
      </c>
      <c r="B7957" s="2" t="s">
        <v>292</v>
      </c>
      <c r="C7957" s="2" t="str">
        <f>VLOOKUP(D7957,Info!$A$24:$B$57,2,FALSE)</f>
        <v>Porgies</v>
      </c>
      <c r="D7957" s="3" t="s">
        <v>35</v>
      </c>
      <c r="E7957" s="3">
        <v>2017.0</v>
      </c>
      <c r="F7957" s="3">
        <v>4.0</v>
      </c>
    </row>
    <row r="7958" ht="15.75" customHeight="1">
      <c r="A7958" s="2" t="s">
        <v>298</v>
      </c>
      <c r="B7958" s="2" t="s">
        <v>292</v>
      </c>
      <c r="C7958" s="2" t="str">
        <f>VLOOKUP(D7958,Info!$A$24:$B$57,2,FALSE)</f>
        <v>Porgies</v>
      </c>
      <c r="D7958" s="3" t="s">
        <v>35</v>
      </c>
      <c r="E7958" s="3">
        <v>2018.0</v>
      </c>
      <c r="F7958" s="3">
        <v>5.0</v>
      </c>
    </row>
    <row r="7959" ht="15.75" customHeight="1">
      <c r="A7959" s="2" t="s">
        <v>298</v>
      </c>
      <c r="B7959" s="2" t="s">
        <v>292</v>
      </c>
      <c r="C7959" s="2" t="str">
        <f>VLOOKUP(D7959,Info!$A$24:$B$57,2,FALSE)</f>
        <v>Porgies</v>
      </c>
      <c r="D7959" s="3" t="s">
        <v>35</v>
      </c>
      <c r="E7959" s="3">
        <v>2019.0</v>
      </c>
      <c r="F7959" s="3">
        <v>5.0</v>
      </c>
    </row>
    <row r="7960" ht="15.75" customHeight="1">
      <c r="A7960" s="2" t="s">
        <v>298</v>
      </c>
      <c r="B7960" s="2" t="s">
        <v>292</v>
      </c>
      <c r="C7960" s="2" t="str">
        <f>VLOOKUP(D7960,Info!$A$24:$B$57,2,FALSE)</f>
        <v>Deepwater</v>
      </c>
      <c r="D7960" s="3" t="s">
        <v>36</v>
      </c>
      <c r="E7960" s="3">
        <v>1981.0</v>
      </c>
      <c r="F7960" s="3">
        <v>7.0</v>
      </c>
    </row>
    <row r="7961" ht="15.75" customHeight="1">
      <c r="A7961" s="2" t="s">
        <v>298</v>
      </c>
      <c r="B7961" s="2" t="s">
        <v>292</v>
      </c>
      <c r="C7961" s="2" t="str">
        <f>VLOOKUP(D7961,Info!$A$24:$B$57,2,FALSE)</f>
        <v>Deepwater</v>
      </c>
      <c r="D7961" s="3" t="s">
        <v>36</v>
      </c>
      <c r="E7961" s="3">
        <v>1982.0</v>
      </c>
      <c r="F7961" s="3">
        <v>1.0</v>
      </c>
    </row>
    <row r="7962" ht="15.75" customHeight="1">
      <c r="A7962" s="2" t="s">
        <v>298</v>
      </c>
      <c r="B7962" s="2" t="s">
        <v>292</v>
      </c>
      <c r="C7962" s="2" t="str">
        <f>VLOOKUP(D7962,Info!$A$24:$B$57,2,FALSE)</f>
        <v>Deepwater</v>
      </c>
      <c r="D7962" s="3" t="s">
        <v>36</v>
      </c>
      <c r="E7962" s="3">
        <v>1983.0</v>
      </c>
      <c r="F7962" s="3">
        <v>11.0</v>
      </c>
    </row>
    <row r="7963" ht="15.75" customHeight="1">
      <c r="A7963" s="2" t="s">
        <v>298</v>
      </c>
      <c r="B7963" s="2" t="s">
        <v>292</v>
      </c>
      <c r="C7963" s="2" t="str">
        <f>VLOOKUP(D7963,Info!$A$24:$B$57,2,FALSE)</f>
        <v>Deepwater</v>
      </c>
      <c r="D7963" s="3" t="s">
        <v>36</v>
      </c>
      <c r="E7963" s="3">
        <v>1984.0</v>
      </c>
      <c r="F7963" s="3">
        <v>3.0</v>
      </c>
    </row>
    <row r="7964" ht="15.75" customHeight="1">
      <c r="A7964" s="2" t="s">
        <v>298</v>
      </c>
      <c r="B7964" s="2" t="s">
        <v>292</v>
      </c>
      <c r="C7964" s="2" t="str">
        <f>VLOOKUP(D7964,Info!$A$24:$B$57,2,FALSE)</f>
        <v>Deepwater</v>
      </c>
      <c r="D7964" s="3" t="s">
        <v>36</v>
      </c>
      <c r="E7964" s="3">
        <v>1985.0</v>
      </c>
      <c r="F7964" s="3">
        <v>9.0</v>
      </c>
    </row>
    <row r="7965" ht="15.75" customHeight="1">
      <c r="A7965" s="2" t="s">
        <v>298</v>
      </c>
      <c r="B7965" s="2" t="s">
        <v>292</v>
      </c>
      <c r="C7965" s="2" t="str">
        <f>VLOOKUP(D7965,Info!$A$24:$B$57,2,FALSE)</f>
        <v>Deepwater</v>
      </c>
      <c r="D7965" s="3" t="s">
        <v>36</v>
      </c>
      <c r="E7965" s="3">
        <v>1987.0</v>
      </c>
      <c r="F7965" s="3">
        <v>5.0</v>
      </c>
    </row>
    <row r="7966" ht="15.75" customHeight="1">
      <c r="A7966" s="2" t="s">
        <v>298</v>
      </c>
      <c r="B7966" s="2" t="s">
        <v>292</v>
      </c>
      <c r="C7966" s="2" t="str">
        <f>VLOOKUP(D7966,Info!$A$24:$B$57,2,FALSE)</f>
        <v>Deepwater</v>
      </c>
      <c r="D7966" s="3" t="s">
        <v>36</v>
      </c>
      <c r="E7966" s="3">
        <v>1988.0</v>
      </c>
      <c r="F7966" s="3">
        <v>7.0</v>
      </c>
    </row>
    <row r="7967" ht="15.75" customHeight="1">
      <c r="A7967" s="2" t="s">
        <v>298</v>
      </c>
      <c r="B7967" s="2" t="s">
        <v>292</v>
      </c>
      <c r="C7967" s="2" t="str">
        <f>VLOOKUP(D7967,Info!$A$24:$B$57,2,FALSE)</f>
        <v>Deepwater</v>
      </c>
      <c r="D7967" s="3" t="s">
        <v>36</v>
      </c>
      <c r="E7967" s="3">
        <v>1989.0</v>
      </c>
      <c r="F7967" s="3">
        <v>2.0</v>
      </c>
    </row>
    <row r="7968" ht="15.75" customHeight="1">
      <c r="A7968" s="2" t="s">
        <v>298</v>
      </c>
      <c r="B7968" s="2" t="s">
        <v>292</v>
      </c>
      <c r="C7968" s="2" t="str">
        <f>VLOOKUP(D7968,Info!$A$24:$B$57,2,FALSE)</f>
        <v>Deepwater</v>
      </c>
      <c r="D7968" s="3" t="s">
        <v>36</v>
      </c>
      <c r="E7968" s="3">
        <v>1991.0</v>
      </c>
      <c r="F7968" s="3">
        <v>2.0</v>
      </c>
    </row>
    <row r="7969" ht="15.75" customHeight="1">
      <c r="A7969" s="2" t="s">
        <v>298</v>
      </c>
      <c r="B7969" s="2" t="s">
        <v>292</v>
      </c>
      <c r="C7969" s="2" t="str">
        <f>VLOOKUP(D7969,Info!$A$24:$B$57,2,FALSE)</f>
        <v>Deepwater</v>
      </c>
      <c r="D7969" s="3" t="s">
        <v>36</v>
      </c>
      <c r="E7969" s="3">
        <v>1993.0</v>
      </c>
      <c r="F7969" s="3">
        <v>2.0</v>
      </c>
    </row>
    <row r="7970" ht="15.75" customHeight="1">
      <c r="A7970" s="2" t="s">
        <v>298</v>
      </c>
      <c r="B7970" s="2" t="s">
        <v>292</v>
      </c>
      <c r="C7970" s="2" t="str">
        <f>VLOOKUP(D7970,Info!$A$24:$B$57,2,FALSE)</f>
        <v>Deepwater</v>
      </c>
      <c r="D7970" s="3" t="s">
        <v>36</v>
      </c>
      <c r="E7970" s="3">
        <v>1994.0</v>
      </c>
      <c r="F7970" s="3">
        <v>8.0</v>
      </c>
    </row>
    <row r="7971" ht="15.75" customHeight="1">
      <c r="A7971" s="2" t="s">
        <v>298</v>
      </c>
      <c r="B7971" s="2" t="s">
        <v>292</v>
      </c>
      <c r="C7971" s="2" t="str">
        <f>VLOOKUP(D7971,Info!$A$24:$B$57,2,FALSE)</f>
        <v>Deepwater</v>
      </c>
      <c r="D7971" s="3" t="s">
        <v>36</v>
      </c>
      <c r="E7971" s="3">
        <v>1995.0</v>
      </c>
      <c r="F7971" s="3">
        <v>6.0</v>
      </c>
    </row>
    <row r="7972" ht="15.75" customHeight="1">
      <c r="A7972" s="2" t="s">
        <v>298</v>
      </c>
      <c r="B7972" s="2" t="s">
        <v>292</v>
      </c>
      <c r="C7972" s="2" t="str">
        <f>VLOOKUP(D7972,Info!$A$24:$B$57,2,FALSE)</f>
        <v>Deepwater</v>
      </c>
      <c r="D7972" s="3" t="s">
        <v>36</v>
      </c>
      <c r="E7972" s="3">
        <v>1996.0</v>
      </c>
      <c r="F7972" s="3">
        <v>7.0</v>
      </c>
    </row>
    <row r="7973" ht="15.75" customHeight="1">
      <c r="A7973" s="2" t="s">
        <v>298</v>
      </c>
      <c r="B7973" s="2" t="s">
        <v>292</v>
      </c>
      <c r="C7973" s="2" t="str">
        <f>VLOOKUP(D7973,Info!$A$24:$B$57,2,FALSE)</f>
        <v>Deepwater</v>
      </c>
      <c r="D7973" s="3" t="s">
        <v>36</v>
      </c>
      <c r="E7973" s="3">
        <v>1997.0</v>
      </c>
      <c r="F7973" s="3">
        <v>5.0</v>
      </c>
    </row>
    <row r="7974" ht="15.75" customHeight="1">
      <c r="A7974" s="2" t="s">
        <v>298</v>
      </c>
      <c r="B7974" s="2" t="s">
        <v>292</v>
      </c>
      <c r="C7974" s="2" t="str">
        <f>VLOOKUP(D7974,Info!$A$24:$B$57,2,FALSE)</f>
        <v>Deepwater</v>
      </c>
      <c r="D7974" s="3" t="s">
        <v>36</v>
      </c>
      <c r="E7974" s="3">
        <v>1998.0</v>
      </c>
      <c r="F7974" s="3">
        <v>3.0</v>
      </c>
    </row>
    <row r="7975" ht="15.75" customHeight="1">
      <c r="A7975" s="2" t="s">
        <v>298</v>
      </c>
      <c r="B7975" s="2" t="s">
        <v>292</v>
      </c>
      <c r="C7975" s="2" t="str">
        <f>VLOOKUP(D7975,Info!$A$24:$B$57,2,FALSE)</f>
        <v>Deepwater</v>
      </c>
      <c r="D7975" s="3" t="s">
        <v>36</v>
      </c>
      <c r="E7975" s="3">
        <v>1999.0</v>
      </c>
      <c r="F7975" s="3">
        <v>10.0</v>
      </c>
    </row>
    <row r="7976" ht="15.75" customHeight="1">
      <c r="A7976" s="2" t="s">
        <v>298</v>
      </c>
      <c r="B7976" s="2" t="s">
        <v>292</v>
      </c>
      <c r="C7976" s="2" t="str">
        <f>VLOOKUP(D7976,Info!$A$24:$B$57,2,FALSE)</f>
        <v>Deepwater</v>
      </c>
      <c r="D7976" s="3" t="s">
        <v>36</v>
      </c>
      <c r="E7976" s="3">
        <v>2000.0</v>
      </c>
      <c r="F7976" s="3">
        <v>4.0</v>
      </c>
    </row>
    <row r="7977" ht="15.75" customHeight="1">
      <c r="A7977" s="2" t="s">
        <v>298</v>
      </c>
      <c r="B7977" s="2" t="s">
        <v>292</v>
      </c>
      <c r="C7977" s="2" t="str">
        <f>VLOOKUP(D7977,Info!$A$24:$B$57,2,FALSE)</f>
        <v>Deepwater</v>
      </c>
      <c r="D7977" s="3" t="s">
        <v>36</v>
      </c>
      <c r="E7977" s="3">
        <v>2001.0</v>
      </c>
      <c r="F7977" s="3">
        <v>16.0</v>
      </c>
    </row>
    <row r="7978" ht="15.75" customHeight="1">
      <c r="A7978" s="2" t="s">
        <v>298</v>
      </c>
      <c r="B7978" s="2" t="s">
        <v>292</v>
      </c>
      <c r="C7978" s="2" t="str">
        <f>VLOOKUP(D7978,Info!$A$24:$B$57,2,FALSE)</f>
        <v>Deepwater</v>
      </c>
      <c r="D7978" s="3" t="s">
        <v>36</v>
      </c>
      <c r="E7978" s="3">
        <v>2002.0</v>
      </c>
      <c r="F7978" s="3">
        <v>9.0</v>
      </c>
    </row>
    <row r="7979" ht="15.75" customHeight="1">
      <c r="A7979" s="2" t="s">
        <v>298</v>
      </c>
      <c r="B7979" s="2" t="s">
        <v>292</v>
      </c>
      <c r="C7979" s="2" t="str">
        <f>VLOOKUP(D7979,Info!$A$24:$B$57,2,FALSE)</f>
        <v>Deepwater</v>
      </c>
      <c r="D7979" s="3" t="s">
        <v>36</v>
      </c>
      <c r="E7979" s="3">
        <v>2003.0</v>
      </c>
      <c r="F7979" s="3">
        <v>6.0</v>
      </c>
    </row>
    <row r="7980" ht="15.75" customHeight="1">
      <c r="A7980" s="2" t="s">
        <v>298</v>
      </c>
      <c r="B7980" s="2" t="s">
        <v>292</v>
      </c>
      <c r="C7980" s="2" t="str">
        <f>VLOOKUP(D7980,Info!$A$24:$B$57,2,FALSE)</f>
        <v>Deepwater</v>
      </c>
      <c r="D7980" s="3" t="s">
        <v>36</v>
      </c>
      <c r="E7980" s="3">
        <v>2004.0</v>
      </c>
      <c r="F7980" s="3">
        <v>4.0</v>
      </c>
    </row>
    <row r="7981" ht="15.75" customHeight="1">
      <c r="A7981" s="2" t="s">
        <v>298</v>
      </c>
      <c r="B7981" s="2" t="s">
        <v>292</v>
      </c>
      <c r="C7981" s="2" t="str">
        <f>VLOOKUP(D7981,Info!$A$24:$B$57,2,FALSE)</f>
        <v>Deepwater</v>
      </c>
      <c r="D7981" s="3" t="s">
        <v>36</v>
      </c>
      <c r="E7981" s="3">
        <v>2005.0</v>
      </c>
      <c r="F7981" s="3">
        <v>3.0</v>
      </c>
    </row>
    <row r="7982" ht="15.75" customHeight="1">
      <c r="A7982" s="2" t="s">
        <v>298</v>
      </c>
      <c r="B7982" s="2" t="s">
        <v>292</v>
      </c>
      <c r="C7982" s="2" t="str">
        <f>VLOOKUP(D7982,Info!$A$24:$B$57,2,FALSE)</f>
        <v>Deepwater</v>
      </c>
      <c r="D7982" s="3" t="s">
        <v>36</v>
      </c>
      <c r="E7982" s="3">
        <v>2006.0</v>
      </c>
      <c r="F7982" s="3">
        <v>6.0</v>
      </c>
    </row>
    <row r="7983" ht="15.75" customHeight="1">
      <c r="A7983" s="2" t="s">
        <v>298</v>
      </c>
      <c r="B7983" s="2" t="s">
        <v>292</v>
      </c>
      <c r="C7983" s="2" t="str">
        <f>VLOOKUP(D7983,Info!$A$24:$B$57,2,FALSE)</f>
        <v>Deepwater</v>
      </c>
      <c r="D7983" s="3" t="s">
        <v>36</v>
      </c>
      <c r="E7983" s="3">
        <v>2007.0</v>
      </c>
      <c r="F7983" s="3">
        <v>4.0</v>
      </c>
    </row>
    <row r="7984" ht="15.75" customHeight="1">
      <c r="A7984" s="2" t="s">
        <v>298</v>
      </c>
      <c r="B7984" s="2" t="s">
        <v>292</v>
      </c>
      <c r="C7984" s="2" t="str">
        <f>VLOOKUP(D7984,Info!$A$24:$B$57,2,FALSE)</f>
        <v>Deepwater</v>
      </c>
      <c r="D7984" s="3" t="s">
        <v>36</v>
      </c>
      <c r="E7984" s="3">
        <v>2008.0</v>
      </c>
      <c r="F7984" s="3">
        <v>10.0</v>
      </c>
    </row>
    <row r="7985" ht="15.75" customHeight="1">
      <c r="A7985" s="2" t="s">
        <v>298</v>
      </c>
      <c r="B7985" s="2" t="s">
        <v>292</v>
      </c>
      <c r="C7985" s="2" t="str">
        <f>VLOOKUP(D7985,Info!$A$24:$B$57,2,FALSE)</f>
        <v>Deepwater</v>
      </c>
      <c r="D7985" s="3" t="s">
        <v>36</v>
      </c>
      <c r="E7985" s="3">
        <v>2009.0</v>
      </c>
      <c r="F7985" s="3">
        <v>3.0</v>
      </c>
    </row>
    <row r="7986" ht="15.75" customHeight="1">
      <c r="A7986" s="2" t="s">
        <v>298</v>
      </c>
      <c r="B7986" s="2" t="s">
        <v>292</v>
      </c>
      <c r="C7986" s="2" t="str">
        <f>VLOOKUP(D7986,Info!$A$24:$B$57,2,FALSE)</f>
        <v>Deepwater</v>
      </c>
      <c r="D7986" s="3" t="s">
        <v>36</v>
      </c>
      <c r="E7986" s="3">
        <v>2010.0</v>
      </c>
      <c r="F7986" s="3">
        <v>6.0</v>
      </c>
    </row>
    <row r="7987" ht="15.75" customHeight="1">
      <c r="A7987" s="2" t="s">
        <v>298</v>
      </c>
      <c r="B7987" s="2" t="s">
        <v>292</v>
      </c>
      <c r="C7987" s="2" t="str">
        <f>VLOOKUP(D7987,Info!$A$24:$B$57,2,FALSE)</f>
        <v>Deepwater</v>
      </c>
      <c r="D7987" s="3" t="s">
        <v>36</v>
      </c>
      <c r="E7987" s="3">
        <v>2011.0</v>
      </c>
      <c r="F7987" s="3">
        <v>5.0</v>
      </c>
    </row>
    <row r="7988" ht="15.75" customHeight="1">
      <c r="A7988" s="2" t="s">
        <v>298</v>
      </c>
      <c r="B7988" s="2" t="s">
        <v>292</v>
      </c>
      <c r="C7988" s="2" t="str">
        <f>VLOOKUP(D7988,Info!$A$24:$B$57,2,FALSE)</f>
        <v>Deepwater</v>
      </c>
      <c r="D7988" s="3" t="s">
        <v>36</v>
      </c>
      <c r="E7988" s="3">
        <v>2012.0</v>
      </c>
      <c r="F7988" s="3">
        <v>6.0</v>
      </c>
    </row>
    <row r="7989" ht="15.75" customHeight="1">
      <c r="A7989" s="2" t="s">
        <v>298</v>
      </c>
      <c r="B7989" s="2" t="s">
        <v>292</v>
      </c>
      <c r="C7989" s="2" t="str">
        <f>VLOOKUP(D7989,Info!$A$24:$B$57,2,FALSE)</f>
        <v>Deepwater</v>
      </c>
      <c r="D7989" s="3" t="s">
        <v>36</v>
      </c>
      <c r="E7989" s="3">
        <v>2013.0</v>
      </c>
      <c r="F7989" s="3">
        <v>1.0</v>
      </c>
    </row>
    <row r="7990" ht="15.75" customHeight="1">
      <c r="A7990" s="2" t="s">
        <v>298</v>
      </c>
      <c r="B7990" s="2" t="s">
        <v>292</v>
      </c>
      <c r="C7990" s="2" t="str">
        <f>VLOOKUP(D7990,Info!$A$24:$B$57,2,FALSE)</f>
        <v>Deepwater</v>
      </c>
      <c r="D7990" s="3" t="s">
        <v>36</v>
      </c>
      <c r="E7990" s="3">
        <v>2014.0</v>
      </c>
      <c r="F7990" s="3">
        <v>4.0</v>
      </c>
    </row>
    <row r="7991" ht="15.75" customHeight="1">
      <c r="A7991" s="2" t="s">
        <v>298</v>
      </c>
      <c r="B7991" s="2" t="s">
        <v>292</v>
      </c>
      <c r="C7991" s="2" t="str">
        <f>VLOOKUP(D7991,Info!$A$24:$B$57,2,FALSE)</f>
        <v>Deepwater</v>
      </c>
      <c r="D7991" s="3" t="s">
        <v>36</v>
      </c>
      <c r="E7991" s="3">
        <v>2015.0</v>
      </c>
      <c r="F7991" s="3">
        <v>2.0</v>
      </c>
    </row>
    <row r="7992" ht="15.75" customHeight="1">
      <c r="A7992" s="2" t="s">
        <v>298</v>
      </c>
      <c r="B7992" s="2" t="s">
        <v>292</v>
      </c>
      <c r="C7992" s="2" t="str">
        <f>VLOOKUP(D7992,Info!$A$24:$B$57,2,FALSE)</f>
        <v>Deepwater</v>
      </c>
      <c r="D7992" s="3" t="s">
        <v>36</v>
      </c>
      <c r="E7992" s="3">
        <v>2016.0</v>
      </c>
      <c r="F7992" s="3">
        <v>3.0</v>
      </c>
    </row>
    <row r="7993" ht="15.75" customHeight="1">
      <c r="A7993" s="2" t="s">
        <v>298</v>
      </c>
      <c r="B7993" s="2" t="s">
        <v>292</v>
      </c>
      <c r="C7993" s="2" t="str">
        <f>VLOOKUP(D7993,Info!$A$24:$B$57,2,FALSE)</f>
        <v>Deepwater</v>
      </c>
      <c r="D7993" s="3" t="s">
        <v>36</v>
      </c>
      <c r="E7993" s="3">
        <v>2017.0</v>
      </c>
      <c r="F7993" s="3">
        <v>5.0</v>
      </c>
    </row>
    <row r="7994" ht="15.75" customHeight="1">
      <c r="A7994" s="2" t="s">
        <v>298</v>
      </c>
      <c r="B7994" s="2" t="s">
        <v>292</v>
      </c>
      <c r="C7994" s="2" t="str">
        <f>VLOOKUP(D7994,Info!$A$24:$B$57,2,FALSE)</f>
        <v>Deepwater</v>
      </c>
      <c r="D7994" s="3" t="s">
        <v>36</v>
      </c>
      <c r="E7994" s="3">
        <v>2018.0</v>
      </c>
      <c r="F7994" s="3">
        <v>4.0</v>
      </c>
    </row>
    <row r="7995" ht="15.75" customHeight="1">
      <c r="A7995" s="2" t="s">
        <v>298</v>
      </c>
      <c r="B7995" s="2" t="s">
        <v>292</v>
      </c>
      <c r="C7995" s="2" t="str">
        <f>VLOOKUP(D7995,Info!$A$24:$B$57,2,FALSE)</f>
        <v>Deepwater</v>
      </c>
      <c r="D7995" s="3" t="s">
        <v>36</v>
      </c>
      <c r="E7995" s="3">
        <v>2019.0</v>
      </c>
      <c r="F7995" s="3">
        <v>8.0</v>
      </c>
    </row>
    <row r="7996" ht="15.75" customHeight="1">
      <c r="A7996" s="2" t="s">
        <v>298</v>
      </c>
      <c r="B7996" s="2" t="s">
        <v>292</v>
      </c>
      <c r="C7996" s="2" t="str">
        <f>VLOOKUP(D7996,Info!$A$24:$B$57,2,FALSE)</f>
        <v>Grunts</v>
      </c>
      <c r="D7996" s="3" t="s">
        <v>37</v>
      </c>
      <c r="E7996" s="3">
        <v>1981.0</v>
      </c>
      <c r="F7996" s="3">
        <v>25.0</v>
      </c>
    </row>
    <row r="7997" ht="15.75" customHeight="1">
      <c r="A7997" s="2" t="s">
        <v>298</v>
      </c>
      <c r="B7997" s="2" t="s">
        <v>292</v>
      </c>
      <c r="C7997" s="2" t="str">
        <f>VLOOKUP(D7997,Info!$A$24:$B$57,2,FALSE)</f>
        <v>Grunts</v>
      </c>
      <c r="D7997" s="3" t="s">
        <v>37</v>
      </c>
      <c r="E7997" s="3">
        <v>1982.0</v>
      </c>
      <c r="F7997" s="3">
        <v>8.0</v>
      </c>
    </row>
    <row r="7998" ht="15.75" customHeight="1">
      <c r="A7998" s="2" t="s">
        <v>298</v>
      </c>
      <c r="B7998" s="2" t="s">
        <v>292</v>
      </c>
      <c r="C7998" s="2" t="str">
        <f>VLOOKUP(D7998,Info!$A$24:$B$57,2,FALSE)</f>
        <v>Grunts</v>
      </c>
      <c r="D7998" s="3" t="s">
        <v>37</v>
      </c>
      <c r="E7998" s="3">
        <v>1983.0</v>
      </c>
      <c r="F7998" s="3">
        <v>35.0</v>
      </c>
    </row>
    <row r="7999" ht="15.75" customHeight="1">
      <c r="A7999" s="2" t="s">
        <v>298</v>
      </c>
      <c r="B7999" s="2" t="s">
        <v>292</v>
      </c>
      <c r="C7999" s="2" t="str">
        <f>VLOOKUP(D7999,Info!$A$24:$B$57,2,FALSE)</f>
        <v>Grunts</v>
      </c>
      <c r="D7999" s="3" t="s">
        <v>37</v>
      </c>
      <c r="E7999" s="3">
        <v>1984.0</v>
      </c>
      <c r="F7999" s="3">
        <v>53.0</v>
      </c>
    </row>
    <row r="8000" ht="15.75" customHeight="1">
      <c r="A8000" s="2" t="s">
        <v>298</v>
      </c>
      <c r="B8000" s="2" t="s">
        <v>292</v>
      </c>
      <c r="C8000" s="2" t="str">
        <f>VLOOKUP(D8000,Info!$A$24:$B$57,2,FALSE)</f>
        <v>Grunts</v>
      </c>
      <c r="D8000" s="3" t="s">
        <v>37</v>
      </c>
      <c r="E8000" s="3">
        <v>1985.0</v>
      </c>
      <c r="F8000" s="3">
        <v>19.0</v>
      </c>
    </row>
    <row r="8001" ht="15.75" customHeight="1">
      <c r="A8001" s="2" t="s">
        <v>298</v>
      </c>
      <c r="B8001" s="2" t="s">
        <v>292</v>
      </c>
      <c r="C8001" s="2" t="str">
        <f>VLOOKUP(D8001,Info!$A$24:$B$57,2,FALSE)</f>
        <v>Grunts</v>
      </c>
      <c r="D8001" s="3" t="s">
        <v>37</v>
      </c>
      <c r="E8001" s="3">
        <v>1986.0</v>
      </c>
      <c r="F8001" s="3">
        <v>5.0</v>
      </c>
    </row>
    <row r="8002" ht="15.75" customHeight="1">
      <c r="A8002" s="2" t="s">
        <v>298</v>
      </c>
      <c r="B8002" s="2" t="s">
        <v>292</v>
      </c>
      <c r="C8002" s="2" t="str">
        <f>VLOOKUP(D8002,Info!$A$24:$B$57,2,FALSE)</f>
        <v>Grunts</v>
      </c>
      <c r="D8002" s="3" t="s">
        <v>37</v>
      </c>
      <c r="E8002" s="3">
        <v>1987.0</v>
      </c>
      <c r="F8002" s="3">
        <v>14.0</v>
      </c>
    </row>
    <row r="8003" ht="15.75" customHeight="1">
      <c r="A8003" s="2" t="s">
        <v>298</v>
      </c>
      <c r="B8003" s="2" t="s">
        <v>292</v>
      </c>
      <c r="C8003" s="2" t="str">
        <f>VLOOKUP(D8003,Info!$A$24:$B$57,2,FALSE)</f>
        <v>Grunts</v>
      </c>
      <c r="D8003" s="3" t="s">
        <v>37</v>
      </c>
      <c r="E8003" s="3">
        <v>1988.0</v>
      </c>
      <c r="F8003" s="3">
        <v>10.0</v>
      </c>
    </row>
    <row r="8004" ht="15.75" customHeight="1">
      <c r="A8004" s="2" t="s">
        <v>298</v>
      </c>
      <c r="B8004" s="2" t="s">
        <v>292</v>
      </c>
      <c r="C8004" s="2" t="str">
        <f>VLOOKUP(D8004,Info!$A$24:$B$57,2,FALSE)</f>
        <v>Grunts</v>
      </c>
      <c r="D8004" s="3" t="s">
        <v>37</v>
      </c>
      <c r="E8004" s="3">
        <v>1989.0</v>
      </c>
      <c r="F8004" s="3">
        <v>15.0</v>
      </c>
    </row>
    <row r="8005" ht="15.75" customHeight="1">
      <c r="A8005" s="2" t="s">
        <v>298</v>
      </c>
      <c r="B8005" s="2" t="s">
        <v>292</v>
      </c>
      <c r="C8005" s="2" t="str">
        <f>VLOOKUP(D8005,Info!$A$24:$B$57,2,FALSE)</f>
        <v>Grunts</v>
      </c>
      <c r="D8005" s="3" t="s">
        <v>37</v>
      </c>
      <c r="E8005" s="3">
        <v>1990.0</v>
      </c>
      <c r="F8005" s="3">
        <v>11.0</v>
      </c>
    </row>
    <row r="8006" ht="15.75" customHeight="1">
      <c r="A8006" s="2" t="s">
        <v>298</v>
      </c>
      <c r="B8006" s="2" t="s">
        <v>292</v>
      </c>
      <c r="C8006" s="2" t="str">
        <f>VLOOKUP(D8006,Info!$A$24:$B$57,2,FALSE)</f>
        <v>Grunts</v>
      </c>
      <c r="D8006" s="3" t="s">
        <v>37</v>
      </c>
      <c r="E8006" s="3">
        <v>1991.0</v>
      </c>
      <c r="F8006" s="3">
        <v>2.0</v>
      </c>
    </row>
    <row r="8007" ht="15.75" customHeight="1">
      <c r="A8007" s="2" t="s">
        <v>298</v>
      </c>
      <c r="B8007" s="2" t="s">
        <v>292</v>
      </c>
      <c r="C8007" s="2" t="str">
        <f>VLOOKUP(D8007,Info!$A$24:$B$57,2,FALSE)</f>
        <v>Grunts</v>
      </c>
      <c r="D8007" s="3" t="s">
        <v>37</v>
      </c>
      <c r="E8007" s="3">
        <v>1992.0</v>
      </c>
      <c r="F8007" s="3">
        <v>8.0</v>
      </c>
    </row>
    <row r="8008" ht="15.75" customHeight="1">
      <c r="A8008" s="2" t="s">
        <v>298</v>
      </c>
      <c r="B8008" s="2" t="s">
        <v>292</v>
      </c>
      <c r="C8008" s="2" t="str">
        <f>VLOOKUP(D8008,Info!$A$24:$B$57,2,FALSE)</f>
        <v>Grunts</v>
      </c>
      <c r="D8008" s="3" t="s">
        <v>37</v>
      </c>
      <c r="E8008" s="3">
        <v>1993.0</v>
      </c>
      <c r="F8008" s="3">
        <v>5.0</v>
      </c>
    </row>
    <row r="8009" ht="15.75" customHeight="1">
      <c r="A8009" s="2" t="s">
        <v>298</v>
      </c>
      <c r="B8009" s="2" t="s">
        <v>292</v>
      </c>
      <c r="C8009" s="2" t="str">
        <f>VLOOKUP(D8009,Info!$A$24:$B$57,2,FALSE)</f>
        <v>Grunts</v>
      </c>
      <c r="D8009" s="3" t="s">
        <v>37</v>
      </c>
      <c r="E8009" s="3">
        <v>1994.0</v>
      </c>
      <c r="F8009" s="3">
        <v>11.0</v>
      </c>
    </row>
    <row r="8010" ht="15.75" customHeight="1">
      <c r="A8010" s="2" t="s">
        <v>298</v>
      </c>
      <c r="B8010" s="2" t="s">
        <v>292</v>
      </c>
      <c r="C8010" s="2" t="str">
        <f>VLOOKUP(D8010,Info!$A$24:$B$57,2,FALSE)</f>
        <v>Grunts</v>
      </c>
      <c r="D8010" s="3" t="s">
        <v>37</v>
      </c>
      <c r="E8010" s="3">
        <v>1995.0</v>
      </c>
      <c r="F8010" s="3">
        <v>6.0</v>
      </c>
    </row>
    <row r="8011" ht="15.75" customHeight="1">
      <c r="A8011" s="2" t="s">
        <v>298</v>
      </c>
      <c r="B8011" s="2" t="s">
        <v>292</v>
      </c>
      <c r="C8011" s="2" t="str">
        <f>VLOOKUP(D8011,Info!$A$24:$B$57,2,FALSE)</f>
        <v>Grunts</v>
      </c>
      <c r="D8011" s="3" t="s">
        <v>37</v>
      </c>
      <c r="E8011" s="3">
        <v>1996.0</v>
      </c>
      <c r="F8011" s="3">
        <v>5.0</v>
      </c>
    </row>
    <row r="8012" ht="15.75" customHeight="1">
      <c r="A8012" s="2" t="s">
        <v>298</v>
      </c>
      <c r="B8012" s="2" t="s">
        <v>292</v>
      </c>
      <c r="C8012" s="2" t="str">
        <f>VLOOKUP(D8012,Info!$A$24:$B$57,2,FALSE)</f>
        <v>Grunts</v>
      </c>
      <c r="D8012" s="3" t="s">
        <v>37</v>
      </c>
      <c r="E8012" s="3">
        <v>1997.0</v>
      </c>
      <c r="F8012" s="3">
        <v>4.0</v>
      </c>
    </row>
    <row r="8013" ht="15.75" customHeight="1">
      <c r="A8013" s="2" t="s">
        <v>298</v>
      </c>
      <c r="B8013" s="2" t="s">
        <v>292</v>
      </c>
      <c r="C8013" s="2" t="str">
        <f>VLOOKUP(D8013,Info!$A$24:$B$57,2,FALSE)</f>
        <v>Grunts</v>
      </c>
      <c r="D8013" s="3" t="s">
        <v>37</v>
      </c>
      <c r="E8013" s="3">
        <v>1998.0</v>
      </c>
      <c r="F8013" s="3">
        <v>4.0</v>
      </c>
    </row>
    <row r="8014" ht="15.75" customHeight="1">
      <c r="A8014" s="2" t="s">
        <v>298</v>
      </c>
      <c r="B8014" s="2" t="s">
        <v>292</v>
      </c>
      <c r="C8014" s="2" t="str">
        <f>VLOOKUP(D8014,Info!$A$24:$B$57,2,FALSE)</f>
        <v>Grunts</v>
      </c>
      <c r="D8014" s="3" t="s">
        <v>37</v>
      </c>
      <c r="E8014" s="3">
        <v>1999.0</v>
      </c>
      <c r="F8014" s="3">
        <v>8.0</v>
      </c>
    </row>
    <row r="8015" ht="15.75" customHeight="1">
      <c r="A8015" s="2" t="s">
        <v>298</v>
      </c>
      <c r="B8015" s="2" t="s">
        <v>292</v>
      </c>
      <c r="C8015" s="2" t="str">
        <f>VLOOKUP(D8015,Info!$A$24:$B$57,2,FALSE)</f>
        <v>Grunts</v>
      </c>
      <c r="D8015" s="3" t="s">
        <v>37</v>
      </c>
      <c r="E8015" s="3">
        <v>2000.0</v>
      </c>
      <c r="F8015" s="3">
        <v>10.0</v>
      </c>
    </row>
    <row r="8016" ht="15.75" customHeight="1">
      <c r="A8016" s="2" t="s">
        <v>298</v>
      </c>
      <c r="B8016" s="2" t="s">
        <v>292</v>
      </c>
      <c r="C8016" s="2" t="str">
        <f>VLOOKUP(D8016,Info!$A$24:$B$57,2,FALSE)</f>
        <v>Grunts</v>
      </c>
      <c r="D8016" s="3" t="s">
        <v>37</v>
      </c>
      <c r="E8016" s="3">
        <v>2001.0</v>
      </c>
      <c r="F8016" s="3">
        <v>13.0</v>
      </c>
    </row>
    <row r="8017" ht="15.75" customHeight="1">
      <c r="A8017" s="2" t="s">
        <v>298</v>
      </c>
      <c r="B8017" s="2" t="s">
        <v>292</v>
      </c>
      <c r="C8017" s="2" t="str">
        <f>VLOOKUP(D8017,Info!$A$24:$B$57,2,FALSE)</f>
        <v>Grunts</v>
      </c>
      <c r="D8017" s="3" t="s">
        <v>37</v>
      </c>
      <c r="E8017" s="3">
        <v>2002.0</v>
      </c>
      <c r="F8017" s="3">
        <v>12.0</v>
      </c>
    </row>
    <row r="8018" ht="15.75" customHeight="1">
      <c r="A8018" s="2" t="s">
        <v>298</v>
      </c>
      <c r="B8018" s="2" t="s">
        <v>292</v>
      </c>
      <c r="C8018" s="2" t="str">
        <f>VLOOKUP(D8018,Info!$A$24:$B$57,2,FALSE)</f>
        <v>Grunts</v>
      </c>
      <c r="D8018" s="3" t="s">
        <v>37</v>
      </c>
      <c r="E8018" s="3">
        <v>2003.0</v>
      </c>
      <c r="F8018" s="3">
        <v>19.0</v>
      </c>
    </row>
    <row r="8019" ht="15.75" customHeight="1">
      <c r="A8019" s="2" t="s">
        <v>298</v>
      </c>
      <c r="B8019" s="2" t="s">
        <v>292</v>
      </c>
      <c r="C8019" s="2" t="str">
        <f>VLOOKUP(D8019,Info!$A$24:$B$57,2,FALSE)</f>
        <v>Grunts</v>
      </c>
      <c r="D8019" s="3" t="s">
        <v>37</v>
      </c>
      <c r="E8019" s="3">
        <v>2004.0</v>
      </c>
      <c r="F8019" s="3">
        <v>12.0</v>
      </c>
    </row>
    <row r="8020" ht="15.75" customHeight="1">
      <c r="A8020" s="2" t="s">
        <v>298</v>
      </c>
      <c r="B8020" s="2" t="s">
        <v>292</v>
      </c>
      <c r="C8020" s="2" t="str">
        <f>VLOOKUP(D8020,Info!$A$24:$B$57,2,FALSE)</f>
        <v>Grunts</v>
      </c>
      <c r="D8020" s="3" t="s">
        <v>37</v>
      </c>
      <c r="E8020" s="3">
        <v>2005.0</v>
      </c>
      <c r="F8020" s="3">
        <v>23.0</v>
      </c>
    </row>
    <row r="8021" ht="15.75" customHeight="1">
      <c r="A8021" s="2" t="s">
        <v>298</v>
      </c>
      <c r="B8021" s="2" t="s">
        <v>292</v>
      </c>
      <c r="C8021" s="2" t="str">
        <f>VLOOKUP(D8021,Info!$A$24:$B$57,2,FALSE)</f>
        <v>Grunts</v>
      </c>
      <c r="D8021" s="3" t="s">
        <v>37</v>
      </c>
      <c r="E8021" s="3">
        <v>2006.0</v>
      </c>
      <c r="F8021" s="3">
        <v>28.0</v>
      </c>
    </row>
    <row r="8022" ht="15.75" customHeight="1">
      <c r="A8022" s="2" t="s">
        <v>298</v>
      </c>
      <c r="B8022" s="2" t="s">
        <v>292</v>
      </c>
      <c r="C8022" s="2" t="str">
        <f>VLOOKUP(D8022,Info!$A$24:$B$57,2,FALSE)</f>
        <v>Grunts</v>
      </c>
      <c r="D8022" s="3" t="s">
        <v>37</v>
      </c>
      <c r="E8022" s="3">
        <v>2007.0</v>
      </c>
      <c r="F8022" s="3">
        <v>28.0</v>
      </c>
    </row>
    <row r="8023" ht="15.75" customHeight="1">
      <c r="A8023" s="2" t="s">
        <v>298</v>
      </c>
      <c r="B8023" s="2" t="s">
        <v>292</v>
      </c>
      <c r="C8023" s="2" t="str">
        <f>VLOOKUP(D8023,Info!$A$24:$B$57,2,FALSE)</f>
        <v>Grunts</v>
      </c>
      <c r="D8023" s="3" t="s">
        <v>37</v>
      </c>
      <c r="E8023" s="3">
        <v>2008.0</v>
      </c>
      <c r="F8023" s="3">
        <v>13.0</v>
      </c>
    </row>
    <row r="8024" ht="15.75" customHeight="1">
      <c r="A8024" s="2" t="s">
        <v>298</v>
      </c>
      <c r="B8024" s="2" t="s">
        <v>292</v>
      </c>
      <c r="C8024" s="2" t="str">
        <f>VLOOKUP(D8024,Info!$A$24:$B$57,2,FALSE)</f>
        <v>Grunts</v>
      </c>
      <c r="D8024" s="3" t="s">
        <v>37</v>
      </c>
      <c r="E8024" s="3">
        <v>2009.0</v>
      </c>
      <c r="F8024" s="3">
        <v>18.0</v>
      </c>
    </row>
    <row r="8025" ht="15.75" customHeight="1">
      <c r="A8025" s="2" t="s">
        <v>298</v>
      </c>
      <c r="B8025" s="2" t="s">
        <v>292</v>
      </c>
      <c r="C8025" s="2" t="str">
        <f>VLOOKUP(D8025,Info!$A$24:$B$57,2,FALSE)</f>
        <v>Grunts</v>
      </c>
      <c r="D8025" s="3" t="s">
        <v>37</v>
      </c>
      <c r="E8025" s="3">
        <v>2010.0</v>
      </c>
      <c r="F8025" s="3">
        <v>16.0</v>
      </c>
    </row>
    <row r="8026" ht="15.75" customHeight="1">
      <c r="A8026" s="2" t="s">
        <v>298</v>
      </c>
      <c r="B8026" s="2" t="s">
        <v>292</v>
      </c>
      <c r="C8026" s="2" t="str">
        <f>VLOOKUP(D8026,Info!$A$24:$B$57,2,FALSE)</f>
        <v>Grunts</v>
      </c>
      <c r="D8026" s="3" t="s">
        <v>37</v>
      </c>
      <c r="E8026" s="3">
        <v>2011.0</v>
      </c>
      <c r="F8026" s="3">
        <v>14.0</v>
      </c>
    </row>
    <row r="8027" ht="15.75" customHeight="1">
      <c r="A8027" s="2" t="s">
        <v>298</v>
      </c>
      <c r="B8027" s="2" t="s">
        <v>292</v>
      </c>
      <c r="C8027" s="2" t="str">
        <f>VLOOKUP(D8027,Info!$A$24:$B$57,2,FALSE)</f>
        <v>Grunts</v>
      </c>
      <c r="D8027" s="3" t="s">
        <v>37</v>
      </c>
      <c r="E8027" s="3">
        <v>2012.0</v>
      </c>
      <c r="F8027" s="3">
        <v>18.0</v>
      </c>
    </row>
    <row r="8028" ht="15.75" customHeight="1">
      <c r="A8028" s="2" t="s">
        <v>298</v>
      </c>
      <c r="B8028" s="2" t="s">
        <v>292</v>
      </c>
      <c r="C8028" s="2" t="str">
        <f>VLOOKUP(D8028,Info!$A$24:$B$57,2,FALSE)</f>
        <v>Grunts</v>
      </c>
      <c r="D8028" s="3" t="s">
        <v>37</v>
      </c>
      <c r="E8028" s="3">
        <v>2013.0</v>
      </c>
      <c r="F8028" s="3">
        <v>10.0</v>
      </c>
    </row>
    <row r="8029" ht="15.75" customHeight="1">
      <c r="A8029" s="2" t="s">
        <v>298</v>
      </c>
      <c r="B8029" s="2" t="s">
        <v>292</v>
      </c>
      <c r="C8029" s="2" t="str">
        <f>VLOOKUP(D8029,Info!$A$24:$B$57,2,FALSE)</f>
        <v>Grunts</v>
      </c>
      <c r="D8029" s="3" t="s">
        <v>37</v>
      </c>
      <c r="E8029" s="3">
        <v>2014.0</v>
      </c>
      <c r="F8029" s="3">
        <v>18.0</v>
      </c>
    </row>
    <row r="8030" ht="15.75" customHeight="1">
      <c r="A8030" s="2" t="s">
        <v>298</v>
      </c>
      <c r="B8030" s="2" t="s">
        <v>292</v>
      </c>
      <c r="C8030" s="2" t="str">
        <f>VLOOKUP(D8030,Info!$A$24:$B$57,2,FALSE)</f>
        <v>Grunts</v>
      </c>
      <c r="D8030" s="3" t="s">
        <v>37</v>
      </c>
      <c r="E8030" s="3">
        <v>2015.0</v>
      </c>
      <c r="F8030" s="3">
        <v>8.0</v>
      </c>
    </row>
    <row r="8031" ht="15.75" customHeight="1">
      <c r="A8031" s="2" t="s">
        <v>298</v>
      </c>
      <c r="B8031" s="2" t="s">
        <v>292</v>
      </c>
      <c r="C8031" s="2" t="str">
        <f>VLOOKUP(D8031,Info!$A$24:$B$57,2,FALSE)</f>
        <v>Grunts</v>
      </c>
      <c r="D8031" s="3" t="s">
        <v>37</v>
      </c>
      <c r="E8031" s="3">
        <v>2016.0</v>
      </c>
      <c r="F8031" s="3">
        <v>9.0</v>
      </c>
    </row>
    <row r="8032" ht="15.75" customHeight="1">
      <c r="A8032" s="2" t="s">
        <v>298</v>
      </c>
      <c r="B8032" s="2" t="s">
        <v>292</v>
      </c>
      <c r="C8032" s="2" t="str">
        <f>VLOOKUP(D8032,Info!$A$24:$B$57,2,FALSE)</f>
        <v>Grunts</v>
      </c>
      <c r="D8032" s="3" t="s">
        <v>37</v>
      </c>
      <c r="E8032" s="3">
        <v>2017.0</v>
      </c>
      <c r="F8032" s="3">
        <v>14.0</v>
      </c>
    </row>
    <row r="8033" ht="15.75" customHeight="1">
      <c r="A8033" s="2" t="s">
        <v>298</v>
      </c>
      <c r="B8033" s="2" t="s">
        <v>292</v>
      </c>
      <c r="C8033" s="2" t="str">
        <f>VLOOKUP(D8033,Info!$A$24:$B$57,2,FALSE)</f>
        <v>Grunts</v>
      </c>
      <c r="D8033" s="3" t="s">
        <v>37</v>
      </c>
      <c r="E8033" s="3">
        <v>2018.0</v>
      </c>
      <c r="F8033" s="3">
        <v>11.0</v>
      </c>
    </row>
    <row r="8034" ht="15.75" customHeight="1">
      <c r="A8034" s="2" t="s">
        <v>298</v>
      </c>
      <c r="B8034" s="2" t="s">
        <v>292</v>
      </c>
      <c r="C8034" s="2" t="str">
        <f>VLOOKUP(D8034,Info!$A$24:$B$57,2,FALSE)</f>
        <v>Grunts</v>
      </c>
      <c r="D8034" s="3" t="s">
        <v>37</v>
      </c>
      <c r="E8034" s="3">
        <v>2019.0</v>
      </c>
      <c r="F8034" s="3">
        <v>20.0</v>
      </c>
    </row>
    <row r="8035" ht="15.75" customHeight="1">
      <c r="A8035" s="2" t="s">
        <v>298</v>
      </c>
      <c r="B8035" s="2" t="s">
        <v>292</v>
      </c>
      <c r="C8035" s="2" t="str">
        <f>VLOOKUP(D8035,Info!$A$24:$B$57,2,FALSE)</f>
        <v>DW</v>
      </c>
      <c r="D8035" s="3" t="s">
        <v>38</v>
      </c>
      <c r="E8035" s="3">
        <v>1981.0</v>
      </c>
      <c r="F8035" s="3">
        <v>10.0</v>
      </c>
    </row>
    <row r="8036" ht="15.75" customHeight="1">
      <c r="A8036" s="2" t="s">
        <v>298</v>
      </c>
      <c r="B8036" s="2" t="s">
        <v>292</v>
      </c>
      <c r="C8036" s="2" t="str">
        <f>VLOOKUP(D8036,Info!$A$24:$B$57,2,FALSE)</f>
        <v>DW</v>
      </c>
      <c r="D8036" s="3" t="s">
        <v>38</v>
      </c>
      <c r="E8036" s="3">
        <v>1982.0</v>
      </c>
      <c r="F8036" s="3">
        <v>15.0</v>
      </c>
    </row>
    <row r="8037" ht="15.75" customHeight="1">
      <c r="A8037" s="2" t="s">
        <v>298</v>
      </c>
      <c r="B8037" s="2" t="s">
        <v>292</v>
      </c>
      <c r="C8037" s="2" t="str">
        <f>VLOOKUP(D8037,Info!$A$24:$B$57,2,FALSE)</f>
        <v>DW</v>
      </c>
      <c r="D8037" s="3" t="s">
        <v>38</v>
      </c>
      <c r="E8037" s="3">
        <v>1983.0</v>
      </c>
      <c r="F8037" s="3">
        <v>16.0</v>
      </c>
    </row>
    <row r="8038" ht="15.75" customHeight="1">
      <c r="A8038" s="2" t="s">
        <v>298</v>
      </c>
      <c r="B8038" s="2" t="s">
        <v>292</v>
      </c>
      <c r="C8038" s="2" t="str">
        <f>VLOOKUP(D8038,Info!$A$24:$B$57,2,FALSE)</f>
        <v>DW</v>
      </c>
      <c r="D8038" s="3" t="s">
        <v>38</v>
      </c>
      <c r="E8038" s="3">
        <v>1984.0</v>
      </c>
      <c r="F8038" s="3">
        <v>14.0</v>
      </c>
    </row>
    <row r="8039" ht="15.75" customHeight="1">
      <c r="A8039" s="2" t="s">
        <v>298</v>
      </c>
      <c r="B8039" s="2" t="s">
        <v>292</v>
      </c>
      <c r="C8039" s="2" t="str">
        <f>VLOOKUP(D8039,Info!$A$24:$B$57,2,FALSE)</f>
        <v>DW</v>
      </c>
      <c r="D8039" s="3" t="s">
        <v>38</v>
      </c>
      <c r="E8039" s="3">
        <v>1985.0</v>
      </c>
      <c r="F8039" s="3">
        <v>9.0</v>
      </c>
    </row>
    <row r="8040" ht="15.75" customHeight="1">
      <c r="A8040" s="2" t="s">
        <v>298</v>
      </c>
      <c r="B8040" s="2" t="s">
        <v>292</v>
      </c>
      <c r="C8040" s="2" t="str">
        <f>VLOOKUP(D8040,Info!$A$24:$B$57,2,FALSE)</f>
        <v>DW</v>
      </c>
      <c r="D8040" s="3" t="s">
        <v>38</v>
      </c>
      <c r="E8040" s="3">
        <v>1986.0</v>
      </c>
      <c r="F8040" s="3">
        <v>60.0</v>
      </c>
    </row>
    <row r="8041" ht="15.75" customHeight="1">
      <c r="A8041" s="2" t="s">
        <v>298</v>
      </c>
      <c r="B8041" s="2" t="s">
        <v>292</v>
      </c>
      <c r="C8041" s="2" t="str">
        <f>VLOOKUP(D8041,Info!$A$24:$B$57,2,FALSE)</f>
        <v>DW</v>
      </c>
      <c r="D8041" s="3" t="s">
        <v>38</v>
      </c>
      <c r="E8041" s="3">
        <v>1987.0</v>
      </c>
      <c r="F8041" s="3">
        <v>90.0</v>
      </c>
    </row>
    <row r="8042" ht="15.75" customHeight="1">
      <c r="A8042" s="2" t="s">
        <v>298</v>
      </c>
      <c r="B8042" s="2" t="s">
        <v>292</v>
      </c>
      <c r="C8042" s="2" t="str">
        <f>VLOOKUP(D8042,Info!$A$24:$B$57,2,FALSE)</f>
        <v>DW</v>
      </c>
      <c r="D8042" s="3" t="s">
        <v>38</v>
      </c>
      <c r="E8042" s="3">
        <v>1988.0</v>
      </c>
      <c r="F8042" s="3">
        <v>121.0</v>
      </c>
    </row>
    <row r="8043" ht="15.75" customHeight="1">
      <c r="A8043" s="2" t="s">
        <v>298</v>
      </c>
      <c r="B8043" s="2" t="s">
        <v>292</v>
      </c>
      <c r="C8043" s="2" t="str">
        <f>VLOOKUP(D8043,Info!$A$24:$B$57,2,FALSE)</f>
        <v>DW</v>
      </c>
      <c r="D8043" s="3" t="s">
        <v>38</v>
      </c>
      <c r="E8043" s="3">
        <v>1989.0</v>
      </c>
      <c r="F8043" s="3">
        <v>91.0</v>
      </c>
    </row>
    <row r="8044" ht="15.75" customHeight="1">
      <c r="A8044" s="2" t="s">
        <v>298</v>
      </c>
      <c r="B8044" s="2" t="s">
        <v>292</v>
      </c>
      <c r="C8044" s="2" t="str">
        <f>VLOOKUP(D8044,Info!$A$24:$B$57,2,FALSE)</f>
        <v>DW</v>
      </c>
      <c r="D8044" s="3" t="s">
        <v>38</v>
      </c>
      <c r="E8044" s="3">
        <v>1990.0</v>
      </c>
      <c r="F8044" s="3">
        <v>100.0</v>
      </c>
    </row>
    <row r="8045" ht="15.75" customHeight="1">
      <c r="A8045" s="2" t="s">
        <v>298</v>
      </c>
      <c r="B8045" s="2" t="s">
        <v>292</v>
      </c>
      <c r="C8045" s="2" t="str">
        <f>VLOOKUP(D8045,Info!$A$24:$B$57,2,FALSE)</f>
        <v>DW</v>
      </c>
      <c r="D8045" s="3" t="s">
        <v>38</v>
      </c>
      <c r="E8045" s="3">
        <v>1991.0</v>
      </c>
      <c r="F8045" s="3">
        <v>112.0</v>
      </c>
    </row>
    <row r="8046" ht="15.75" customHeight="1">
      <c r="A8046" s="2" t="s">
        <v>298</v>
      </c>
      <c r="B8046" s="2" t="s">
        <v>292</v>
      </c>
      <c r="C8046" s="2" t="str">
        <f>VLOOKUP(D8046,Info!$A$24:$B$57,2,FALSE)</f>
        <v>DW</v>
      </c>
      <c r="D8046" s="3" t="s">
        <v>38</v>
      </c>
      <c r="E8046" s="3">
        <v>1992.0</v>
      </c>
      <c r="F8046" s="3">
        <v>148.0</v>
      </c>
    </row>
    <row r="8047" ht="15.75" customHeight="1">
      <c r="A8047" s="2" t="s">
        <v>298</v>
      </c>
      <c r="B8047" s="2" t="s">
        <v>292</v>
      </c>
      <c r="C8047" s="2" t="str">
        <f>VLOOKUP(D8047,Info!$A$24:$B$57,2,FALSE)</f>
        <v>DW</v>
      </c>
      <c r="D8047" s="3" t="s">
        <v>38</v>
      </c>
      <c r="E8047" s="3">
        <v>1993.0</v>
      </c>
      <c r="F8047" s="3">
        <v>139.0</v>
      </c>
    </row>
    <row r="8048" ht="15.75" customHeight="1">
      <c r="A8048" s="2" t="s">
        <v>298</v>
      </c>
      <c r="B8048" s="2" t="s">
        <v>292</v>
      </c>
      <c r="C8048" s="2" t="str">
        <f>VLOOKUP(D8048,Info!$A$24:$B$57,2,FALSE)</f>
        <v>DW</v>
      </c>
      <c r="D8048" s="3" t="s">
        <v>38</v>
      </c>
      <c r="E8048" s="3">
        <v>1994.0</v>
      </c>
      <c r="F8048" s="3">
        <v>226.0</v>
      </c>
    </row>
    <row r="8049" ht="15.75" customHeight="1">
      <c r="A8049" s="2" t="s">
        <v>298</v>
      </c>
      <c r="B8049" s="2" t="s">
        <v>292</v>
      </c>
      <c r="C8049" s="2" t="str">
        <f>VLOOKUP(D8049,Info!$A$24:$B$57,2,FALSE)</f>
        <v>DW</v>
      </c>
      <c r="D8049" s="3" t="s">
        <v>38</v>
      </c>
      <c r="E8049" s="3">
        <v>1995.0</v>
      </c>
      <c r="F8049" s="3">
        <v>287.0</v>
      </c>
    </row>
    <row r="8050" ht="15.75" customHeight="1">
      <c r="A8050" s="2" t="s">
        <v>298</v>
      </c>
      <c r="B8050" s="2" t="s">
        <v>292</v>
      </c>
      <c r="C8050" s="2" t="str">
        <f>VLOOKUP(D8050,Info!$A$24:$B$57,2,FALSE)</f>
        <v>DW</v>
      </c>
      <c r="D8050" s="3" t="s">
        <v>38</v>
      </c>
      <c r="E8050" s="3">
        <v>1996.0</v>
      </c>
      <c r="F8050" s="3">
        <v>190.0</v>
      </c>
    </row>
    <row r="8051" ht="15.75" customHeight="1">
      <c r="A8051" s="2" t="s">
        <v>298</v>
      </c>
      <c r="B8051" s="2" t="s">
        <v>292</v>
      </c>
      <c r="C8051" s="2" t="str">
        <f>VLOOKUP(D8051,Info!$A$24:$B$57,2,FALSE)</f>
        <v>DW</v>
      </c>
      <c r="D8051" s="3" t="s">
        <v>38</v>
      </c>
      <c r="E8051" s="3">
        <v>1997.0</v>
      </c>
      <c r="F8051" s="3">
        <v>225.0</v>
      </c>
    </row>
    <row r="8052" ht="15.75" customHeight="1">
      <c r="A8052" s="2" t="s">
        <v>298</v>
      </c>
      <c r="B8052" s="2" t="s">
        <v>292</v>
      </c>
      <c r="C8052" s="2" t="str">
        <f>VLOOKUP(D8052,Info!$A$24:$B$57,2,FALSE)</f>
        <v>DW</v>
      </c>
      <c r="D8052" s="3" t="s">
        <v>38</v>
      </c>
      <c r="E8052" s="3">
        <v>1998.0</v>
      </c>
      <c r="F8052" s="3">
        <v>233.0</v>
      </c>
    </row>
    <row r="8053" ht="15.75" customHeight="1">
      <c r="A8053" s="2" t="s">
        <v>298</v>
      </c>
      <c r="B8053" s="2" t="s">
        <v>292</v>
      </c>
      <c r="C8053" s="2" t="str">
        <f>VLOOKUP(D8053,Info!$A$24:$B$57,2,FALSE)</f>
        <v>DW</v>
      </c>
      <c r="D8053" s="3" t="s">
        <v>38</v>
      </c>
      <c r="E8053" s="3">
        <v>1999.0</v>
      </c>
      <c r="F8053" s="3">
        <v>316.0</v>
      </c>
    </row>
    <row r="8054" ht="15.75" customHeight="1">
      <c r="A8054" s="2" t="s">
        <v>298</v>
      </c>
      <c r="B8054" s="2" t="s">
        <v>292</v>
      </c>
      <c r="C8054" s="2" t="str">
        <f>VLOOKUP(D8054,Info!$A$24:$B$57,2,FALSE)</f>
        <v>DW</v>
      </c>
      <c r="D8054" s="3" t="s">
        <v>38</v>
      </c>
      <c r="E8054" s="3">
        <v>2000.0</v>
      </c>
      <c r="F8054" s="3">
        <v>279.0</v>
      </c>
    </row>
    <row r="8055" ht="15.75" customHeight="1">
      <c r="A8055" s="2" t="s">
        <v>298</v>
      </c>
      <c r="B8055" s="2" t="s">
        <v>292</v>
      </c>
      <c r="C8055" s="2" t="str">
        <f>VLOOKUP(D8055,Info!$A$24:$B$57,2,FALSE)</f>
        <v>DW</v>
      </c>
      <c r="D8055" s="3" t="s">
        <v>38</v>
      </c>
      <c r="E8055" s="3">
        <v>2001.0</v>
      </c>
      <c r="F8055" s="3">
        <v>280.0</v>
      </c>
    </row>
    <row r="8056" ht="15.75" customHeight="1">
      <c r="A8056" s="2" t="s">
        <v>298</v>
      </c>
      <c r="B8056" s="2" t="s">
        <v>292</v>
      </c>
      <c r="C8056" s="2" t="str">
        <f>VLOOKUP(D8056,Info!$A$24:$B$57,2,FALSE)</f>
        <v>DW</v>
      </c>
      <c r="D8056" s="3" t="s">
        <v>38</v>
      </c>
      <c r="E8056" s="3">
        <v>2002.0</v>
      </c>
      <c r="F8056" s="3">
        <v>334.0</v>
      </c>
    </row>
    <row r="8057" ht="15.75" customHeight="1">
      <c r="A8057" s="2" t="s">
        <v>298</v>
      </c>
      <c r="B8057" s="2" t="s">
        <v>292</v>
      </c>
      <c r="C8057" s="2" t="str">
        <f>VLOOKUP(D8057,Info!$A$24:$B$57,2,FALSE)</f>
        <v>DW</v>
      </c>
      <c r="D8057" s="3" t="s">
        <v>38</v>
      </c>
      <c r="E8057" s="3">
        <v>2003.0</v>
      </c>
      <c r="F8057" s="3">
        <v>153.0</v>
      </c>
    </row>
    <row r="8058" ht="15.75" customHeight="1">
      <c r="A8058" s="2" t="s">
        <v>298</v>
      </c>
      <c r="B8058" s="2" t="s">
        <v>292</v>
      </c>
      <c r="C8058" s="2" t="str">
        <f>VLOOKUP(D8058,Info!$A$24:$B$57,2,FALSE)</f>
        <v>DW</v>
      </c>
      <c r="D8058" s="3" t="s">
        <v>38</v>
      </c>
      <c r="E8058" s="3">
        <v>2004.0</v>
      </c>
      <c r="F8058" s="3">
        <v>166.0</v>
      </c>
    </row>
    <row r="8059" ht="15.75" customHeight="1">
      <c r="A8059" s="2" t="s">
        <v>298</v>
      </c>
      <c r="B8059" s="2" t="s">
        <v>292</v>
      </c>
      <c r="C8059" s="2" t="str">
        <f>VLOOKUP(D8059,Info!$A$24:$B$57,2,FALSE)</f>
        <v>DW</v>
      </c>
      <c r="D8059" s="3" t="s">
        <v>38</v>
      </c>
      <c r="E8059" s="3">
        <v>2005.0</v>
      </c>
      <c r="F8059" s="3">
        <v>130.0</v>
      </c>
    </row>
    <row r="8060" ht="15.75" customHeight="1">
      <c r="A8060" s="2" t="s">
        <v>298</v>
      </c>
      <c r="B8060" s="2" t="s">
        <v>292</v>
      </c>
      <c r="C8060" s="2" t="str">
        <f>VLOOKUP(D8060,Info!$A$24:$B$57,2,FALSE)</f>
        <v>DW</v>
      </c>
      <c r="D8060" s="3" t="s">
        <v>38</v>
      </c>
      <c r="E8060" s="3">
        <v>2006.0</v>
      </c>
      <c r="F8060" s="3">
        <v>149.0</v>
      </c>
    </row>
    <row r="8061" ht="15.75" customHeight="1">
      <c r="A8061" s="2" t="s">
        <v>298</v>
      </c>
      <c r="B8061" s="2" t="s">
        <v>292</v>
      </c>
      <c r="C8061" s="2" t="str">
        <f>VLOOKUP(D8061,Info!$A$24:$B$57,2,FALSE)</f>
        <v>DW</v>
      </c>
      <c r="D8061" s="3" t="s">
        <v>38</v>
      </c>
      <c r="E8061" s="3">
        <v>2007.0</v>
      </c>
      <c r="F8061" s="3">
        <v>177.0</v>
      </c>
    </row>
    <row r="8062" ht="15.75" customHeight="1">
      <c r="A8062" s="2" t="s">
        <v>298</v>
      </c>
      <c r="B8062" s="2" t="s">
        <v>292</v>
      </c>
      <c r="C8062" s="2" t="str">
        <f>VLOOKUP(D8062,Info!$A$24:$B$57,2,FALSE)</f>
        <v>DW</v>
      </c>
      <c r="D8062" s="3" t="s">
        <v>38</v>
      </c>
      <c r="E8062" s="3">
        <v>2008.0</v>
      </c>
      <c r="F8062" s="3">
        <v>160.0</v>
      </c>
    </row>
    <row r="8063" ht="15.75" customHeight="1">
      <c r="A8063" s="2" t="s">
        <v>298</v>
      </c>
      <c r="B8063" s="2" t="s">
        <v>292</v>
      </c>
      <c r="C8063" s="2" t="str">
        <f>VLOOKUP(D8063,Info!$A$24:$B$57,2,FALSE)</f>
        <v>DW</v>
      </c>
      <c r="D8063" s="3" t="s">
        <v>38</v>
      </c>
      <c r="E8063" s="3">
        <v>2009.0</v>
      </c>
      <c r="F8063" s="3">
        <v>146.0</v>
      </c>
    </row>
    <row r="8064" ht="15.75" customHeight="1">
      <c r="A8064" s="2" t="s">
        <v>298</v>
      </c>
      <c r="B8064" s="2" t="s">
        <v>292</v>
      </c>
      <c r="C8064" s="2" t="str">
        <f>VLOOKUP(D8064,Info!$A$24:$B$57,2,FALSE)</f>
        <v>DW</v>
      </c>
      <c r="D8064" s="3" t="s">
        <v>38</v>
      </c>
      <c r="E8064" s="3">
        <v>2010.0</v>
      </c>
      <c r="F8064" s="3">
        <v>157.0</v>
      </c>
    </row>
    <row r="8065" ht="15.75" customHeight="1">
      <c r="A8065" s="2" t="s">
        <v>298</v>
      </c>
      <c r="B8065" s="2" t="s">
        <v>292</v>
      </c>
      <c r="C8065" s="2" t="str">
        <f>VLOOKUP(D8065,Info!$A$24:$B$57,2,FALSE)</f>
        <v>DW</v>
      </c>
      <c r="D8065" s="3" t="s">
        <v>38</v>
      </c>
      <c r="E8065" s="3">
        <v>2011.0</v>
      </c>
      <c r="F8065" s="3">
        <v>168.0</v>
      </c>
    </row>
    <row r="8066" ht="15.75" customHeight="1">
      <c r="A8066" s="2" t="s">
        <v>298</v>
      </c>
      <c r="B8066" s="2" t="s">
        <v>292</v>
      </c>
      <c r="C8066" s="2" t="str">
        <f>VLOOKUP(D8066,Info!$A$24:$B$57,2,FALSE)</f>
        <v>DW</v>
      </c>
      <c r="D8066" s="3" t="s">
        <v>38</v>
      </c>
      <c r="E8066" s="3">
        <v>2012.0</v>
      </c>
      <c r="F8066" s="3">
        <v>293.0</v>
      </c>
    </row>
    <row r="8067" ht="15.75" customHeight="1">
      <c r="A8067" s="2" t="s">
        <v>298</v>
      </c>
      <c r="B8067" s="2" t="s">
        <v>292</v>
      </c>
      <c r="C8067" s="2" t="str">
        <f>VLOOKUP(D8067,Info!$A$24:$B$57,2,FALSE)</f>
        <v>DW</v>
      </c>
      <c r="D8067" s="3" t="s">
        <v>38</v>
      </c>
      <c r="E8067" s="3">
        <v>2013.0</v>
      </c>
      <c r="F8067" s="3">
        <v>111.0</v>
      </c>
    </row>
    <row r="8068" ht="15.75" customHeight="1">
      <c r="A8068" s="2" t="s">
        <v>298</v>
      </c>
      <c r="B8068" s="2" t="s">
        <v>292</v>
      </c>
      <c r="C8068" s="2" t="str">
        <f>VLOOKUP(D8068,Info!$A$24:$B$57,2,FALSE)</f>
        <v>DW</v>
      </c>
      <c r="D8068" s="3" t="s">
        <v>38</v>
      </c>
      <c r="E8068" s="3">
        <v>2014.0</v>
      </c>
      <c r="F8068" s="3">
        <v>154.0</v>
      </c>
    </row>
    <row r="8069" ht="15.75" customHeight="1">
      <c r="A8069" s="2" t="s">
        <v>298</v>
      </c>
      <c r="B8069" s="2" t="s">
        <v>292</v>
      </c>
      <c r="C8069" s="2" t="str">
        <f>VLOOKUP(D8069,Info!$A$24:$B$57,2,FALSE)</f>
        <v>DW</v>
      </c>
      <c r="D8069" s="3" t="s">
        <v>38</v>
      </c>
      <c r="E8069" s="3">
        <v>2015.0</v>
      </c>
      <c r="F8069" s="3">
        <v>214.0</v>
      </c>
    </row>
    <row r="8070" ht="15.75" customHeight="1">
      <c r="A8070" s="2" t="s">
        <v>298</v>
      </c>
      <c r="B8070" s="2" t="s">
        <v>292</v>
      </c>
      <c r="C8070" s="2" t="str">
        <f>VLOOKUP(D8070,Info!$A$24:$B$57,2,FALSE)</f>
        <v>DW</v>
      </c>
      <c r="D8070" s="3" t="s">
        <v>38</v>
      </c>
      <c r="E8070" s="3">
        <v>2016.0</v>
      </c>
      <c r="F8070" s="3">
        <v>223.0</v>
      </c>
    </row>
    <row r="8071" ht="15.75" customHeight="1">
      <c r="A8071" s="2" t="s">
        <v>298</v>
      </c>
      <c r="B8071" s="2" t="s">
        <v>292</v>
      </c>
      <c r="C8071" s="2" t="str">
        <f>VLOOKUP(D8071,Info!$A$24:$B$57,2,FALSE)</f>
        <v>DW</v>
      </c>
      <c r="D8071" s="3" t="s">
        <v>38</v>
      </c>
      <c r="E8071" s="3">
        <v>2017.0</v>
      </c>
      <c r="F8071" s="3">
        <v>170.0</v>
      </c>
    </row>
    <row r="8072" ht="15.75" customHeight="1">
      <c r="A8072" s="2" t="s">
        <v>298</v>
      </c>
      <c r="B8072" s="2" t="s">
        <v>292</v>
      </c>
      <c r="C8072" s="2" t="str">
        <f>VLOOKUP(D8072,Info!$A$24:$B$57,2,FALSE)</f>
        <v>DW</v>
      </c>
      <c r="D8072" s="3" t="s">
        <v>38</v>
      </c>
      <c r="E8072" s="3">
        <v>2018.0</v>
      </c>
      <c r="F8072" s="3">
        <v>149.0</v>
      </c>
    </row>
    <row r="8073" ht="15.75" customHeight="1">
      <c r="A8073" s="2" t="s">
        <v>298</v>
      </c>
      <c r="B8073" s="2" t="s">
        <v>292</v>
      </c>
      <c r="C8073" s="2" t="str">
        <f>VLOOKUP(D8073,Info!$A$24:$B$57,2,FALSE)</f>
        <v>DW</v>
      </c>
      <c r="D8073" s="3" t="s">
        <v>38</v>
      </c>
      <c r="E8073" s="3">
        <v>2019.0</v>
      </c>
      <c r="F8073" s="3">
        <v>163.0</v>
      </c>
    </row>
    <row r="8074" ht="15.75" customHeight="1">
      <c r="A8074" s="2" t="s">
        <v>298</v>
      </c>
      <c r="B8074" s="2" t="s">
        <v>292</v>
      </c>
      <c r="C8074" s="2" t="str">
        <f>VLOOKUP(D8074,Info!$A$24:$B$57,2,FALSE)</f>
        <v>Grunts</v>
      </c>
      <c r="D8074" s="3" t="s">
        <v>39</v>
      </c>
      <c r="E8074" s="3">
        <v>1981.0</v>
      </c>
      <c r="F8074" s="3">
        <v>43.0</v>
      </c>
    </row>
    <row r="8075" ht="15.75" customHeight="1">
      <c r="A8075" s="2" t="s">
        <v>298</v>
      </c>
      <c r="B8075" s="2" t="s">
        <v>292</v>
      </c>
      <c r="C8075" s="2" t="str">
        <f>VLOOKUP(D8075,Info!$A$24:$B$57,2,FALSE)</f>
        <v>Grunts</v>
      </c>
      <c r="D8075" s="3" t="s">
        <v>39</v>
      </c>
      <c r="E8075" s="3">
        <v>1982.0</v>
      </c>
      <c r="F8075" s="3">
        <v>40.0</v>
      </c>
    </row>
    <row r="8076" ht="15.75" customHeight="1">
      <c r="A8076" s="2" t="s">
        <v>298</v>
      </c>
      <c r="B8076" s="2" t="s">
        <v>292</v>
      </c>
      <c r="C8076" s="2" t="str">
        <f>VLOOKUP(D8076,Info!$A$24:$B$57,2,FALSE)</f>
        <v>Grunts</v>
      </c>
      <c r="D8076" s="3" t="s">
        <v>39</v>
      </c>
      <c r="E8076" s="3">
        <v>1983.0</v>
      </c>
      <c r="F8076" s="3">
        <v>35.0</v>
      </c>
    </row>
    <row r="8077" ht="15.75" customHeight="1">
      <c r="A8077" s="2" t="s">
        <v>298</v>
      </c>
      <c r="B8077" s="2" t="s">
        <v>292</v>
      </c>
      <c r="C8077" s="2" t="str">
        <f>VLOOKUP(D8077,Info!$A$24:$B$57,2,FALSE)</f>
        <v>Grunts</v>
      </c>
      <c r="D8077" s="3" t="s">
        <v>39</v>
      </c>
      <c r="E8077" s="3">
        <v>1984.0</v>
      </c>
      <c r="F8077" s="3">
        <v>52.0</v>
      </c>
    </row>
    <row r="8078" ht="15.75" customHeight="1">
      <c r="A8078" s="2" t="s">
        <v>298</v>
      </c>
      <c r="B8078" s="2" t="s">
        <v>292</v>
      </c>
      <c r="C8078" s="2" t="str">
        <f>VLOOKUP(D8078,Info!$A$24:$B$57,2,FALSE)</f>
        <v>Grunts</v>
      </c>
      <c r="D8078" s="3" t="s">
        <v>39</v>
      </c>
      <c r="E8078" s="3">
        <v>1985.0</v>
      </c>
      <c r="F8078" s="3">
        <v>10.0</v>
      </c>
    </row>
    <row r="8079" ht="15.75" customHeight="1">
      <c r="A8079" s="2" t="s">
        <v>298</v>
      </c>
      <c r="B8079" s="2" t="s">
        <v>292</v>
      </c>
      <c r="C8079" s="2" t="str">
        <f>VLOOKUP(D8079,Info!$A$24:$B$57,2,FALSE)</f>
        <v>Grunts</v>
      </c>
      <c r="D8079" s="3" t="s">
        <v>39</v>
      </c>
      <c r="E8079" s="3">
        <v>1986.0</v>
      </c>
      <c r="F8079" s="3">
        <v>5.0</v>
      </c>
    </row>
    <row r="8080" ht="15.75" customHeight="1">
      <c r="A8080" s="2" t="s">
        <v>298</v>
      </c>
      <c r="B8080" s="2" t="s">
        <v>292</v>
      </c>
      <c r="C8080" s="2" t="str">
        <f>VLOOKUP(D8080,Info!$A$24:$B$57,2,FALSE)</f>
        <v>Grunts</v>
      </c>
      <c r="D8080" s="3" t="s">
        <v>39</v>
      </c>
      <c r="E8080" s="3">
        <v>1987.0</v>
      </c>
      <c r="F8080" s="3">
        <v>40.0</v>
      </c>
    </row>
    <row r="8081" ht="15.75" customHeight="1">
      <c r="A8081" s="2" t="s">
        <v>298</v>
      </c>
      <c r="B8081" s="2" t="s">
        <v>292</v>
      </c>
      <c r="C8081" s="2" t="str">
        <f>VLOOKUP(D8081,Info!$A$24:$B$57,2,FALSE)</f>
        <v>Grunts</v>
      </c>
      <c r="D8081" s="3" t="s">
        <v>39</v>
      </c>
      <c r="E8081" s="3">
        <v>1988.0</v>
      </c>
      <c r="F8081" s="3">
        <v>45.0</v>
      </c>
    </row>
    <row r="8082" ht="15.75" customHeight="1">
      <c r="A8082" s="2" t="s">
        <v>298</v>
      </c>
      <c r="B8082" s="2" t="s">
        <v>292</v>
      </c>
      <c r="C8082" s="2" t="str">
        <f>VLOOKUP(D8082,Info!$A$24:$B$57,2,FALSE)</f>
        <v>Grunts</v>
      </c>
      <c r="D8082" s="3" t="s">
        <v>39</v>
      </c>
      <c r="E8082" s="3">
        <v>1989.0</v>
      </c>
      <c r="F8082" s="3">
        <v>64.0</v>
      </c>
    </row>
    <row r="8083" ht="15.75" customHeight="1">
      <c r="A8083" s="2" t="s">
        <v>298</v>
      </c>
      <c r="B8083" s="2" t="s">
        <v>292</v>
      </c>
      <c r="C8083" s="2" t="str">
        <f>VLOOKUP(D8083,Info!$A$24:$B$57,2,FALSE)</f>
        <v>Grunts</v>
      </c>
      <c r="D8083" s="3" t="s">
        <v>39</v>
      </c>
      <c r="E8083" s="3">
        <v>1990.0</v>
      </c>
      <c r="F8083" s="3">
        <v>54.0</v>
      </c>
    </row>
    <row r="8084" ht="15.75" customHeight="1">
      <c r="A8084" s="2" t="s">
        <v>298</v>
      </c>
      <c r="B8084" s="2" t="s">
        <v>292</v>
      </c>
      <c r="C8084" s="2" t="str">
        <f>VLOOKUP(D8084,Info!$A$24:$B$57,2,FALSE)</f>
        <v>Grunts</v>
      </c>
      <c r="D8084" s="3" t="s">
        <v>39</v>
      </c>
      <c r="E8084" s="3">
        <v>1991.0</v>
      </c>
      <c r="F8084" s="3">
        <v>55.0</v>
      </c>
    </row>
    <row r="8085" ht="15.75" customHeight="1">
      <c r="A8085" s="2" t="s">
        <v>298</v>
      </c>
      <c r="B8085" s="2" t="s">
        <v>292</v>
      </c>
      <c r="C8085" s="2" t="str">
        <f>VLOOKUP(D8085,Info!$A$24:$B$57,2,FALSE)</f>
        <v>Grunts</v>
      </c>
      <c r="D8085" s="3" t="s">
        <v>39</v>
      </c>
      <c r="E8085" s="3">
        <v>1992.0</v>
      </c>
      <c r="F8085" s="3">
        <v>117.0</v>
      </c>
    </row>
    <row r="8086" ht="15.75" customHeight="1">
      <c r="A8086" s="2" t="s">
        <v>298</v>
      </c>
      <c r="B8086" s="2" t="s">
        <v>292</v>
      </c>
      <c r="C8086" s="2" t="str">
        <f>VLOOKUP(D8086,Info!$A$24:$B$57,2,FALSE)</f>
        <v>Grunts</v>
      </c>
      <c r="D8086" s="3" t="s">
        <v>39</v>
      </c>
      <c r="E8086" s="3">
        <v>1993.0</v>
      </c>
      <c r="F8086" s="3">
        <v>90.0</v>
      </c>
    </row>
    <row r="8087" ht="15.75" customHeight="1">
      <c r="A8087" s="2" t="s">
        <v>298</v>
      </c>
      <c r="B8087" s="2" t="s">
        <v>292</v>
      </c>
      <c r="C8087" s="2" t="str">
        <f>VLOOKUP(D8087,Info!$A$24:$B$57,2,FALSE)</f>
        <v>Grunts</v>
      </c>
      <c r="D8087" s="3" t="s">
        <v>39</v>
      </c>
      <c r="E8087" s="3">
        <v>1994.0</v>
      </c>
      <c r="F8087" s="3">
        <v>110.0</v>
      </c>
    </row>
    <row r="8088" ht="15.75" customHeight="1">
      <c r="A8088" s="2" t="s">
        <v>298</v>
      </c>
      <c r="B8088" s="2" t="s">
        <v>292</v>
      </c>
      <c r="C8088" s="2" t="str">
        <f>VLOOKUP(D8088,Info!$A$24:$B$57,2,FALSE)</f>
        <v>Grunts</v>
      </c>
      <c r="D8088" s="3" t="s">
        <v>39</v>
      </c>
      <c r="E8088" s="3">
        <v>1995.0</v>
      </c>
      <c r="F8088" s="3">
        <v>46.0</v>
      </c>
    </row>
    <row r="8089" ht="15.75" customHeight="1">
      <c r="A8089" s="2" t="s">
        <v>298</v>
      </c>
      <c r="B8089" s="2" t="s">
        <v>292</v>
      </c>
      <c r="C8089" s="2" t="str">
        <f>VLOOKUP(D8089,Info!$A$24:$B$57,2,FALSE)</f>
        <v>Grunts</v>
      </c>
      <c r="D8089" s="3" t="s">
        <v>39</v>
      </c>
      <c r="E8089" s="3">
        <v>1996.0</v>
      </c>
      <c r="F8089" s="3">
        <v>56.0</v>
      </c>
    </row>
    <row r="8090" ht="15.75" customHeight="1">
      <c r="A8090" s="2" t="s">
        <v>298</v>
      </c>
      <c r="B8090" s="2" t="s">
        <v>292</v>
      </c>
      <c r="C8090" s="2" t="str">
        <f>VLOOKUP(D8090,Info!$A$24:$B$57,2,FALSE)</f>
        <v>Grunts</v>
      </c>
      <c r="D8090" s="3" t="s">
        <v>39</v>
      </c>
      <c r="E8090" s="3">
        <v>1997.0</v>
      </c>
      <c r="F8090" s="3">
        <v>39.0</v>
      </c>
    </row>
    <row r="8091" ht="15.75" customHeight="1">
      <c r="A8091" s="2" t="s">
        <v>298</v>
      </c>
      <c r="B8091" s="2" t="s">
        <v>292</v>
      </c>
      <c r="C8091" s="2" t="str">
        <f>VLOOKUP(D8091,Info!$A$24:$B$57,2,FALSE)</f>
        <v>Grunts</v>
      </c>
      <c r="D8091" s="3" t="s">
        <v>39</v>
      </c>
      <c r="E8091" s="3">
        <v>1998.0</v>
      </c>
      <c r="F8091" s="3">
        <v>62.0</v>
      </c>
    </row>
    <row r="8092" ht="15.75" customHeight="1">
      <c r="A8092" s="2" t="s">
        <v>298</v>
      </c>
      <c r="B8092" s="2" t="s">
        <v>292</v>
      </c>
      <c r="C8092" s="2" t="str">
        <f>VLOOKUP(D8092,Info!$A$24:$B$57,2,FALSE)</f>
        <v>Grunts</v>
      </c>
      <c r="D8092" s="3" t="s">
        <v>39</v>
      </c>
      <c r="E8092" s="3">
        <v>1999.0</v>
      </c>
      <c r="F8092" s="3">
        <v>89.0</v>
      </c>
    </row>
    <row r="8093" ht="15.75" customHeight="1">
      <c r="A8093" s="2" t="s">
        <v>298</v>
      </c>
      <c r="B8093" s="2" t="s">
        <v>292</v>
      </c>
      <c r="C8093" s="2" t="str">
        <f>VLOOKUP(D8093,Info!$A$24:$B$57,2,FALSE)</f>
        <v>Grunts</v>
      </c>
      <c r="D8093" s="3" t="s">
        <v>39</v>
      </c>
      <c r="E8093" s="3">
        <v>2000.0</v>
      </c>
      <c r="F8093" s="3">
        <v>49.0</v>
      </c>
    </row>
    <row r="8094" ht="15.75" customHeight="1">
      <c r="A8094" s="2" t="s">
        <v>298</v>
      </c>
      <c r="B8094" s="2" t="s">
        <v>292</v>
      </c>
      <c r="C8094" s="2" t="str">
        <f>VLOOKUP(D8094,Info!$A$24:$B$57,2,FALSE)</f>
        <v>Grunts</v>
      </c>
      <c r="D8094" s="3" t="s">
        <v>39</v>
      </c>
      <c r="E8094" s="3">
        <v>2001.0</v>
      </c>
      <c r="F8094" s="3">
        <v>88.0</v>
      </c>
    </row>
    <row r="8095" ht="15.75" customHeight="1">
      <c r="A8095" s="2" t="s">
        <v>298</v>
      </c>
      <c r="B8095" s="2" t="s">
        <v>292</v>
      </c>
      <c r="C8095" s="2" t="str">
        <f>VLOOKUP(D8095,Info!$A$24:$B$57,2,FALSE)</f>
        <v>Grunts</v>
      </c>
      <c r="D8095" s="3" t="s">
        <v>39</v>
      </c>
      <c r="E8095" s="3">
        <v>2002.0</v>
      </c>
      <c r="F8095" s="3">
        <v>118.0</v>
      </c>
    </row>
    <row r="8096" ht="15.75" customHeight="1">
      <c r="A8096" s="2" t="s">
        <v>298</v>
      </c>
      <c r="B8096" s="2" t="s">
        <v>292</v>
      </c>
      <c r="C8096" s="2" t="str">
        <f>VLOOKUP(D8096,Info!$A$24:$B$57,2,FALSE)</f>
        <v>Grunts</v>
      </c>
      <c r="D8096" s="3" t="s">
        <v>39</v>
      </c>
      <c r="E8096" s="3">
        <v>2003.0</v>
      </c>
      <c r="F8096" s="3">
        <v>110.0</v>
      </c>
    </row>
    <row r="8097" ht="15.75" customHeight="1">
      <c r="A8097" s="2" t="s">
        <v>298</v>
      </c>
      <c r="B8097" s="2" t="s">
        <v>292</v>
      </c>
      <c r="C8097" s="2" t="str">
        <f>VLOOKUP(D8097,Info!$A$24:$B$57,2,FALSE)</f>
        <v>Grunts</v>
      </c>
      <c r="D8097" s="3" t="s">
        <v>39</v>
      </c>
      <c r="E8097" s="3">
        <v>2004.0</v>
      </c>
      <c r="F8097" s="3">
        <v>113.0</v>
      </c>
    </row>
    <row r="8098" ht="15.75" customHeight="1">
      <c r="A8098" s="2" t="s">
        <v>298</v>
      </c>
      <c r="B8098" s="2" t="s">
        <v>292</v>
      </c>
      <c r="C8098" s="2" t="str">
        <f>VLOOKUP(D8098,Info!$A$24:$B$57,2,FALSE)</f>
        <v>Grunts</v>
      </c>
      <c r="D8098" s="3" t="s">
        <v>39</v>
      </c>
      <c r="E8098" s="3">
        <v>2005.0</v>
      </c>
      <c r="F8098" s="3">
        <v>57.0</v>
      </c>
    </row>
    <row r="8099" ht="15.75" customHeight="1">
      <c r="A8099" s="2" t="s">
        <v>298</v>
      </c>
      <c r="B8099" s="2" t="s">
        <v>292</v>
      </c>
      <c r="C8099" s="2" t="str">
        <f>VLOOKUP(D8099,Info!$A$24:$B$57,2,FALSE)</f>
        <v>Grunts</v>
      </c>
      <c r="D8099" s="3" t="s">
        <v>39</v>
      </c>
      <c r="E8099" s="3">
        <v>2006.0</v>
      </c>
      <c r="F8099" s="3">
        <v>96.0</v>
      </c>
    </row>
    <row r="8100" ht="15.75" customHeight="1">
      <c r="A8100" s="2" t="s">
        <v>298</v>
      </c>
      <c r="B8100" s="2" t="s">
        <v>292</v>
      </c>
      <c r="C8100" s="2" t="str">
        <f>VLOOKUP(D8100,Info!$A$24:$B$57,2,FALSE)</f>
        <v>Grunts</v>
      </c>
      <c r="D8100" s="3" t="s">
        <v>39</v>
      </c>
      <c r="E8100" s="3">
        <v>2007.0</v>
      </c>
      <c r="F8100" s="3">
        <v>89.0</v>
      </c>
    </row>
    <row r="8101" ht="15.75" customHeight="1">
      <c r="A8101" s="2" t="s">
        <v>298</v>
      </c>
      <c r="B8101" s="2" t="s">
        <v>292</v>
      </c>
      <c r="C8101" s="2" t="str">
        <f>VLOOKUP(D8101,Info!$A$24:$B$57,2,FALSE)</f>
        <v>Grunts</v>
      </c>
      <c r="D8101" s="3" t="s">
        <v>39</v>
      </c>
      <c r="E8101" s="3">
        <v>2008.0</v>
      </c>
      <c r="F8101" s="3">
        <v>101.0</v>
      </c>
    </row>
    <row r="8102" ht="15.75" customHeight="1">
      <c r="A8102" s="2" t="s">
        <v>298</v>
      </c>
      <c r="B8102" s="2" t="s">
        <v>292</v>
      </c>
      <c r="C8102" s="2" t="str">
        <f>VLOOKUP(D8102,Info!$A$24:$B$57,2,FALSE)</f>
        <v>Grunts</v>
      </c>
      <c r="D8102" s="3" t="s">
        <v>39</v>
      </c>
      <c r="E8102" s="3">
        <v>2009.0</v>
      </c>
      <c r="F8102" s="3">
        <v>99.0</v>
      </c>
    </row>
    <row r="8103" ht="15.75" customHeight="1">
      <c r="A8103" s="2" t="s">
        <v>298</v>
      </c>
      <c r="B8103" s="2" t="s">
        <v>292</v>
      </c>
      <c r="C8103" s="2" t="str">
        <f>VLOOKUP(D8103,Info!$A$24:$B$57,2,FALSE)</f>
        <v>Grunts</v>
      </c>
      <c r="D8103" s="3" t="s">
        <v>39</v>
      </c>
      <c r="E8103" s="3">
        <v>2010.0</v>
      </c>
      <c r="F8103" s="3">
        <v>67.0</v>
      </c>
    </row>
    <row r="8104" ht="15.75" customHeight="1">
      <c r="A8104" s="2" t="s">
        <v>298</v>
      </c>
      <c r="B8104" s="2" t="s">
        <v>292</v>
      </c>
      <c r="C8104" s="2" t="str">
        <f>VLOOKUP(D8104,Info!$A$24:$B$57,2,FALSE)</f>
        <v>Grunts</v>
      </c>
      <c r="D8104" s="3" t="s">
        <v>39</v>
      </c>
      <c r="E8104" s="3">
        <v>2011.0</v>
      </c>
      <c r="F8104" s="3">
        <v>71.0</v>
      </c>
    </row>
    <row r="8105" ht="15.75" customHeight="1">
      <c r="A8105" s="2" t="s">
        <v>298</v>
      </c>
      <c r="B8105" s="2" t="s">
        <v>292</v>
      </c>
      <c r="C8105" s="2" t="str">
        <f>VLOOKUP(D8105,Info!$A$24:$B$57,2,FALSE)</f>
        <v>Grunts</v>
      </c>
      <c r="D8105" s="3" t="s">
        <v>39</v>
      </c>
      <c r="E8105" s="3">
        <v>2012.0</v>
      </c>
      <c r="F8105" s="3">
        <v>94.0</v>
      </c>
    </row>
    <row r="8106" ht="15.75" customHeight="1">
      <c r="A8106" s="2" t="s">
        <v>298</v>
      </c>
      <c r="B8106" s="2" t="s">
        <v>292</v>
      </c>
      <c r="C8106" s="2" t="str">
        <f>VLOOKUP(D8106,Info!$A$24:$B$57,2,FALSE)</f>
        <v>Grunts</v>
      </c>
      <c r="D8106" s="3" t="s">
        <v>39</v>
      </c>
      <c r="E8106" s="3">
        <v>2013.0</v>
      </c>
      <c r="F8106" s="3">
        <v>92.0</v>
      </c>
    </row>
    <row r="8107" ht="15.75" customHeight="1">
      <c r="A8107" s="2" t="s">
        <v>298</v>
      </c>
      <c r="B8107" s="2" t="s">
        <v>292</v>
      </c>
      <c r="C8107" s="2" t="str">
        <f>VLOOKUP(D8107,Info!$A$24:$B$57,2,FALSE)</f>
        <v>Grunts</v>
      </c>
      <c r="D8107" s="3" t="s">
        <v>39</v>
      </c>
      <c r="E8107" s="3">
        <v>2014.0</v>
      </c>
      <c r="F8107" s="3">
        <v>121.0</v>
      </c>
    </row>
    <row r="8108" ht="15.75" customHeight="1">
      <c r="A8108" s="2" t="s">
        <v>298</v>
      </c>
      <c r="B8108" s="2" t="s">
        <v>292</v>
      </c>
      <c r="C8108" s="2" t="str">
        <f>VLOOKUP(D8108,Info!$A$24:$B$57,2,FALSE)</f>
        <v>Grunts</v>
      </c>
      <c r="D8108" s="3" t="s">
        <v>39</v>
      </c>
      <c r="E8108" s="3">
        <v>2015.0</v>
      </c>
      <c r="F8108" s="3">
        <v>108.0</v>
      </c>
    </row>
    <row r="8109" ht="15.75" customHeight="1">
      <c r="A8109" s="2" t="s">
        <v>298</v>
      </c>
      <c r="B8109" s="2" t="s">
        <v>292</v>
      </c>
      <c r="C8109" s="2" t="str">
        <f>VLOOKUP(D8109,Info!$A$24:$B$57,2,FALSE)</f>
        <v>Grunts</v>
      </c>
      <c r="D8109" s="3" t="s">
        <v>39</v>
      </c>
      <c r="E8109" s="3">
        <v>2016.0</v>
      </c>
      <c r="F8109" s="3">
        <v>116.0</v>
      </c>
    </row>
    <row r="8110" ht="15.75" customHeight="1">
      <c r="A8110" s="2" t="s">
        <v>298</v>
      </c>
      <c r="B8110" s="2" t="s">
        <v>292</v>
      </c>
      <c r="C8110" s="2" t="str">
        <f>VLOOKUP(D8110,Info!$A$24:$B$57,2,FALSE)</f>
        <v>Grunts</v>
      </c>
      <c r="D8110" s="3" t="s">
        <v>39</v>
      </c>
      <c r="E8110" s="3">
        <v>2017.0</v>
      </c>
      <c r="F8110" s="3">
        <v>62.0</v>
      </c>
    </row>
    <row r="8111" ht="15.75" customHeight="1">
      <c r="A8111" s="2" t="s">
        <v>298</v>
      </c>
      <c r="B8111" s="2" t="s">
        <v>292</v>
      </c>
      <c r="C8111" s="2" t="str">
        <f>VLOOKUP(D8111,Info!$A$24:$B$57,2,FALSE)</f>
        <v>Grunts</v>
      </c>
      <c r="D8111" s="3" t="s">
        <v>39</v>
      </c>
      <c r="E8111" s="3">
        <v>2018.0</v>
      </c>
      <c r="F8111" s="3">
        <v>81.0</v>
      </c>
    </row>
    <row r="8112" ht="15.75" customHeight="1">
      <c r="A8112" s="2" t="s">
        <v>298</v>
      </c>
      <c r="B8112" s="2" t="s">
        <v>292</v>
      </c>
      <c r="C8112" s="2" t="str">
        <f>VLOOKUP(D8112,Info!$A$24:$B$57,2,FALSE)</f>
        <v>Grunts</v>
      </c>
      <c r="D8112" s="3" t="s">
        <v>39</v>
      </c>
      <c r="E8112" s="3">
        <v>2019.0</v>
      </c>
      <c r="F8112" s="3">
        <v>66.0</v>
      </c>
    </row>
    <row r="8113" ht="15.75" customHeight="1">
      <c r="A8113" s="2" t="s">
        <v>298</v>
      </c>
      <c r="B8113" s="2" t="s">
        <v>292</v>
      </c>
      <c r="C8113" s="2" t="str">
        <f>VLOOKUP(D8113,Info!$A$24:$B$57,2,FALSE)</f>
        <v>Porgies</v>
      </c>
      <c r="D8113" s="3" t="s">
        <v>40</v>
      </c>
      <c r="E8113" s="3">
        <v>1981.0</v>
      </c>
      <c r="F8113" s="3">
        <v>6.0</v>
      </c>
    </row>
    <row r="8114" ht="15.75" customHeight="1">
      <c r="A8114" s="2" t="s">
        <v>298</v>
      </c>
      <c r="B8114" s="2" t="s">
        <v>292</v>
      </c>
      <c r="C8114" s="2" t="str">
        <f>VLOOKUP(D8114,Info!$A$24:$B$57,2,FALSE)</f>
        <v>Porgies</v>
      </c>
      <c r="D8114" s="3" t="s">
        <v>40</v>
      </c>
      <c r="E8114" s="3">
        <v>1982.0</v>
      </c>
      <c r="F8114" s="3">
        <v>11.0</v>
      </c>
    </row>
    <row r="8115" ht="15.75" customHeight="1">
      <c r="A8115" s="2" t="s">
        <v>298</v>
      </c>
      <c r="B8115" s="2" t="s">
        <v>292</v>
      </c>
      <c r="C8115" s="2" t="str">
        <f>VLOOKUP(D8115,Info!$A$24:$B$57,2,FALSE)</f>
        <v>Porgies</v>
      </c>
      <c r="D8115" s="3" t="s">
        <v>40</v>
      </c>
      <c r="E8115" s="3">
        <v>1983.0</v>
      </c>
      <c r="F8115" s="3">
        <v>4.0</v>
      </c>
    </row>
    <row r="8116" ht="15.75" customHeight="1">
      <c r="A8116" s="2" t="s">
        <v>298</v>
      </c>
      <c r="B8116" s="2" t="s">
        <v>292</v>
      </c>
      <c r="C8116" s="2" t="str">
        <f>VLOOKUP(D8116,Info!$A$24:$B$57,2,FALSE)</f>
        <v>Porgies</v>
      </c>
      <c r="D8116" s="3" t="s">
        <v>40</v>
      </c>
      <c r="E8116" s="3">
        <v>1984.0</v>
      </c>
      <c r="F8116" s="3">
        <v>4.0</v>
      </c>
    </row>
    <row r="8117" ht="15.75" customHeight="1">
      <c r="A8117" s="2" t="s">
        <v>298</v>
      </c>
      <c r="B8117" s="2" t="s">
        <v>292</v>
      </c>
      <c r="C8117" s="2" t="str">
        <f>VLOOKUP(D8117,Info!$A$24:$B$57,2,FALSE)</f>
        <v>Porgies</v>
      </c>
      <c r="D8117" s="3" t="s">
        <v>40</v>
      </c>
      <c r="E8117" s="3">
        <v>1985.0</v>
      </c>
      <c r="F8117" s="3">
        <v>9.0</v>
      </c>
    </row>
    <row r="8118" ht="15.75" customHeight="1">
      <c r="A8118" s="2" t="s">
        <v>298</v>
      </c>
      <c r="B8118" s="2" t="s">
        <v>292</v>
      </c>
      <c r="C8118" s="2" t="str">
        <f>VLOOKUP(D8118,Info!$A$24:$B$57,2,FALSE)</f>
        <v>Porgies</v>
      </c>
      <c r="D8118" s="3" t="s">
        <v>40</v>
      </c>
      <c r="E8118" s="3">
        <v>1986.0</v>
      </c>
      <c r="F8118" s="3">
        <v>3.0</v>
      </c>
    </row>
    <row r="8119" ht="15.75" customHeight="1">
      <c r="A8119" s="2" t="s">
        <v>298</v>
      </c>
      <c r="B8119" s="2" t="s">
        <v>292</v>
      </c>
      <c r="C8119" s="2" t="str">
        <f>VLOOKUP(D8119,Info!$A$24:$B$57,2,FALSE)</f>
        <v>Porgies</v>
      </c>
      <c r="D8119" s="3" t="s">
        <v>40</v>
      </c>
      <c r="E8119" s="3">
        <v>1987.0</v>
      </c>
      <c r="F8119" s="3">
        <v>7.0</v>
      </c>
    </row>
    <row r="8120" ht="15.75" customHeight="1">
      <c r="A8120" s="2" t="s">
        <v>298</v>
      </c>
      <c r="B8120" s="2" t="s">
        <v>292</v>
      </c>
      <c r="C8120" s="2" t="str">
        <f>VLOOKUP(D8120,Info!$A$24:$B$57,2,FALSE)</f>
        <v>Porgies</v>
      </c>
      <c r="D8120" s="3" t="s">
        <v>40</v>
      </c>
      <c r="E8120" s="3">
        <v>1988.0</v>
      </c>
      <c r="F8120" s="3">
        <v>9.0</v>
      </c>
    </row>
    <row r="8121" ht="15.75" customHeight="1">
      <c r="A8121" s="2" t="s">
        <v>298</v>
      </c>
      <c r="B8121" s="2" t="s">
        <v>292</v>
      </c>
      <c r="C8121" s="2" t="str">
        <f>VLOOKUP(D8121,Info!$A$24:$B$57,2,FALSE)</f>
        <v>Porgies</v>
      </c>
      <c r="D8121" s="3" t="s">
        <v>40</v>
      </c>
      <c r="E8121" s="3">
        <v>1989.0</v>
      </c>
      <c r="F8121" s="3">
        <v>10.0</v>
      </c>
    </row>
    <row r="8122" ht="15.75" customHeight="1">
      <c r="A8122" s="2" t="s">
        <v>298</v>
      </c>
      <c r="B8122" s="2" t="s">
        <v>292</v>
      </c>
      <c r="C8122" s="2" t="str">
        <f>VLOOKUP(D8122,Info!$A$24:$B$57,2,FALSE)</f>
        <v>Porgies</v>
      </c>
      <c r="D8122" s="3" t="s">
        <v>40</v>
      </c>
      <c r="E8122" s="3">
        <v>1990.0</v>
      </c>
      <c r="F8122" s="3">
        <v>11.0</v>
      </c>
    </row>
    <row r="8123" ht="15.75" customHeight="1">
      <c r="A8123" s="2" t="s">
        <v>298</v>
      </c>
      <c r="B8123" s="2" t="s">
        <v>292</v>
      </c>
      <c r="C8123" s="2" t="str">
        <f>VLOOKUP(D8123,Info!$A$24:$B$57,2,FALSE)</f>
        <v>Porgies</v>
      </c>
      <c r="D8123" s="3" t="s">
        <v>40</v>
      </c>
      <c r="E8123" s="3">
        <v>1991.0</v>
      </c>
      <c r="F8123" s="3">
        <v>15.0</v>
      </c>
    </row>
    <row r="8124" ht="15.75" customHeight="1">
      <c r="A8124" s="2" t="s">
        <v>298</v>
      </c>
      <c r="B8124" s="2" t="s">
        <v>292</v>
      </c>
      <c r="C8124" s="2" t="str">
        <f>VLOOKUP(D8124,Info!$A$24:$B$57,2,FALSE)</f>
        <v>Porgies</v>
      </c>
      <c r="D8124" s="3" t="s">
        <v>40</v>
      </c>
      <c r="E8124" s="3">
        <v>1992.0</v>
      </c>
      <c r="F8124" s="3">
        <v>17.0</v>
      </c>
    </row>
    <row r="8125" ht="15.75" customHeight="1">
      <c r="A8125" s="2" t="s">
        <v>298</v>
      </c>
      <c r="B8125" s="2" t="s">
        <v>292</v>
      </c>
      <c r="C8125" s="2" t="str">
        <f>VLOOKUP(D8125,Info!$A$24:$B$57,2,FALSE)</f>
        <v>Porgies</v>
      </c>
      <c r="D8125" s="3" t="s">
        <v>40</v>
      </c>
      <c r="E8125" s="3">
        <v>1993.0</v>
      </c>
      <c r="F8125" s="3">
        <v>13.0</v>
      </c>
    </row>
    <row r="8126" ht="15.75" customHeight="1">
      <c r="A8126" s="2" t="s">
        <v>298</v>
      </c>
      <c r="B8126" s="2" t="s">
        <v>292</v>
      </c>
      <c r="C8126" s="2" t="str">
        <f>VLOOKUP(D8126,Info!$A$24:$B$57,2,FALSE)</f>
        <v>Porgies</v>
      </c>
      <c r="D8126" s="3" t="s">
        <v>40</v>
      </c>
      <c r="E8126" s="3">
        <v>1994.0</v>
      </c>
      <c r="F8126" s="3">
        <v>21.0</v>
      </c>
    </row>
    <row r="8127" ht="15.75" customHeight="1">
      <c r="A8127" s="2" t="s">
        <v>298</v>
      </c>
      <c r="B8127" s="2" t="s">
        <v>292</v>
      </c>
      <c r="C8127" s="2" t="str">
        <f>VLOOKUP(D8127,Info!$A$24:$B$57,2,FALSE)</f>
        <v>Porgies</v>
      </c>
      <c r="D8127" s="3" t="s">
        <v>40</v>
      </c>
      <c r="E8127" s="3">
        <v>1995.0</v>
      </c>
      <c r="F8127" s="3">
        <v>14.0</v>
      </c>
    </row>
    <row r="8128" ht="15.75" customHeight="1">
      <c r="A8128" s="2" t="s">
        <v>298</v>
      </c>
      <c r="B8128" s="2" t="s">
        <v>292</v>
      </c>
      <c r="C8128" s="2" t="str">
        <f>VLOOKUP(D8128,Info!$A$24:$B$57,2,FALSE)</f>
        <v>Porgies</v>
      </c>
      <c r="D8128" s="3" t="s">
        <v>40</v>
      </c>
      <c r="E8128" s="3">
        <v>1996.0</v>
      </c>
      <c r="F8128" s="3">
        <v>5.0</v>
      </c>
    </row>
    <row r="8129" ht="15.75" customHeight="1">
      <c r="A8129" s="2" t="s">
        <v>298</v>
      </c>
      <c r="B8129" s="2" t="s">
        <v>292</v>
      </c>
      <c r="C8129" s="2" t="str">
        <f>VLOOKUP(D8129,Info!$A$24:$B$57,2,FALSE)</f>
        <v>Porgies</v>
      </c>
      <c r="D8129" s="3" t="s">
        <v>40</v>
      </c>
      <c r="E8129" s="3">
        <v>1997.0</v>
      </c>
      <c r="F8129" s="3">
        <v>18.0</v>
      </c>
    </row>
    <row r="8130" ht="15.75" customHeight="1">
      <c r="A8130" s="2" t="s">
        <v>298</v>
      </c>
      <c r="B8130" s="2" t="s">
        <v>292</v>
      </c>
      <c r="C8130" s="2" t="str">
        <f>VLOOKUP(D8130,Info!$A$24:$B$57,2,FALSE)</f>
        <v>Porgies</v>
      </c>
      <c r="D8130" s="3" t="s">
        <v>40</v>
      </c>
      <c r="E8130" s="3">
        <v>1998.0</v>
      </c>
      <c r="F8130" s="3">
        <v>15.0</v>
      </c>
    </row>
    <row r="8131" ht="15.75" customHeight="1">
      <c r="A8131" s="2" t="s">
        <v>298</v>
      </c>
      <c r="B8131" s="2" t="s">
        <v>292</v>
      </c>
      <c r="C8131" s="2" t="str">
        <f>VLOOKUP(D8131,Info!$A$24:$B$57,2,FALSE)</f>
        <v>Porgies</v>
      </c>
      <c r="D8131" s="3" t="s">
        <v>40</v>
      </c>
      <c r="E8131" s="3">
        <v>1999.0</v>
      </c>
      <c r="F8131" s="3">
        <v>11.0</v>
      </c>
    </row>
    <row r="8132" ht="15.75" customHeight="1">
      <c r="A8132" s="2" t="s">
        <v>298</v>
      </c>
      <c r="B8132" s="2" t="s">
        <v>292</v>
      </c>
      <c r="C8132" s="2" t="str">
        <f>VLOOKUP(D8132,Info!$A$24:$B$57,2,FALSE)</f>
        <v>Porgies</v>
      </c>
      <c r="D8132" s="3" t="s">
        <v>40</v>
      </c>
      <c r="E8132" s="3">
        <v>2000.0</v>
      </c>
      <c r="F8132" s="3">
        <v>17.0</v>
      </c>
    </row>
    <row r="8133" ht="15.75" customHeight="1">
      <c r="A8133" s="2" t="s">
        <v>298</v>
      </c>
      <c r="B8133" s="2" t="s">
        <v>292</v>
      </c>
      <c r="C8133" s="2" t="str">
        <f>VLOOKUP(D8133,Info!$A$24:$B$57,2,FALSE)</f>
        <v>Porgies</v>
      </c>
      <c r="D8133" s="3" t="s">
        <v>40</v>
      </c>
      <c r="E8133" s="3">
        <v>2001.0</v>
      </c>
      <c r="F8133" s="3">
        <v>31.0</v>
      </c>
    </row>
    <row r="8134" ht="15.75" customHeight="1">
      <c r="A8134" s="2" t="s">
        <v>298</v>
      </c>
      <c r="B8134" s="2" t="s">
        <v>292</v>
      </c>
      <c r="C8134" s="2" t="str">
        <f>VLOOKUP(D8134,Info!$A$24:$B$57,2,FALSE)</f>
        <v>Porgies</v>
      </c>
      <c r="D8134" s="3" t="s">
        <v>40</v>
      </c>
      <c r="E8134" s="3">
        <v>2002.0</v>
      </c>
      <c r="F8134" s="3">
        <v>15.0</v>
      </c>
    </row>
    <row r="8135" ht="15.75" customHeight="1">
      <c r="A8135" s="2" t="s">
        <v>298</v>
      </c>
      <c r="B8135" s="2" t="s">
        <v>292</v>
      </c>
      <c r="C8135" s="2" t="str">
        <f>VLOOKUP(D8135,Info!$A$24:$B$57,2,FALSE)</f>
        <v>Porgies</v>
      </c>
      <c r="D8135" s="3" t="s">
        <v>40</v>
      </c>
      <c r="E8135" s="3">
        <v>2003.0</v>
      </c>
      <c r="F8135" s="3">
        <v>23.0</v>
      </c>
    </row>
    <row r="8136" ht="15.75" customHeight="1">
      <c r="A8136" s="2" t="s">
        <v>298</v>
      </c>
      <c r="B8136" s="2" t="s">
        <v>292</v>
      </c>
      <c r="C8136" s="2" t="str">
        <f>VLOOKUP(D8136,Info!$A$24:$B$57,2,FALSE)</f>
        <v>Porgies</v>
      </c>
      <c r="D8136" s="3" t="s">
        <v>40</v>
      </c>
      <c r="E8136" s="3">
        <v>2004.0</v>
      </c>
      <c r="F8136" s="3">
        <v>14.0</v>
      </c>
    </row>
    <row r="8137" ht="15.75" customHeight="1">
      <c r="A8137" s="2" t="s">
        <v>298</v>
      </c>
      <c r="B8137" s="2" t="s">
        <v>292</v>
      </c>
      <c r="C8137" s="2" t="str">
        <f>VLOOKUP(D8137,Info!$A$24:$B$57,2,FALSE)</f>
        <v>Porgies</v>
      </c>
      <c r="D8137" s="3" t="s">
        <v>40</v>
      </c>
      <c r="E8137" s="3">
        <v>2005.0</v>
      </c>
      <c r="F8137" s="3">
        <v>11.0</v>
      </c>
    </row>
    <row r="8138" ht="15.75" customHeight="1">
      <c r="A8138" s="2" t="s">
        <v>298</v>
      </c>
      <c r="B8138" s="2" t="s">
        <v>292</v>
      </c>
      <c r="C8138" s="2" t="str">
        <f>VLOOKUP(D8138,Info!$A$24:$B$57,2,FALSE)</f>
        <v>Porgies</v>
      </c>
      <c r="D8138" s="3" t="s">
        <v>40</v>
      </c>
      <c r="E8138" s="3">
        <v>2006.0</v>
      </c>
      <c r="F8138" s="3">
        <v>12.0</v>
      </c>
    </row>
    <row r="8139" ht="15.75" customHeight="1">
      <c r="A8139" s="2" t="s">
        <v>298</v>
      </c>
      <c r="B8139" s="2" t="s">
        <v>292</v>
      </c>
      <c r="C8139" s="2" t="str">
        <f>VLOOKUP(D8139,Info!$A$24:$B$57,2,FALSE)</f>
        <v>Porgies</v>
      </c>
      <c r="D8139" s="3" t="s">
        <v>40</v>
      </c>
      <c r="E8139" s="3">
        <v>2007.0</v>
      </c>
      <c r="F8139" s="3">
        <v>22.0</v>
      </c>
    </row>
    <row r="8140" ht="15.75" customHeight="1">
      <c r="A8140" s="2" t="s">
        <v>298</v>
      </c>
      <c r="B8140" s="2" t="s">
        <v>292</v>
      </c>
      <c r="C8140" s="2" t="str">
        <f>VLOOKUP(D8140,Info!$A$24:$B$57,2,FALSE)</f>
        <v>Porgies</v>
      </c>
      <c r="D8140" s="3" t="s">
        <v>40</v>
      </c>
      <c r="E8140" s="3">
        <v>2008.0</v>
      </c>
      <c r="F8140" s="3">
        <v>19.0</v>
      </c>
    </row>
    <row r="8141" ht="15.75" customHeight="1">
      <c r="A8141" s="2" t="s">
        <v>298</v>
      </c>
      <c r="B8141" s="2" t="s">
        <v>292</v>
      </c>
      <c r="C8141" s="2" t="str">
        <f>VLOOKUP(D8141,Info!$A$24:$B$57,2,FALSE)</f>
        <v>Porgies</v>
      </c>
      <c r="D8141" s="3" t="s">
        <v>40</v>
      </c>
      <c r="E8141" s="3">
        <v>2009.0</v>
      </c>
      <c r="F8141" s="3">
        <v>9.0</v>
      </c>
    </row>
    <row r="8142" ht="15.75" customHeight="1">
      <c r="A8142" s="2" t="s">
        <v>298</v>
      </c>
      <c r="B8142" s="2" t="s">
        <v>292</v>
      </c>
      <c r="C8142" s="2" t="str">
        <f>VLOOKUP(D8142,Info!$A$24:$B$57,2,FALSE)</f>
        <v>Porgies</v>
      </c>
      <c r="D8142" s="3" t="s">
        <v>40</v>
      </c>
      <c r="E8142" s="3">
        <v>2010.0</v>
      </c>
      <c r="F8142" s="3">
        <v>32.0</v>
      </c>
    </row>
    <row r="8143" ht="15.75" customHeight="1">
      <c r="A8143" s="2" t="s">
        <v>298</v>
      </c>
      <c r="B8143" s="2" t="s">
        <v>292</v>
      </c>
      <c r="C8143" s="2" t="str">
        <f>VLOOKUP(D8143,Info!$A$24:$B$57,2,FALSE)</f>
        <v>Porgies</v>
      </c>
      <c r="D8143" s="3" t="s">
        <v>40</v>
      </c>
      <c r="E8143" s="3">
        <v>2011.0</v>
      </c>
      <c r="F8143" s="3">
        <v>16.0</v>
      </c>
    </row>
    <row r="8144" ht="15.75" customHeight="1">
      <c r="A8144" s="2" t="s">
        <v>298</v>
      </c>
      <c r="B8144" s="2" t="s">
        <v>292</v>
      </c>
      <c r="C8144" s="2" t="str">
        <f>VLOOKUP(D8144,Info!$A$24:$B$57,2,FALSE)</f>
        <v>Porgies</v>
      </c>
      <c r="D8144" s="3" t="s">
        <v>40</v>
      </c>
      <c r="E8144" s="3">
        <v>2012.0</v>
      </c>
      <c r="F8144" s="3">
        <v>30.0</v>
      </c>
    </row>
    <row r="8145" ht="15.75" customHeight="1">
      <c r="A8145" s="2" t="s">
        <v>298</v>
      </c>
      <c r="B8145" s="2" t="s">
        <v>292</v>
      </c>
      <c r="C8145" s="2" t="str">
        <f>VLOOKUP(D8145,Info!$A$24:$B$57,2,FALSE)</f>
        <v>Porgies</v>
      </c>
      <c r="D8145" s="3" t="s">
        <v>40</v>
      </c>
      <c r="E8145" s="3">
        <v>2013.0</v>
      </c>
      <c r="F8145" s="3">
        <v>20.0</v>
      </c>
    </row>
    <row r="8146" ht="15.75" customHeight="1">
      <c r="A8146" s="2" t="s">
        <v>298</v>
      </c>
      <c r="B8146" s="2" t="s">
        <v>292</v>
      </c>
      <c r="C8146" s="2" t="str">
        <f>VLOOKUP(D8146,Info!$A$24:$B$57,2,FALSE)</f>
        <v>Porgies</v>
      </c>
      <c r="D8146" s="3" t="s">
        <v>40</v>
      </c>
      <c r="E8146" s="3">
        <v>2014.0</v>
      </c>
      <c r="F8146" s="3">
        <v>27.0</v>
      </c>
    </row>
    <row r="8147" ht="15.75" customHeight="1">
      <c r="A8147" s="2" t="s">
        <v>298</v>
      </c>
      <c r="B8147" s="2" t="s">
        <v>292</v>
      </c>
      <c r="C8147" s="2" t="str">
        <f>VLOOKUP(D8147,Info!$A$24:$B$57,2,FALSE)</f>
        <v>Porgies</v>
      </c>
      <c r="D8147" s="3" t="s">
        <v>40</v>
      </c>
      <c r="E8147" s="3">
        <v>2015.0</v>
      </c>
      <c r="F8147" s="3">
        <v>37.0</v>
      </c>
    </row>
    <row r="8148" ht="15.75" customHeight="1">
      <c r="A8148" s="2" t="s">
        <v>298</v>
      </c>
      <c r="B8148" s="2" t="s">
        <v>292</v>
      </c>
      <c r="C8148" s="2" t="str">
        <f>VLOOKUP(D8148,Info!$A$24:$B$57,2,FALSE)</f>
        <v>Porgies</v>
      </c>
      <c r="D8148" s="3" t="s">
        <v>40</v>
      </c>
      <c r="E8148" s="3">
        <v>2016.0</v>
      </c>
      <c r="F8148" s="3">
        <v>34.0</v>
      </c>
    </row>
    <row r="8149" ht="15.75" customHeight="1">
      <c r="A8149" s="2" t="s">
        <v>298</v>
      </c>
      <c r="B8149" s="2" t="s">
        <v>292</v>
      </c>
      <c r="C8149" s="2" t="str">
        <f>VLOOKUP(D8149,Info!$A$24:$B$57,2,FALSE)</f>
        <v>Porgies</v>
      </c>
      <c r="D8149" s="3" t="s">
        <v>40</v>
      </c>
      <c r="E8149" s="3">
        <v>2017.0</v>
      </c>
      <c r="F8149" s="3">
        <v>20.0</v>
      </c>
    </row>
    <row r="8150" ht="15.75" customHeight="1">
      <c r="A8150" s="2" t="s">
        <v>298</v>
      </c>
      <c r="B8150" s="2" t="s">
        <v>292</v>
      </c>
      <c r="C8150" s="2" t="str">
        <f>VLOOKUP(D8150,Info!$A$24:$B$57,2,FALSE)</f>
        <v>Porgies</v>
      </c>
      <c r="D8150" s="3" t="s">
        <v>40</v>
      </c>
      <c r="E8150" s="3">
        <v>2018.0</v>
      </c>
      <c r="F8150" s="3">
        <v>31.0</v>
      </c>
    </row>
    <row r="8151" ht="15.75" customHeight="1">
      <c r="A8151" s="2" t="s">
        <v>298</v>
      </c>
      <c r="B8151" s="2" t="s">
        <v>292</v>
      </c>
      <c r="C8151" s="2" t="str">
        <f>VLOOKUP(D8151,Info!$A$24:$B$57,2,FALSE)</f>
        <v>Porgies</v>
      </c>
      <c r="D8151" s="3" t="s">
        <v>40</v>
      </c>
      <c r="E8151" s="3">
        <v>2019.0</v>
      </c>
      <c r="F8151" s="3">
        <v>29.0</v>
      </c>
    </row>
    <row r="8152" ht="15.75" customHeight="1">
      <c r="A8152" s="2" t="s">
        <v>298</v>
      </c>
      <c r="B8152" s="2" t="s">
        <v>292</v>
      </c>
      <c r="C8152" s="2" t="str">
        <f>VLOOKUP(D8152,Info!$A$24:$B$57,2,FALSE)</f>
        <v>Deepwater</v>
      </c>
      <c r="D8152" s="3" t="s">
        <v>41</v>
      </c>
      <c r="E8152" s="3">
        <v>1987.0</v>
      </c>
      <c r="F8152" s="3">
        <v>1.0</v>
      </c>
    </row>
    <row r="8153" ht="15.75" customHeight="1">
      <c r="A8153" s="2" t="s">
        <v>298</v>
      </c>
      <c r="B8153" s="2" t="s">
        <v>292</v>
      </c>
      <c r="C8153" s="2" t="str">
        <f>VLOOKUP(D8153,Info!$A$24:$B$57,2,FALSE)</f>
        <v>Deepwater</v>
      </c>
      <c r="D8153" s="3" t="s">
        <v>41</v>
      </c>
      <c r="E8153" s="3">
        <v>1988.0</v>
      </c>
      <c r="F8153" s="3">
        <v>1.0</v>
      </c>
    </row>
    <row r="8154" ht="15.75" customHeight="1">
      <c r="A8154" s="2" t="s">
        <v>298</v>
      </c>
      <c r="B8154" s="2" t="s">
        <v>292</v>
      </c>
      <c r="C8154" s="2" t="str">
        <f>VLOOKUP(D8154,Info!$A$24:$B$57,2,FALSE)</f>
        <v>Deepwater</v>
      </c>
      <c r="D8154" s="3" t="s">
        <v>41</v>
      </c>
      <c r="E8154" s="3">
        <v>1991.0</v>
      </c>
      <c r="F8154" s="3">
        <v>1.0</v>
      </c>
    </row>
    <row r="8155" ht="15.75" customHeight="1">
      <c r="A8155" s="2" t="s">
        <v>298</v>
      </c>
      <c r="B8155" s="2" t="s">
        <v>292</v>
      </c>
      <c r="C8155" s="2" t="str">
        <f>VLOOKUP(D8155,Info!$A$24:$B$57,2,FALSE)</f>
        <v>Deepwater</v>
      </c>
      <c r="D8155" s="3" t="s">
        <v>41</v>
      </c>
      <c r="E8155" s="3">
        <v>1993.0</v>
      </c>
      <c r="F8155" s="3">
        <v>1.0</v>
      </c>
    </row>
    <row r="8156" ht="15.75" customHeight="1">
      <c r="A8156" s="2" t="s">
        <v>298</v>
      </c>
      <c r="B8156" s="2" t="s">
        <v>292</v>
      </c>
      <c r="C8156" s="2" t="str">
        <f>VLOOKUP(D8156,Info!$A$24:$B$57,2,FALSE)</f>
        <v>Deepwater</v>
      </c>
      <c r="D8156" s="3" t="s">
        <v>41</v>
      </c>
      <c r="E8156" s="3">
        <v>1997.0</v>
      </c>
      <c r="F8156" s="3">
        <v>1.0</v>
      </c>
    </row>
    <row r="8157" ht="15.75" customHeight="1">
      <c r="A8157" s="2" t="s">
        <v>298</v>
      </c>
      <c r="B8157" s="2" t="s">
        <v>292</v>
      </c>
      <c r="C8157" s="2" t="str">
        <f>VLOOKUP(D8157,Info!$A$24:$B$57,2,FALSE)</f>
        <v>Deepwater</v>
      </c>
      <c r="D8157" s="3" t="s">
        <v>41</v>
      </c>
      <c r="E8157" s="3">
        <v>1999.0</v>
      </c>
      <c r="F8157" s="3">
        <v>1.0</v>
      </c>
    </row>
    <row r="8158" ht="15.75" customHeight="1">
      <c r="A8158" s="2" t="s">
        <v>298</v>
      </c>
      <c r="B8158" s="2" t="s">
        <v>292</v>
      </c>
      <c r="C8158" s="2" t="str">
        <f>VLOOKUP(D8158,Info!$A$24:$B$57,2,FALSE)</f>
        <v>Deepwater</v>
      </c>
      <c r="D8158" s="3" t="s">
        <v>41</v>
      </c>
      <c r="E8158" s="3">
        <v>2000.0</v>
      </c>
      <c r="F8158" s="3">
        <v>1.0</v>
      </c>
    </row>
    <row r="8159" ht="15.75" customHeight="1">
      <c r="A8159" s="2" t="s">
        <v>298</v>
      </c>
      <c r="B8159" s="2" t="s">
        <v>292</v>
      </c>
      <c r="C8159" s="2" t="str">
        <f>VLOOKUP(D8159,Info!$A$24:$B$57,2,FALSE)</f>
        <v>Deepwater</v>
      </c>
      <c r="D8159" s="3" t="s">
        <v>41</v>
      </c>
      <c r="E8159" s="3">
        <v>2001.0</v>
      </c>
      <c r="F8159" s="3">
        <v>3.0</v>
      </c>
    </row>
    <row r="8160" ht="15.75" customHeight="1">
      <c r="A8160" s="2" t="s">
        <v>298</v>
      </c>
      <c r="B8160" s="2" t="s">
        <v>292</v>
      </c>
      <c r="C8160" s="2" t="str">
        <f>VLOOKUP(D8160,Info!$A$24:$B$57,2,FALSE)</f>
        <v>Deepwater</v>
      </c>
      <c r="D8160" s="3" t="s">
        <v>41</v>
      </c>
      <c r="E8160" s="3">
        <v>2003.0</v>
      </c>
      <c r="F8160" s="3">
        <v>2.0</v>
      </c>
    </row>
    <row r="8161" ht="15.75" customHeight="1">
      <c r="A8161" s="2" t="s">
        <v>298</v>
      </c>
      <c r="B8161" s="2" t="s">
        <v>292</v>
      </c>
      <c r="C8161" s="2" t="str">
        <f>VLOOKUP(D8161,Info!$A$24:$B$57,2,FALSE)</f>
        <v>Deepwater</v>
      </c>
      <c r="D8161" s="3" t="s">
        <v>41</v>
      </c>
      <c r="E8161" s="3">
        <v>2005.0</v>
      </c>
      <c r="F8161" s="3">
        <v>6.0</v>
      </c>
    </row>
    <row r="8162" ht="15.75" customHeight="1">
      <c r="A8162" s="2" t="s">
        <v>298</v>
      </c>
      <c r="B8162" s="2" t="s">
        <v>292</v>
      </c>
      <c r="C8162" s="2" t="str">
        <f>VLOOKUP(D8162,Info!$A$24:$B$57,2,FALSE)</f>
        <v>Deepwater</v>
      </c>
      <c r="D8162" s="3" t="s">
        <v>41</v>
      </c>
      <c r="E8162" s="3">
        <v>2008.0</v>
      </c>
      <c r="F8162" s="3">
        <v>2.0</v>
      </c>
    </row>
    <row r="8163" ht="15.75" customHeight="1">
      <c r="A8163" s="2" t="s">
        <v>298</v>
      </c>
      <c r="B8163" s="2" t="s">
        <v>292</v>
      </c>
      <c r="C8163" s="2" t="str">
        <f>VLOOKUP(D8163,Info!$A$24:$B$57,2,FALSE)</f>
        <v>Deepwater</v>
      </c>
      <c r="D8163" s="3" t="s">
        <v>41</v>
      </c>
      <c r="E8163" s="3">
        <v>2009.0</v>
      </c>
      <c r="F8163" s="3">
        <v>2.0</v>
      </c>
    </row>
    <row r="8164" ht="15.75" customHeight="1">
      <c r="A8164" s="2" t="s">
        <v>298</v>
      </c>
      <c r="B8164" s="2" t="s">
        <v>292</v>
      </c>
      <c r="C8164" s="2" t="str">
        <f>VLOOKUP(D8164,Info!$A$24:$B$57,2,FALSE)</f>
        <v>Deepwater</v>
      </c>
      <c r="D8164" s="3" t="s">
        <v>41</v>
      </c>
      <c r="E8164" s="3">
        <v>2010.0</v>
      </c>
      <c r="F8164" s="3">
        <v>4.0</v>
      </c>
    </row>
    <row r="8165" ht="15.75" customHeight="1">
      <c r="A8165" s="2" t="s">
        <v>298</v>
      </c>
      <c r="B8165" s="2" t="s">
        <v>292</v>
      </c>
      <c r="C8165" s="2" t="str">
        <f>VLOOKUP(D8165,Info!$A$24:$B$57,2,FALSE)</f>
        <v>Deepwater</v>
      </c>
      <c r="D8165" s="3" t="s">
        <v>41</v>
      </c>
      <c r="E8165" s="3">
        <v>2013.0</v>
      </c>
      <c r="F8165" s="3">
        <v>5.0</v>
      </c>
    </row>
    <row r="8166" ht="15.75" customHeight="1">
      <c r="A8166" s="2" t="s">
        <v>298</v>
      </c>
      <c r="B8166" s="2" t="s">
        <v>292</v>
      </c>
      <c r="C8166" s="2" t="str">
        <f>VLOOKUP(D8166,Info!$A$24:$B$57,2,FALSE)</f>
        <v>Deepwater</v>
      </c>
      <c r="D8166" s="3" t="s">
        <v>41</v>
      </c>
      <c r="E8166" s="3">
        <v>2014.0</v>
      </c>
      <c r="F8166" s="3">
        <v>3.0</v>
      </c>
    </row>
    <row r="8167" ht="15.75" customHeight="1">
      <c r="A8167" s="2" t="s">
        <v>298</v>
      </c>
      <c r="B8167" s="2" t="s">
        <v>292</v>
      </c>
      <c r="C8167" s="2" t="str">
        <f>VLOOKUP(D8167,Info!$A$24:$B$57,2,FALSE)</f>
        <v>Deepwater</v>
      </c>
      <c r="D8167" s="3" t="s">
        <v>41</v>
      </c>
      <c r="E8167" s="3">
        <v>2015.0</v>
      </c>
      <c r="F8167" s="3">
        <v>5.0</v>
      </c>
    </row>
    <row r="8168" ht="15.75" customHeight="1">
      <c r="A8168" s="2" t="s">
        <v>298</v>
      </c>
      <c r="B8168" s="2" t="s">
        <v>292</v>
      </c>
      <c r="C8168" s="2" t="str">
        <f>VLOOKUP(D8168,Info!$A$24:$B$57,2,FALSE)</f>
        <v>Deepwater</v>
      </c>
      <c r="D8168" s="3" t="s">
        <v>41</v>
      </c>
      <c r="E8168" s="3">
        <v>2016.0</v>
      </c>
      <c r="F8168" s="3">
        <v>4.0</v>
      </c>
    </row>
    <row r="8169" ht="15.75" customHeight="1">
      <c r="A8169" s="2" t="s">
        <v>298</v>
      </c>
      <c r="B8169" s="2" t="s">
        <v>292</v>
      </c>
      <c r="C8169" s="2" t="str">
        <f>VLOOKUP(D8169,Info!$A$24:$B$57,2,FALSE)</f>
        <v>Deepwater</v>
      </c>
      <c r="D8169" s="3" t="s">
        <v>41</v>
      </c>
      <c r="E8169" s="3">
        <v>2017.0</v>
      </c>
      <c r="F8169" s="3">
        <v>1.0</v>
      </c>
    </row>
    <row r="8170" ht="15.75" customHeight="1">
      <c r="A8170" s="2" t="s">
        <v>298</v>
      </c>
      <c r="B8170" s="2" t="s">
        <v>292</v>
      </c>
      <c r="C8170" s="2" t="str">
        <f>VLOOKUP(D8170,Info!$A$24:$B$57,2,FALSE)</f>
        <v>Deepwater</v>
      </c>
      <c r="D8170" s="3" t="s">
        <v>41</v>
      </c>
      <c r="E8170" s="3">
        <v>2018.0</v>
      </c>
      <c r="F8170" s="3">
        <v>7.0</v>
      </c>
    </row>
    <row r="8171" ht="15.75" customHeight="1">
      <c r="A8171" s="2" t="s">
        <v>298</v>
      </c>
      <c r="B8171" s="2" t="s">
        <v>292</v>
      </c>
      <c r="C8171" s="2" t="str">
        <f>VLOOKUP(D8171,Info!$A$24:$B$57,2,FALSE)</f>
        <v>Deepwater</v>
      </c>
      <c r="D8171" s="3" t="s">
        <v>41</v>
      </c>
      <c r="E8171" s="3">
        <v>2019.0</v>
      </c>
      <c r="F8171" s="3">
        <v>3.0</v>
      </c>
    </row>
    <row r="8172" ht="15.75" customHeight="1">
      <c r="A8172" s="2" t="s">
        <v>298</v>
      </c>
      <c r="B8172" s="2" t="s">
        <v>292</v>
      </c>
      <c r="C8172" s="2" t="str">
        <f>VLOOKUP(D8172,Info!$A$24:$B$57,2,FALSE)</f>
        <v>Shallow-water</v>
      </c>
      <c r="D8172" s="3" t="s">
        <v>42</v>
      </c>
      <c r="E8172" s="3">
        <v>1981.0</v>
      </c>
      <c r="F8172" s="3">
        <v>4.0</v>
      </c>
    </row>
    <row r="8173" ht="15.75" customHeight="1">
      <c r="A8173" s="2" t="s">
        <v>298</v>
      </c>
      <c r="B8173" s="2" t="s">
        <v>292</v>
      </c>
      <c r="C8173" s="2" t="str">
        <f>VLOOKUP(D8173,Info!$A$24:$B$57,2,FALSE)</f>
        <v>Shallow-water</v>
      </c>
      <c r="D8173" s="3" t="s">
        <v>42</v>
      </c>
      <c r="E8173" s="3">
        <v>1983.0</v>
      </c>
      <c r="F8173" s="3">
        <v>3.0</v>
      </c>
    </row>
    <row r="8174" ht="15.75" customHeight="1">
      <c r="A8174" s="2" t="s">
        <v>298</v>
      </c>
      <c r="B8174" s="2" t="s">
        <v>292</v>
      </c>
      <c r="C8174" s="2" t="str">
        <f>VLOOKUP(D8174,Info!$A$24:$B$57,2,FALSE)</f>
        <v>Shallow-water</v>
      </c>
      <c r="D8174" s="3" t="s">
        <v>42</v>
      </c>
      <c r="E8174" s="3">
        <v>1984.0</v>
      </c>
      <c r="F8174" s="3">
        <v>2.0</v>
      </c>
    </row>
    <row r="8175" ht="15.75" customHeight="1">
      <c r="A8175" s="2" t="s">
        <v>298</v>
      </c>
      <c r="B8175" s="2" t="s">
        <v>292</v>
      </c>
      <c r="C8175" s="2" t="str">
        <f>VLOOKUP(D8175,Info!$A$24:$B$57,2,FALSE)</f>
        <v>Shallow-water</v>
      </c>
      <c r="D8175" s="3" t="s">
        <v>42</v>
      </c>
      <c r="E8175" s="3">
        <v>1987.0</v>
      </c>
      <c r="F8175" s="3">
        <v>1.0</v>
      </c>
    </row>
    <row r="8176" ht="15.75" customHeight="1">
      <c r="A8176" s="2" t="s">
        <v>298</v>
      </c>
      <c r="B8176" s="2" t="s">
        <v>292</v>
      </c>
      <c r="C8176" s="2" t="str">
        <f>VLOOKUP(D8176,Info!$A$24:$B$57,2,FALSE)</f>
        <v>Shallow-water</v>
      </c>
      <c r="D8176" s="3" t="s">
        <v>42</v>
      </c>
      <c r="E8176" s="3">
        <v>1988.0</v>
      </c>
      <c r="F8176" s="3">
        <v>2.0</v>
      </c>
    </row>
    <row r="8177" ht="15.75" customHeight="1">
      <c r="A8177" s="2" t="s">
        <v>298</v>
      </c>
      <c r="B8177" s="2" t="s">
        <v>292</v>
      </c>
      <c r="C8177" s="2" t="str">
        <f>VLOOKUP(D8177,Info!$A$24:$B$57,2,FALSE)</f>
        <v>Shallow-water</v>
      </c>
      <c r="D8177" s="3" t="s">
        <v>42</v>
      </c>
      <c r="E8177" s="3">
        <v>1989.0</v>
      </c>
      <c r="F8177" s="3">
        <v>1.0</v>
      </c>
    </row>
    <row r="8178" ht="15.75" customHeight="1">
      <c r="A8178" s="2" t="s">
        <v>298</v>
      </c>
      <c r="B8178" s="2" t="s">
        <v>292</v>
      </c>
      <c r="C8178" s="2" t="str">
        <f>VLOOKUP(D8178,Info!$A$24:$B$57,2,FALSE)</f>
        <v>Shallow-water</v>
      </c>
      <c r="D8178" s="3" t="s">
        <v>42</v>
      </c>
      <c r="E8178" s="3">
        <v>1990.0</v>
      </c>
      <c r="F8178" s="3">
        <v>2.0</v>
      </c>
    </row>
    <row r="8179" ht="15.75" customHeight="1">
      <c r="A8179" s="2" t="s">
        <v>298</v>
      </c>
      <c r="B8179" s="2" t="s">
        <v>292</v>
      </c>
      <c r="C8179" s="2" t="str">
        <f>VLOOKUP(D8179,Info!$A$24:$B$57,2,FALSE)</f>
        <v>Shallow-water</v>
      </c>
      <c r="D8179" s="3" t="s">
        <v>42</v>
      </c>
      <c r="E8179" s="3">
        <v>1991.0</v>
      </c>
      <c r="F8179" s="3">
        <v>1.0</v>
      </c>
    </row>
    <row r="8180" ht="15.75" customHeight="1">
      <c r="A8180" s="2" t="s">
        <v>298</v>
      </c>
      <c r="B8180" s="2" t="s">
        <v>292</v>
      </c>
      <c r="C8180" s="2" t="str">
        <f>VLOOKUP(D8180,Info!$A$24:$B$57,2,FALSE)</f>
        <v>Shallow-water</v>
      </c>
      <c r="D8180" s="3" t="s">
        <v>42</v>
      </c>
      <c r="E8180" s="3">
        <v>1993.0</v>
      </c>
      <c r="F8180" s="3">
        <v>1.0</v>
      </c>
    </row>
    <row r="8181" ht="15.75" customHeight="1">
      <c r="A8181" s="2" t="s">
        <v>298</v>
      </c>
      <c r="B8181" s="2" t="s">
        <v>292</v>
      </c>
      <c r="C8181" s="2" t="str">
        <f>VLOOKUP(D8181,Info!$A$24:$B$57,2,FALSE)</f>
        <v>Shallow-water</v>
      </c>
      <c r="D8181" s="3" t="s">
        <v>42</v>
      </c>
      <c r="E8181" s="3">
        <v>1994.0</v>
      </c>
      <c r="F8181" s="3">
        <v>1.0</v>
      </c>
    </row>
    <row r="8182" ht="15.75" customHeight="1">
      <c r="A8182" s="2" t="s">
        <v>298</v>
      </c>
      <c r="B8182" s="2" t="s">
        <v>292</v>
      </c>
      <c r="C8182" s="2" t="str">
        <f>VLOOKUP(D8182,Info!$A$24:$B$57,2,FALSE)</f>
        <v>Shallow-water</v>
      </c>
      <c r="D8182" s="3" t="s">
        <v>42</v>
      </c>
      <c r="E8182" s="3">
        <v>1996.0</v>
      </c>
      <c r="F8182" s="3">
        <v>1.0</v>
      </c>
    </row>
    <row r="8183" ht="15.75" customHeight="1">
      <c r="A8183" s="2" t="s">
        <v>298</v>
      </c>
      <c r="B8183" s="2" t="s">
        <v>292</v>
      </c>
      <c r="C8183" s="2" t="str">
        <f>VLOOKUP(D8183,Info!$A$24:$B$57,2,FALSE)</f>
        <v>Shallow-water</v>
      </c>
      <c r="D8183" s="3" t="s">
        <v>42</v>
      </c>
      <c r="E8183" s="3">
        <v>1997.0</v>
      </c>
      <c r="F8183" s="3">
        <v>2.0</v>
      </c>
    </row>
    <row r="8184" ht="15.75" customHeight="1">
      <c r="A8184" s="2" t="s">
        <v>298</v>
      </c>
      <c r="B8184" s="2" t="s">
        <v>292</v>
      </c>
      <c r="C8184" s="2" t="str">
        <f>VLOOKUP(D8184,Info!$A$24:$B$57,2,FALSE)</f>
        <v>Shallow-water</v>
      </c>
      <c r="D8184" s="3" t="s">
        <v>42</v>
      </c>
      <c r="E8184" s="3">
        <v>2001.0</v>
      </c>
      <c r="F8184" s="3">
        <v>3.0</v>
      </c>
    </row>
    <row r="8185" ht="15.75" customHeight="1">
      <c r="A8185" s="2" t="s">
        <v>298</v>
      </c>
      <c r="B8185" s="2" t="s">
        <v>292</v>
      </c>
      <c r="C8185" s="2" t="str">
        <f>VLOOKUP(D8185,Info!$A$24:$B$57,2,FALSE)</f>
        <v>Shallow-water</v>
      </c>
      <c r="D8185" s="3" t="s">
        <v>42</v>
      </c>
      <c r="E8185" s="3">
        <v>2002.0</v>
      </c>
      <c r="F8185" s="3">
        <v>2.0</v>
      </c>
    </row>
    <row r="8186" ht="15.75" customHeight="1">
      <c r="A8186" s="2" t="s">
        <v>298</v>
      </c>
      <c r="B8186" s="2" t="s">
        <v>292</v>
      </c>
      <c r="C8186" s="2" t="str">
        <f>VLOOKUP(D8186,Info!$A$24:$B$57,2,FALSE)</f>
        <v>Shallow-water</v>
      </c>
      <c r="D8186" s="3" t="s">
        <v>42</v>
      </c>
      <c r="E8186" s="3">
        <v>2003.0</v>
      </c>
      <c r="F8186" s="3">
        <v>5.0</v>
      </c>
    </row>
    <row r="8187" ht="15.75" customHeight="1">
      <c r="A8187" s="2" t="s">
        <v>298</v>
      </c>
      <c r="B8187" s="2" t="s">
        <v>292</v>
      </c>
      <c r="C8187" s="2" t="str">
        <f>VLOOKUP(D8187,Info!$A$24:$B$57,2,FALSE)</f>
        <v>Shallow-water</v>
      </c>
      <c r="D8187" s="3" t="s">
        <v>42</v>
      </c>
      <c r="E8187" s="3">
        <v>2005.0</v>
      </c>
      <c r="F8187" s="3">
        <v>1.0</v>
      </c>
    </row>
    <row r="8188" ht="15.75" customHeight="1">
      <c r="A8188" s="2" t="s">
        <v>298</v>
      </c>
      <c r="B8188" s="2" t="s">
        <v>292</v>
      </c>
      <c r="C8188" s="2" t="str">
        <f>VLOOKUP(D8188,Info!$A$24:$B$57,2,FALSE)</f>
        <v>Shallow-water</v>
      </c>
      <c r="D8188" s="3" t="s">
        <v>42</v>
      </c>
      <c r="E8188" s="3">
        <v>2006.0</v>
      </c>
      <c r="F8188" s="3">
        <v>4.0</v>
      </c>
    </row>
    <row r="8189" ht="15.75" customHeight="1">
      <c r="A8189" s="2" t="s">
        <v>298</v>
      </c>
      <c r="B8189" s="2" t="s">
        <v>292</v>
      </c>
      <c r="C8189" s="2" t="str">
        <f>VLOOKUP(D8189,Info!$A$24:$B$57,2,FALSE)</f>
        <v>Shallow-water</v>
      </c>
      <c r="D8189" s="3" t="s">
        <v>42</v>
      </c>
      <c r="E8189" s="3">
        <v>2009.0</v>
      </c>
      <c r="F8189" s="3">
        <v>2.0</v>
      </c>
    </row>
    <row r="8190" ht="15.75" customHeight="1">
      <c r="A8190" s="2" t="s">
        <v>298</v>
      </c>
      <c r="B8190" s="2" t="s">
        <v>292</v>
      </c>
      <c r="C8190" s="2" t="str">
        <f>VLOOKUP(D8190,Info!$A$24:$B$57,2,FALSE)</f>
        <v>Shallow-water</v>
      </c>
      <c r="D8190" s="3" t="s">
        <v>42</v>
      </c>
      <c r="E8190" s="3">
        <v>2012.0</v>
      </c>
      <c r="F8190" s="3">
        <v>1.0</v>
      </c>
    </row>
    <row r="8191" ht="15.75" customHeight="1">
      <c r="A8191" s="2" t="s">
        <v>298</v>
      </c>
      <c r="B8191" s="2" t="s">
        <v>292</v>
      </c>
      <c r="C8191" s="2" t="str">
        <f>VLOOKUP(D8191,Info!$A$24:$B$57,2,FALSE)</f>
        <v>Shallow-water</v>
      </c>
      <c r="D8191" s="3" t="s">
        <v>43</v>
      </c>
      <c r="E8191" s="3">
        <v>1985.0</v>
      </c>
      <c r="F8191" s="3">
        <v>2.0</v>
      </c>
    </row>
    <row r="8192" ht="15.75" customHeight="1">
      <c r="A8192" s="2" t="s">
        <v>298</v>
      </c>
      <c r="B8192" s="2" t="s">
        <v>292</v>
      </c>
      <c r="C8192" s="2" t="str">
        <f>VLOOKUP(D8192,Info!$A$24:$B$57,2,FALSE)</f>
        <v>Shallow-water</v>
      </c>
      <c r="D8192" s="3" t="s">
        <v>43</v>
      </c>
      <c r="E8192" s="3">
        <v>1987.0</v>
      </c>
      <c r="F8192" s="3">
        <v>1.0</v>
      </c>
    </row>
    <row r="8193" ht="15.75" customHeight="1">
      <c r="A8193" s="2" t="s">
        <v>298</v>
      </c>
      <c r="B8193" s="2" t="s">
        <v>292</v>
      </c>
      <c r="C8193" s="2" t="str">
        <f>VLOOKUP(D8193,Info!$A$24:$B$57,2,FALSE)</f>
        <v>Shallow-water</v>
      </c>
      <c r="D8193" s="3" t="s">
        <v>43</v>
      </c>
      <c r="E8193" s="3">
        <v>1988.0</v>
      </c>
      <c r="F8193" s="3">
        <v>1.0</v>
      </c>
    </row>
    <row r="8194" ht="15.75" customHeight="1">
      <c r="A8194" s="2" t="s">
        <v>298</v>
      </c>
      <c r="B8194" s="2" t="s">
        <v>292</v>
      </c>
      <c r="C8194" s="2" t="str">
        <f>VLOOKUP(D8194,Info!$A$24:$B$57,2,FALSE)</f>
        <v>Shallow-water</v>
      </c>
      <c r="D8194" s="3" t="s">
        <v>43</v>
      </c>
      <c r="E8194" s="3">
        <v>1989.0</v>
      </c>
      <c r="F8194" s="3">
        <v>1.0</v>
      </c>
    </row>
    <row r="8195" ht="15.75" customHeight="1">
      <c r="A8195" s="2" t="s">
        <v>298</v>
      </c>
      <c r="B8195" s="2" t="s">
        <v>292</v>
      </c>
      <c r="C8195" s="2" t="str">
        <f>VLOOKUP(D8195,Info!$A$24:$B$57,2,FALSE)</f>
        <v>Shallow-water</v>
      </c>
      <c r="D8195" s="3" t="s">
        <v>43</v>
      </c>
      <c r="E8195" s="3">
        <v>1991.0</v>
      </c>
      <c r="F8195" s="3">
        <v>1.0</v>
      </c>
    </row>
    <row r="8196" ht="15.75" customHeight="1">
      <c r="A8196" s="2" t="s">
        <v>298</v>
      </c>
      <c r="B8196" s="2" t="s">
        <v>292</v>
      </c>
      <c r="C8196" s="2" t="str">
        <f>VLOOKUP(D8196,Info!$A$24:$B$57,2,FALSE)</f>
        <v>Shallow-water</v>
      </c>
      <c r="D8196" s="3" t="s">
        <v>43</v>
      </c>
      <c r="E8196" s="3">
        <v>1992.0</v>
      </c>
      <c r="F8196" s="3">
        <v>6.0</v>
      </c>
    </row>
    <row r="8197" ht="15.75" customHeight="1">
      <c r="A8197" s="2" t="s">
        <v>298</v>
      </c>
      <c r="B8197" s="2" t="s">
        <v>292</v>
      </c>
      <c r="C8197" s="2" t="str">
        <f>VLOOKUP(D8197,Info!$A$24:$B$57,2,FALSE)</f>
        <v>Shallow-water</v>
      </c>
      <c r="D8197" s="3" t="s">
        <v>43</v>
      </c>
      <c r="E8197" s="3">
        <v>1993.0</v>
      </c>
      <c r="F8197" s="3">
        <v>3.0</v>
      </c>
    </row>
    <row r="8198" ht="15.75" customHeight="1">
      <c r="A8198" s="2" t="s">
        <v>298</v>
      </c>
      <c r="B8198" s="2" t="s">
        <v>292</v>
      </c>
      <c r="C8198" s="2" t="str">
        <f>VLOOKUP(D8198,Info!$A$24:$B$57,2,FALSE)</f>
        <v>Shallow-water</v>
      </c>
      <c r="D8198" s="3" t="s">
        <v>43</v>
      </c>
      <c r="E8198" s="3">
        <v>1994.0</v>
      </c>
      <c r="F8198" s="3">
        <v>2.0</v>
      </c>
    </row>
    <row r="8199" ht="15.75" customHeight="1">
      <c r="A8199" s="2" t="s">
        <v>298</v>
      </c>
      <c r="B8199" s="2" t="s">
        <v>292</v>
      </c>
      <c r="C8199" s="2" t="str">
        <f>VLOOKUP(D8199,Info!$A$24:$B$57,2,FALSE)</f>
        <v>Shallow-water</v>
      </c>
      <c r="D8199" s="3" t="s">
        <v>43</v>
      </c>
      <c r="E8199" s="3">
        <v>1998.0</v>
      </c>
      <c r="F8199" s="3">
        <v>1.0</v>
      </c>
    </row>
    <row r="8200" ht="15.75" customHeight="1">
      <c r="A8200" s="2" t="s">
        <v>298</v>
      </c>
      <c r="B8200" s="2" t="s">
        <v>292</v>
      </c>
      <c r="C8200" s="2" t="str">
        <f>VLOOKUP(D8200,Info!$A$24:$B$57,2,FALSE)</f>
        <v>Shallow-water</v>
      </c>
      <c r="D8200" s="3" t="s">
        <v>43</v>
      </c>
      <c r="E8200" s="3">
        <v>2000.0</v>
      </c>
      <c r="F8200" s="3">
        <v>1.0</v>
      </c>
    </row>
    <row r="8201" ht="15.75" customHeight="1">
      <c r="A8201" s="2" t="s">
        <v>298</v>
      </c>
      <c r="B8201" s="2" t="s">
        <v>292</v>
      </c>
      <c r="C8201" s="2" t="str">
        <f>VLOOKUP(D8201,Info!$A$24:$B$57,2,FALSE)</f>
        <v>Shallow-water</v>
      </c>
      <c r="D8201" s="3" t="s">
        <v>43</v>
      </c>
      <c r="E8201" s="3">
        <v>2003.0</v>
      </c>
      <c r="F8201" s="3">
        <v>1.0</v>
      </c>
    </row>
    <row r="8202" ht="15.75" customHeight="1">
      <c r="A8202" s="2" t="s">
        <v>298</v>
      </c>
      <c r="B8202" s="2" t="s">
        <v>292</v>
      </c>
      <c r="C8202" s="2" t="str">
        <f>VLOOKUP(D8202,Info!$A$24:$B$57,2,FALSE)</f>
        <v>Shallow-water</v>
      </c>
      <c r="D8202" s="3" t="s">
        <v>43</v>
      </c>
      <c r="E8202" s="3">
        <v>2004.0</v>
      </c>
      <c r="F8202" s="3">
        <v>6.0</v>
      </c>
    </row>
    <row r="8203" ht="15.75" customHeight="1">
      <c r="A8203" s="2" t="s">
        <v>298</v>
      </c>
      <c r="B8203" s="2" t="s">
        <v>292</v>
      </c>
      <c r="C8203" s="2" t="str">
        <f>VLOOKUP(D8203,Info!$A$24:$B$57,2,FALSE)</f>
        <v>Shallow-water</v>
      </c>
      <c r="D8203" s="3" t="s">
        <v>43</v>
      </c>
      <c r="E8203" s="3">
        <v>2005.0</v>
      </c>
      <c r="F8203" s="3">
        <v>4.0</v>
      </c>
    </row>
    <row r="8204" ht="15.75" customHeight="1">
      <c r="A8204" s="2" t="s">
        <v>298</v>
      </c>
      <c r="B8204" s="2" t="s">
        <v>292</v>
      </c>
      <c r="C8204" s="2" t="str">
        <f>VLOOKUP(D8204,Info!$A$24:$B$57,2,FALSE)</f>
        <v>Shallow-water</v>
      </c>
      <c r="D8204" s="3" t="s">
        <v>43</v>
      </c>
      <c r="E8204" s="3">
        <v>2007.0</v>
      </c>
      <c r="F8204" s="3">
        <v>3.0</v>
      </c>
    </row>
    <row r="8205" ht="15.75" customHeight="1">
      <c r="A8205" s="2" t="s">
        <v>298</v>
      </c>
      <c r="B8205" s="2" t="s">
        <v>292</v>
      </c>
      <c r="C8205" s="2" t="str">
        <f>VLOOKUP(D8205,Info!$A$24:$B$57,2,FALSE)</f>
        <v>Shallow-water</v>
      </c>
      <c r="D8205" s="3" t="s">
        <v>43</v>
      </c>
      <c r="E8205" s="3">
        <v>2008.0</v>
      </c>
      <c r="F8205" s="3">
        <v>1.0</v>
      </c>
    </row>
    <row r="8206" ht="15.75" customHeight="1">
      <c r="A8206" s="2" t="s">
        <v>298</v>
      </c>
      <c r="B8206" s="2" t="s">
        <v>292</v>
      </c>
      <c r="C8206" s="2" t="str">
        <f>VLOOKUP(D8206,Info!$A$24:$B$57,2,FALSE)</f>
        <v>Shallow-water</v>
      </c>
      <c r="D8206" s="3" t="s">
        <v>43</v>
      </c>
      <c r="E8206" s="3">
        <v>2010.0</v>
      </c>
      <c r="F8206" s="3">
        <v>1.0</v>
      </c>
    </row>
    <row r="8207" ht="15.75" customHeight="1">
      <c r="A8207" s="2" t="s">
        <v>298</v>
      </c>
      <c r="B8207" s="2" t="s">
        <v>292</v>
      </c>
      <c r="C8207" s="2" t="str">
        <f>VLOOKUP(D8207,Info!$A$24:$B$57,2,FALSE)</f>
        <v>Shallow-water</v>
      </c>
      <c r="D8207" s="3" t="s">
        <v>43</v>
      </c>
      <c r="E8207" s="3">
        <v>2014.0</v>
      </c>
      <c r="F8207" s="3">
        <v>1.0</v>
      </c>
    </row>
    <row r="8208" ht="15.75" customHeight="1">
      <c r="A8208" s="2" t="s">
        <v>298</v>
      </c>
      <c r="B8208" s="2" t="s">
        <v>292</v>
      </c>
      <c r="C8208" s="2" t="str">
        <f>VLOOKUP(D8208,Info!$A$24:$B$57,2,FALSE)</f>
        <v>Shallow-water</v>
      </c>
      <c r="D8208" s="3" t="s">
        <v>43</v>
      </c>
      <c r="E8208" s="3">
        <v>2017.0</v>
      </c>
      <c r="F8208" s="3">
        <v>1.0</v>
      </c>
    </row>
  </sheetData>
  <printOptions/>
  <pageMargins bottom="0.75" footer="0.0" header="0.0" left="0.7" right="0.7" top="0.75"/>
  <pageSetup orientation="portrait"/>
  <drawing r:id="rId2"/>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7.75"/>
    <col customWidth="1" min="2" max="2" width="10.75"/>
    <col customWidth="1" min="3" max="3" width="11.13"/>
    <col customWidth="1" min="4" max="4" width="10.13"/>
    <col customWidth="1" min="5" max="5" width="11.5"/>
    <col customWidth="1" min="6" max="6" width="10.5"/>
    <col customWidth="1" min="7" max="8" width="7.63"/>
    <col customWidth="1" min="9" max="9" width="21.0"/>
    <col customWidth="1" min="10" max="11" width="9.38"/>
    <col customWidth="1" min="12" max="18" width="7.63"/>
    <col customWidth="1" min="19" max="19" width="9.0"/>
    <col customWidth="1" min="20" max="21" width="7.63"/>
    <col customWidth="1" min="22" max="22" width="12.88"/>
    <col customWidth="1" min="23" max="23" width="9.5"/>
    <col customWidth="1" min="24" max="24" width="7.63"/>
    <col customWidth="1" min="25" max="25" width="8.0"/>
    <col customWidth="1" min="26" max="26" width="7.63"/>
    <col customWidth="1" min="27" max="27" width="10.75"/>
    <col customWidth="1" min="28" max="34" width="7.63"/>
  </cols>
  <sheetData>
    <row r="1">
      <c r="A1" s="3" t="s">
        <v>300</v>
      </c>
    </row>
    <row r="2">
      <c r="A2" s="2"/>
      <c r="F2" s="2"/>
    </row>
    <row r="3">
      <c r="A3" s="2" t="s">
        <v>301</v>
      </c>
      <c r="B3" s="62" t="s">
        <v>289</v>
      </c>
      <c r="C3" s="63" t="s">
        <v>302</v>
      </c>
      <c r="D3" s="64" t="s">
        <v>52</v>
      </c>
      <c r="E3" s="65" t="s">
        <v>291</v>
      </c>
      <c r="F3" s="66" t="s">
        <v>303</v>
      </c>
    </row>
    <row r="4">
      <c r="A4" s="2"/>
      <c r="B4" s="62">
        <v>1986.0</v>
      </c>
      <c r="C4" s="67">
        <f t="shared" ref="C4:C36" si="1">D4+E4</f>
        <v>799986.2187</v>
      </c>
      <c r="D4" s="68">
        <v>780637.2186778899</v>
      </c>
      <c r="E4" s="69">
        <v>19349.0</v>
      </c>
      <c r="F4" s="70"/>
    </row>
    <row r="5">
      <c r="A5" s="71"/>
      <c r="B5" s="62">
        <v>1987.0</v>
      </c>
      <c r="C5" s="67">
        <f t="shared" si="1"/>
        <v>234696.1748</v>
      </c>
      <c r="D5" s="68">
        <v>213166.17478251003</v>
      </c>
      <c r="E5" s="69">
        <v>21530.0</v>
      </c>
      <c r="F5" s="70"/>
      <c r="G5" s="71"/>
      <c r="H5" s="71"/>
      <c r="I5" s="71"/>
      <c r="J5" s="71"/>
      <c r="K5" s="71"/>
      <c r="L5" s="71"/>
      <c r="M5" s="71"/>
      <c r="N5" s="71"/>
      <c r="O5" s="71"/>
      <c r="P5" s="71"/>
      <c r="Q5" s="71"/>
      <c r="R5" s="71"/>
      <c r="S5" s="71"/>
      <c r="T5" s="71"/>
      <c r="U5" s="71"/>
      <c r="V5" s="71"/>
      <c r="W5" s="71"/>
      <c r="X5" s="71"/>
      <c r="Y5" s="71"/>
      <c r="Z5" s="71"/>
      <c r="AA5" s="71"/>
      <c r="AB5" s="71"/>
      <c r="AC5" s="71"/>
      <c r="AD5" s="71"/>
      <c r="AE5" s="71"/>
      <c r="AF5" s="71"/>
      <c r="AG5" s="71"/>
      <c r="AH5" s="71"/>
    </row>
    <row r="6">
      <c r="A6" s="2"/>
      <c r="B6" s="62">
        <v>1988.0</v>
      </c>
      <c r="C6" s="67">
        <f t="shared" si="1"/>
        <v>904692.0131</v>
      </c>
      <c r="D6" s="68">
        <v>884891.01305404</v>
      </c>
      <c r="E6" s="69">
        <v>19801.0</v>
      </c>
      <c r="F6" s="70"/>
    </row>
    <row r="7">
      <c r="A7" s="2"/>
      <c r="B7" s="62">
        <v>1989.0</v>
      </c>
      <c r="C7" s="67">
        <f t="shared" si="1"/>
        <v>264521.0562</v>
      </c>
      <c r="D7" s="68">
        <v>241558.056173559</v>
      </c>
      <c r="E7" s="69">
        <v>22963.0</v>
      </c>
      <c r="F7" s="70"/>
    </row>
    <row r="8">
      <c r="A8" s="2"/>
      <c r="B8" s="62">
        <v>1990.0</v>
      </c>
      <c r="C8" s="67">
        <f t="shared" si="1"/>
        <v>400568.7421</v>
      </c>
      <c r="D8" s="68">
        <v>384090.7421484339</v>
      </c>
      <c r="E8" s="69">
        <v>16478.0</v>
      </c>
      <c r="F8" s="70"/>
    </row>
    <row r="9">
      <c r="A9" s="2"/>
      <c r="B9" s="62">
        <v>1991.0</v>
      </c>
      <c r="C9" s="67">
        <f t="shared" si="1"/>
        <v>405214.2892</v>
      </c>
      <c r="D9" s="68">
        <v>374787.2891998501</v>
      </c>
      <c r="E9" s="69">
        <v>30427.0</v>
      </c>
      <c r="F9" s="70"/>
      <c r="G9" s="2"/>
      <c r="H9" s="2"/>
      <c r="I9" s="2"/>
      <c r="J9" s="2"/>
      <c r="K9" s="2"/>
      <c r="L9" s="2"/>
      <c r="M9" s="2"/>
      <c r="N9" s="2"/>
      <c r="O9" s="2"/>
      <c r="P9" s="2"/>
      <c r="Q9" s="2"/>
      <c r="R9" s="2"/>
      <c r="S9" s="2"/>
      <c r="T9" s="2"/>
      <c r="U9" s="2"/>
      <c r="V9" s="2"/>
      <c r="W9" s="2"/>
      <c r="X9" s="2"/>
      <c r="Y9" s="2"/>
      <c r="Z9" s="2"/>
      <c r="AA9" s="2"/>
      <c r="AB9" s="2"/>
      <c r="AC9" s="2"/>
      <c r="AD9" s="2"/>
      <c r="AE9" s="2"/>
      <c r="AF9" s="2"/>
      <c r="AG9" s="2"/>
      <c r="AH9" s="2"/>
    </row>
    <row r="10">
      <c r="A10" s="2"/>
      <c r="B10" s="62">
        <v>1992.0</v>
      </c>
      <c r="C10" s="67">
        <f t="shared" si="1"/>
        <v>648841.9799</v>
      </c>
      <c r="D10" s="68">
        <v>624332.9799404301</v>
      </c>
      <c r="E10" s="69">
        <v>24509.0</v>
      </c>
      <c r="F10" s="70"/>
    </row>
    <row r="11">
      <c r="A11" s="2"/>
      <c r="B11" s="62">
        <v>1993.0</v>
      </c>
      <c r="C11" s="67">
        <f t="shared" si="1"/>
        <v>1048493.073</v>
      </c>
      <c r="D11" s="68">
        <v>1021165.0727796003</v>
      </c>
      <c r="E11" s="69">
        <v>27328.0</v>
      </c>
      <c r="F11" s="70"/>
    </row>
    <row r="12">
      <c r="A12" s="2"/>
      <c r="B12" s="62">
        <v>1994.0</v>
      </c>
      <c r="C12" s="67">
        <f t="shared" si="1"/>
        <v>823884.6685</v>
      </c>
      <c r="D12" s="68">
        <v>793210.6685240997</v>
      </c>
      <c r="E12" s="69">
        <v>30674.0</v>
      </c>
      <c r="F12" s="70"/>
    </row>
    <row r="13">
      <c r="A13" s="2"/>
      <c r="B13" s="62">
        <v>1995.0</v>
      </c>
      <c r="C13" s="67">
        <f t="shared" si="1"/>
        <v>886845.4995</v>
      </c>
      <c r="D13" s="68">
        <v>834408.4994757398</v>
      </c>
      <c r="E13" s="69">
        <v>52437.0</v>
      </c>
      <c r="F13" s="70"/>
    </row>
    <row r="14">
      <c r="A14" s="2"/>
      <c r="B14" s="62">
        <v>1996.0</v>
      </c>
      <c r="C14" s="67">
        <f t="shared" si="1"/>
        <v>627821.6315</v>
      </c>
      <c r="D14" s="68">
        <v>564898.6315175002</v>
      </c>
      <c r="E14" s="69">
        <v>62923.0</v>
      </c>
      <c r="F14" s="70"/>
    </row>
    <row r="15">
      <c r="A15" s="2"/>
      <c r="B15" s="62">
        <v>1997.0</v>
      </c>
      <c r="C15" s="67">
        <f t="shared" si="1"/>
        <v>919934.6808</v>
      </c>
      <c r="D15" s="68">
        <v>853711.6807652903</v>
      </c>
      <c r="E15" s="69">
        <v>66223.0</v>
      </c>
      <c r="F15" s="70"/>
    </row>
    <row r="16">
      <c r="A16" s="2"/>
      <c r="B16" s="62">
        <v>1998.0</v>
      </c>
      <c r="C16" s="67">
        <f t="shared" si="1"/>
        <v>715349.9338</v>
      </c>
      <c r="D16" s="68">
        <v>670187.9338470201</v>
      </c>
      <c r="E16" s="69">
        <v>45162.0</v>
      </c>
      <c r="F16" s="70"/>
    </row>
    <row r="17">
      <c r="A17" s="2">
        <f t="shared" ref="A17:A25" si="2">_xlfn.RANK.AVG(C17,$C$17:$C$25)</f>
        <v>3</v>
      </c>
      <c r="B17" s="62">
        <v>1999.0</v>
      </c>
      <c r="C17" s="67">
        <f t="shared" si="1"/>
        <v>994682.1064</v>
      </c>
      <c r="D17" s="68">
        <v>955354.106360299</v>
      </c>
      <c r="E17" s="69">
        <v>39328.0</v>
      </c>
      <c r="F17" s="70"/>
      <c r="G17" s="2">
        <v>1999.0</v>
      </c>
    </row>
    <row r="18">
      <c r="A18" s="2">
        <f t="shared" si="2"/>
        <v>4</v>
      </c>
      <c r="B18" s="62">
        <v>2000.0</v>
      </c>
      <c r="C18" s="67">
        <f t="shared" si="1"/>
        <v>918165.8882</v>
      </c>
      <c r="D18" s="68">
        <v>859158.8882422999</v>
      </c>
      <c r="E18" s="69">
        <v>59007.0</v>
      </c>
      <c r="F18" s="70"/>
      <c r="G18" s="2">
        <v>2000.0</v>
      </c>
      <c r="H18" s="2"/>
      <c r="I18" s="2"/>
      <c r="J18" s="2"/>
      <c r="K18" s="2"/>
      <c r="L18" s="2"/>
      <c r="M18" s="2"/>
      <c r="N18" s="2"/>
      <c r="O18" s="2"/>
      <c r="P18" s="2"/>
      <c r="Q18" s="2"/>
      <c r="R18" s="2"/>
      <c r="S18" s="2"/>
      <c r="T18" s="2"/>
      <c r="U18" s="2"/>
      <c r="V18" s="2"/>
      <c r="W18" s="2"/>
      <c r="X18" s="2"/>
      <c r="Y18" s="2"/>
      <c r="Z18" s="2"/>
      <c r="AA18" s="2"/>
      <c r="AB18" s="2"/>
      <c r="AC18" s="2"/>
      <c r="AD18" s="2"/>
      <c r="AE18" s="2"/>
      <c r="AF18" s="2"/>
      <c r="AG18" s="2"/>
      <c r="AH18" s="2"/>
    </row>
    <row r="19">
      <c r="A19" s="2">
        <f t="shared" si="2"/>
        <v>2</v>
      </c>
      <c r="B19" s="62">
        <v>2001.0</v>
      </c>
      <c r="C19" s="67">
        <f t="shared" si="1"/>
        <v>1117662.72</v>
      </c>
      <c r="D19" s="68">
        <v>1066210.7198984216</v>
      </c>
      <c r="E19" s="69">
        <v>51452.0</v>
      </c>
      <c r="F19" s="70"/>
      <c r="G19" s="2">
        <v>2001.0</v>
      </c>
    </row>
    <row r="20">
      <c r="A20" s="2">
        <f t="shared" si="2"/>
        <v>1</v>
      </c>
      <c r="B20" s="62">
        <v>2002.0</v>
      </c>
      <c r="C20" s="67">
        <f t="shared" si="1"/>
        <v>1643939.232</v>
      </c>
      <c r="D20" s="68">
        <v>1595994.232404371</v>
      </c>
      <c r="E20" s="69">
        <v>47945.0</v>
      </c>
      <c r="F20" s="70"/>
      <c r="G20" s="2">
        <v>2002.0</v>
      </c>
    </row>
    <row r="21" ht="15.75" customHeight="1">
      <c r="A21" s="2">
        <f t="shared" si="2"/>
        <v>5</v>
      </c>
      <c r="B21" s="62">
        <v>2003.0</v>
      </c>
      <c r="C21" s="67">
        <f t="shared" si="1"/>
        <v>806930.5686</v>
      </c>
      <c r="D21" s="68">
        <v>765132.5685979702</v>
      </c>
      <c r="E21" s="69">
        <v>41798.0</v>
      </c>
      <c r="F21" s="70"/>
      <c r="G21" s="2">
        <v>2003.0</v>
      </c>
    </row>
    <row r="22" ht="15.75" customHeight="1">
      <c r="A22" s="2">
        <f t="shared" si="2"/>
        <v>9</v>
      </c>
      <c r="B22" s="62">
        <v>2004.0</v>
      </c>
      <c r="C22" s="67">
        <f t="shared" si="1"/>
        <v>205472.3992</v>
      </c>
      <c r="D22" s="68">
        <v>152595.39917210003</v>
      </c>
      <c r="E22" s="69">
        <v>52877.0</v>
      </c>
      <c r="F22" s="70"/>
      <c r="G22" s="2">
        <v>2004.0</v>
      </c>
    </row>
    <row r="23" ht="15.75" customHeight="1">
      <c r="A23" s="2">
        <f t="shared" si="2"/>
        <v>8</v>
      </c>
      <c r="B23" s="62">
        <v>2005.0</v>
      </c>
      <c r="C23" s="67">
        <f t="shared" si="1"/>
        <v>227241.5754</v>
      </c>
      <c r="D23" s="68">
        <v>180924.57542577502</v>
      </c>
      <c r="E23" s="69">
        <v>46317.0</v>
      </c>
      <c r="F23" s="70"/>
      <c r="G23" s="2">
        <v>2005.0</v>
      </c>
    </row>
    <row r="24" ht="15.75" customHeight="1">
      <c r="A24" s="2">
        <f t="shared" si="2"/>
        <v>7</v>
      </c>
      <c r="B24" s="62">
        <v>2006.0</v>
      </c>
      <c r="C24" s="67">
        <f t="shared" si="1"/>
        <v>420938.7793</v>
      </c>
      <c r="D24" s="68">
        <v>386676.7792505798</v>
      </c>
      <c r="E24" s="69">
        <v>34262.0</v>
      </c>
      <c r="F24" s="70"/>
      <c r="G24" s="2">
        <v>2006.0</v>
      </c>
    </row>
    <row r="25" ht="15.75" customHeight="1">
      <c r="A25" s="2">
        <f t="shared" si="2"/>
        <v>6</v>
      </c>
      <c r="B25" s="62">
        <v>2007.0</v>
      </c>
      <c r="C25" s="67">
        <f t="shared" si="1"/>
        <v>567238.1192</v>
      </c>
      <c r="D25" s="68">
        <v>537644.1192135604</v>
      </c>
      <c r="E25" s="69">
        <v>29594.0</v>
      </c>
      <c r="F25" s="70"/>
      <c r="G25" s="2">
        <v>2007.0</v>
      </c>
    </row>
    <row r="26" ht="15.75" customHeight="1">
      <c r="A26" s="2"/>
      <c r="B26" s="62">
        <v>2008.0</v>
      </c>
      <c r="C26" s="67">
        <f t="shared" si="1"/>
        <v>609592.5294</v>
      </c>
      <c r="D26" s="68">
        <v>586630.5293948796</v>
      </c>
      <c r="E26" s="69">
        <v>22962.0</v>
      </c>
      <c r="F26" s="70"/>
    </row>
    <row r="27" ht="15.75" customHeight="1">
      <c r="A27" s="2"/>
      <c r="B27" s="62">
        <v>2009.0</v>
      </c>
      <c r="C27" s="67">
        <f t="shared" si="1"/>
        <v>771083.7</v>
      </c>
      <c r="D27" s="68">
        <v>736948.6999699873</v>
      </c>
      <c r="E27" s="69">
        <v>34135.0</v>
      </c>
      <c r="F27" s="70"/>
    </row>
    <row r="28" ht="15.75" customHeight="1">
      <c r="A28" s="2"/>
      <c r="B28" s="62">
        <v>2010.0</v>
      </c>
      <c r="C28" s="67">
        <f t="shared" si="1"/>
        <v>1515322.618</v>
      </c>
      <c r="D28" s="68">
        <v>1489273.61840998</v>
      </c>
      <c r="E28" s="69">
        <v>26049.0</v>
      </c>
      <c r="F28" s="70"/>
    </row>
    <row r="29" ht="15.75" customHeight="1">
      <c r="A29" s="2"/>
      <c r="B29" s="62">
        <v>2011.0</v>
      </c>
      <c r="C29" s="67">
        <f t="shared" si="1"/>
        <v>215681.9283</v>
      </c>
      <c r="D29" s="68">
        <v>191547.92834794993</v>
      </c>
      <c r="E29" s="69">
        <v>24134.0</v>
      </c>
      <c r="F29" s="70"/>
    </row>
    <row r="30" ht="15.75" customHeight="1">
      <c r="A30" s="2"/>
      <c r="B30" s="62">
        <v>2012.0</v>
      </c>
      <c r="C30" s="67">
        <f t="shared" si="1"/>
        <v>221133.2118</v>
      </c>
      <c r="D30" s="68">
        <v>193715.21177907003</v>
      </c>
      <c r="E30" s="69">
        <v>27418.0</v>
      </c>
      <c r="F30" s="72">
        <f t="shared" ref="F30:F32" si="3">VLOOKUP(VLOOKUP(3,$A$17:$B$25,2,FALSE),$B$17:$C$25,2,FALSE)</f>
        <v>994682.1064</v>
      </c>
    </row>
    <row r="31" ht="15.75" customHeight="1">
      <c r="A31" s="2"/>
      <c r="B31" s="62">
        <v>2013.0</v>
      </c>
      <c r="C31" s="67">
        <f t="shared" si="1"/>
        <v>235300.7128</v>
      </c>
      <c r="D31" s="68">
        <v>211701.71276065</v>
      </c>
      <c r="E31" s="69">
        <v>23599.0</v>
      </c>
      <c r="F31" s="72">
        <f t="shared" si="3"/>
        <v>994682.1064</v>
      </c>
    </row>
    <row r="32" ht="15.75" customHeight="1">
      <c r="A32" s="2"/>
      <c r="B32" s="62">
        <v>2014.0</v>
      </c>
      <c r="C32" s="67">
        <f t="shared" si="1"/>
        <v>1511608.136</v>
      </c>
      <c r="D32" s="68">
        <v>1484970.1358944306</v>
      </c>
      <c r="E32" s="69">
        <v>26638.0</v>
      </c>
      <c r="F32" s="72">
        <f t="shared" si="3"/>
        <v>994682.1064</v>
      </c>
    </row>
    <row r="33" ht="15.75" customHeight="1">
      <c r="A33" s="2"/>
      <c r="B33" s="62">
        <v>2015.0</v>
      </c>
      <c r="C33" s="67">
        <f t="shared" si="1"/>
        <v>565272.5533</v>
      </c>
      <c r="D33" s="68">
        <v>544597.5533299999</v>
      </c>
      <c r="E33" s="69">
        <v>20675.0</v>
      </c>
      <c r="F33" s="72">
        <f t="shared" ref="F33:F36" si="4">$J$41</f>
        <v>1972727.079</v>
      </c>
      <c r="I33" s="73" t="s">
        <v>304</v>
      </c>
      <c r="J33" s="74"/>
    </row>
    <row r="34" ht="15.75" customHeight="1">
      <c r="A34" s="2"/>
      <c r="B34" s="62">
        <v>2016.0</v>
      </c>
      <c r="C34" s="67">
        <f t="shared" si="1"/>
        <v>114467.5697</v>
      </c>
      <c r="D34" s="68">
        <v>93374.56969737998</v>
      </c>
      <c r="E34" s="69">
        <v>21093.0</v>
      </c>
      <c r="F34" s="72">
        <f t="shared" si="4"/>
        <v>1972727.079</v>
      </c>
      <c r="G34" s="2"/>
      <c r="H34" s="2"/>
      <c r="I34" s="75" t="s">
        <v>305</v>
      </c>
      <c r="J34" s="75" t="s">
        <v>306</v>
      </c>
      <c r="K34" s="2"/>
      <c r="L34" s="2"/>
      <c r="M34" s="2"/>
      <c r="N34" s="2"/>
      <c r="O34" s="2"/>
      <c r="P34" s="2"/>
      <c r="Q34" s="2"/>
      <c r="R34" s="2"/>
      <c r="S34" s="2"/>
      <c r="T34" s="2"/>
      <c r="U34" s="2"/>
      <c r="V34" s="2"/>
      <c r="W34" s="2"/>
      <c r="X34" s="2"/>
      <c r="Y34" s="2"/>
      <c r="Z34" s="2"/>
      <c r="AA34" s="2"/>
      <c r="AB34" s="2"/>
      <c r="AC34" s="2"/>
      <c r="AD34" s="2"/>
      <c r="AE34" s="2"/>
      <c r="AF34" s="2"/>
      <c r="AG34" s="2"/>
      <c r="AH34" s="2"/>
    </row>
    <row r="35" ht="15.75" customHeight="1">
      <c r="A35" s="2"/>
      <c r="B35" s="62">
        <v>2017.0</v>
      </c>
      <c r="C35" s="67">
        <f t="shared" si="1"/>
        <v>290413.5853</v>
      </c>
      <c r="D35" s="68">
        <v>263485.58530199795</v>
      </c>
      <c r="E35" s="69">
        <v>26928.0</v>
      </c>
      <c r="F35" s="72">
        <f t="shared" si="4"/>
        <v>1972727.079</v>
      </c>
      <c r="G35" s="2"/>
      <c r="H35" s="2"/>
      <c r="I35" s="24" t="s">
        <v>307</v>
      </c>
      <c r="J35" s="24" t="s">
        <v>308</v>
      </c>
      <c r="K35" s="2"/>
      <c r="L35" s="2"/>
      <c r="AB35" s="2"/>
      <c r="AC35" s="2"/>
      <c r="AD35" s="2"/>
      <c r="AE35" s="2"/>
      <c r="AF35" s="2"/>
      <c r="AG35" s="2"/>
      <c r="AH35" s="2"/>
    </row>
    <row r="36" ht="15.75" customHeight="1">
      <c r="A36" s="2"/>
      <c r="B36" s="62">
        <v>2018.0</v>
      </c>
      <c r="C36" s="67">
        <f t="shared" si="1"/>
        <v>1732036.8</v>
      </c>
      <c r="D36" s="68">
        <v>1715016.7997605999</v>
      </c>
      <c r="E36" s="69">
        <v>17020.0</v>
      </c>
      <c r="F36" s="72">
        <f t="shared" si="4"/>
        <v>1972727.079</v>
      </c>
      <c r="G36" s="2"/>
      <c r="H36" s="2"/>
      <c r="I36" s="24" t="s">
        <v>309</v>
      </c>
      <c r="J36" s="24">
        <v>1.5</v>
      </c>
      <c r="K36" s="2"/>
      <c r="L36" s="2"/>
      <c r="AB36" s="2"/>
      <c r="AC36" s="2"/>
      <c r="AD36" s="2"/>
      <c r="AE36" s="2"/>
      <c r="AF36" s="2"/>
      <c r="AG36" s="2"/>
      <c r="AH36" s="2"/>
    </row>
    <row r="37" ht="15.75" customHeight="1">
      <c r="A37" s="2"/>
      <c r="B37" s="76" t="s">
        <v>310</v>
      </c>
      <c r="C37" s="77">
        <f>AVERAGE(C17:C25)</f>
        <v>766919.0432</v>
      </c>
      <c r="D37" s="59"/>
      <c r="E37" s="77"/>
      <c r="F37" s="2"/>
      <c r="I37" s="24" t="s">
        <v>311</v>
      </c>
      <c r="J37" s="24" t="s">
        <v>312</v>
      </c>
    </row>
    <row r="38" ht="14.25" customHeight="1">
      <c r="A38" s="2"/>
      <c r="B38" s="76" t="s">
        <v>313</v>
      </c>
      <c r="C38" s="77">
        <f>AVERAGE(C30:C32)</f>
        <v>656014.0201</v>
      </c>
      <c r="E38" s="77"/>
      <c r="I38" s="24" t="s">
        <v>314</v>
      </c>
      <c r="J38" s="24">
        <f>VLOOKUP(J39,C17:G25,5,FALSE)</f>
        <v>2002</v>
      </c>
    </row>
    <row r="39" ht="15.75" customHeight="1">
      <c r="A39" s="2"/>
      <c r="B39" s="78" t="s">
        <v>315</v>
      </c>
      <c r="C39" s="79">
        <f>C38/C37</f>
        <v>0.8553888784</v>
      </c>
      <c r="I39" s="24" t="s">
        <v>316</v>
      </c>
      <c r="J39" s="80">
        <f>MAX(C17:C25)</f>
        <v>1643939.232</v>
      </c>
    </row>
    <row r="40" ht="15.75" customHeight="1">
      <c r="A40" s="2"/>
      <c r="D40" s="76"/>
      <c r="I40" s="24" t="s">
        <v>317</v>
      </c>
      <c r="J40" s="24">
        <v>0.8</v>
      </c>
    </row>
    <row r="41" ht="15.75" customHeight="1">
      <c r="A41" s="2"/>
      <c r="B41" s="77" t="s">
        <v>310</v>
      </c>
      <c r="C41" s="77">
        <f>AVERAGE(C17:C25)</f>
        <v>766919.0432</v>
      </c>
      <c r="D41" s="77"/>
      <c r="I41" s="24" t="s">
        <v>318</v>
      </c>
      <c r="J41" s="80">
        <f>J39*J36*J40</f>
        <v>1972727.079</v>
      </c>
    </row>
    <row r="42" ht="15.75" customHeight="1">
      <c r="A42" s="2"/>
      <c r="B42" s="77" t="s">
        <v>319</v>
      </c>
      <c r="C42" s="77">
        <f>AVERAGE(C33:C36)</f>
        <v>675547.627</v>
      </c>
      <c r="D42" s="77"/>
    </row>
    <row r="43" ht="15.75" customHeight="1">
      <c r="A43" s="2"/>
      <c r="B43" s="3" t="s">
        <v>320</v>
      </c>
      <c r="C43" s="81">
        <f>C42/C41</f>
        <v>0.8808591116</v>
      </c>
    </row>
    <row r="44" ht="15.75" customHeight="1">
      <c r="A44" s="2"/>
    </row>
    <row r="45" ht="15.75" customHeight="1">
      <c r="A45" s="2"/>
    </row>
    <row r="46" ht="15.75" customHeight="1">
      <c r="A46" s="2"/>
    </row>
    <row r="47" ht="15.75" customHeight="1">
      <c r="A47" s="2"/>
    </row>
    <row r="48" ht="15.75" customHeight="1">
      <c r="A48" s="2"/>
    </row>
    <row r="49" ht="15.75" customHeight="1">
      <c r="A49" s="2"/>
    </row>
    <row r="50" ht="15.75" customHeight="1">
      <c r="A50" s="2"/>
    </row>
    <row r="51" ht="15.75" customHeight="1">
      <c r="A51" s="2"/>
    </row>
    <row r="52" ht="15.75" customHeight="1">
      <c r="A52" s="2"/>
    </row>
    <row r="53" ht="15.75" customHeight="1">
      <c r="A53" s="2"/>
    </row>
    <row r="54" ht="15.75" customHeight="1">
      <c r="A54" s="2"/>
      <c r="L54" s="82"/>
      <c r="M54" s="2"/>
    </row>
    <row r="55" ht="15.75" customHeight="1">
      <c r="A55" s="2"/>
      <c r="L55" s="82"/>
      <c r="M55" s="2"/>
    </row>
    <row r="56" ht="15.75" customHeight="1">
      <c r="A56" s="2"/>
      <c r="L56" s="82"/>
      <c r="M56" s="2"/>
    </row>
    <row r="57" ht="15.75" customHeight="1">
      <c r="A57" s="2"/>
      <c r="L57" s="82"/>
      <c r="M57" s="2"/>
    </row>
    <row r="58" ht="15.75" customHeight="1">
      <c r="A58" s="2"/>
      <c r="L58" s="82"/>
      <c r="M58" s="2"/>
    </row>
    <row r="59" ht="15.75" customHeight="1">
      <c r="A59" s="2"/>
      <c r="L59" s="82"/>
      <c r="M59" s="2"/>
    </row>
    <row r="60" ht="15.75" customHeight="1">
      <c r="A60" s="2"/>
      <c r="L60" s="82"/>
      <c r="M60" s="2"/>
    </row>
    <row r="61" ht="15.75" customHeight="1">
      <c r="A61" s="2"/>
      <c r="L61" s="82"/>
      <c r="M61" s="2"/>
    </row>
    <row r="62" ht="15.75" customHeight="1">
      <c r="A62" s="2"/>
      <c r="L62" s="82"/>
      <c r="M62" s="2"/>
    </row>
    <row r="63" ht="15.75" customHeight="1">
      <c r="A63" s="2"/>
      <c r="L63" s="82"/>
      <c r="M63" s="2"/>
    </row>
    <row r="64" ht="15.75" customHeight="1">
      <c r="A64" s="2"/>
      <c r="L64" s="83"/>
      <c r="M64" s="71"/>
    </row>
    <row r="65" ht="15.75" customHeight="1">
      <c r="A65" s="2"/>
      <c r="L65" s="83"/>
      <c r="M65" s="71"/>
    </row>
    <row r="66" ht="15.75" customHeight="1">
      <c r="A66" s="2"/>
      <c r="L66" s="82"/>
      <c r="M66" s="2"/>
    </row>
    <row r="67" ht="15.75" customHeight="1">
      <c r="A67" s="2"/>
    </row>
    <row r="68" ht="15.75" customHeight="1">
      <c r="A68" s="2"/>
    </row>
    <row r="69" ht="15.75" customHeight="1">
      <c r="A69" s="2"/>
    </row>
    <row r="70" ht="15.75" customHeight="1">
      <c r="A70" s="2"/>
    </row>
    <row r="71" ht="15.75" customHeight="1">
      <c r="A71" s="2"/>
    </row>
    <row r="72" ht="15.75" customHeight="1">
      <c r="A72" s="2"/>
    </row>
    <row r="73" ht="15.75" customHeight="1">
      <c r="A73" s="2"/>
    </row>
    <row r="74" ht="15.75" customHeight="1">
      <c r="A74" s="2"/>
    </row>
    <row r="75" ht="15.75" customHeight="1">
      <c r="A75" s="2"/>
    </row>
    <row r="76" ht="15.75" customHeight="1">
      <c r="A76" s="2"/>
    </row>
    <row r="77" ht="15.75" customHeight="1">
      <c r="A77" s="2"/>
    </row>
    <row r="78" ht="15.75" customHeight="1">
      <c r="A78" s="2"/>
    </row>
    <row r="79" ht="15.75" customHeight="1">
      <c r="A79" s="2"/>
    </row>
    <row r="80" ht="15.75" customHeight="1">
      <c r="A80" s="2"/>
    </row>
    <row r="81" ht="15.75" customHeight="1">
      <c r="A81" s="2"/>
    </row>
    <row r="82" ht="15.75" customHeight="1">
      <c r="A82" s="2"/>
    </row>
    <row r="83" ht="15.75" customHeight="1">
      <c r="A83" s="2"/>
    </row>
    <row r="84" ht="15.75" customHeight="1">
      <c r="A84" s="2"/>
    </row>
    <row r="85" ht="15.75" customHeight="1">
      <c r="A85" s="2"/>
    </row>
    <row r="86" ht="15.75" customHeight="1">
      <c r="A86" s="2"/>
    </row>
    <row r="87" ht="15.75" customHeight="1">
      <c r="A87" s="2"/>
    </row>
    <row r="88" ht="15.75" customHeight="1">
      <c r="A88" s="2"/>
    </row>
    <row r="89" ht="15.75" customHeight="1">
      <c r="A89" s="2"/>
    </row>
    <row r="90" ht="15.75" customHeight="1">
      <c r="A90" s="2"/>
    </row>
    <row r="91" ht="15.75" customHeight="1">
      <c r="A91" s="2"/>
    </row>
    <row r="92" ht="15.75" customHeight="1">
      <c r="A92" s="2"/>
    </row>
    <row r="93" ht="15.75" customHeight="1">
      <c r="A93" s="2"/>
    </row>
    <row r="94" ht="15.75" customHeight="1">
      <c r="A94" s="2"/>
    </row>
    <row r="95" ht="15.75" customHeight="1">
      <c r="A95" s="2"/>
    </row>
    <row r="96" ht="15.75" customHeight="1">
      <c r="A96" s="2"/>
    </row>
    <row r="97" ht="15.75" customHeight="1">
      <c r="A97" s="2"/>
    </row>
    <row r="98" ht="15.75" customHeight="1">
      <c r="A98" s="2"/>
    </row>
    <row r="99" ht="15.75" customHeight="1">
      <c r="A99" s="2"/>
    </row>
    <row r="100" ht="15.75" customHeight="1">
      <c r="A100" s="2"/>
    </row>
    <row r="101" ht="15.75" customHeight="1">
      <c r="A101" s="2"/>
    </row>
    <row r="102" ht="15.75" customHeight="1">
      <c r="A102" s="2"/>
    </row>
    <row r="103" ht="15.75" customHeight="1">
      <c r="A103" s="2"/>
    </row>
    <row r="104" ht="15.75" customHeight="1">
      <c r="A104" s="2"/>
    </row>
    <row r="105" ht="15.75" customHeight="1">
      <c r="A105" s="2"/>
    </row>
    <row r="106" ht="15.75" customHeight="1">
      <c r="A106" s="2"/>
    </row>
    <row r="107" ht="15.75" customHeight="1">
      <c r="A107" s="2"/>
    </row>
    <row r="108" ht="15.75" customHeight="1">
      <c r="A108" s="2"/>
    </row>
    <row r="109" ht="15.75" customHeight="1">
      <c r="A109" s="2"/>
    </row>
    <row r="110" ht="15.75" customHeight="1">
      <c r="A110" s="2"/>
    </row>
    <row r="111" ht="15.75" customHeight="1">
      <c r="A111" s="2"/>
    </row>
    <row r="112" ht="15.75" customHeight="1">
      <c r="A112" s="2"/>
    </row>
    <row r="113" ht="15.75" customHeight="1">
      <c r="A113" s="2"/>
    </row>
    <row r="114" ht="15.75" customHeight="1">
      <c r="A114" s="2"/>
    </row>
    <row r="115" ht="15.75" customHeight="1">
      <c r="A115" s="2"/>
    </row>
    <row r="116" ht="15.75" customHeight="1">
      <c r="A116" s="2"/>
    </row>
    <row r="117" ht="15.75" customHeight="1">
      <c r="A117" s="2"/>
    </row>
    <row r="118" ht="15.75" customHeight="1">
      <c r="A118" s="2"/>
    </row>
    <row r="119" ht="15.75" customHeight="1">
      <c r="A119" s="2"/>
    </row>
    <row r="120" ht="15.75" customHeight="1">
      <c r="A120" s="2"/>
    </row>
    <row r="121" ht="15.75" customHeight="1">
      <c r="A121" s="2"/>
    </row>
    <row r="122" ht="15.75" customHeight="1">
      <c r="A122" s="2"/>
    </row>
    <row r="123" ht="15.75" customHeight="1">
      <c r="A123" s="2"/>
    </row>
    <row r="124" ht="15.75" customHeight="1">
      <c r="A124" s="2"/>
    </row>
    <row r="125" ht="15.75" customHeight="1">
      <c r="A125" s="2"/>
    </row>
    <row r="126" ht="15.75" customHeight="1">
      <c r="A126" s="2"/>
    </row>
    <row r="127" ht="15.75" customHeight="1">
      <c r="A127" s="2"/>
    </row>
    <row r="128" ht="15.75" customHeight="1">
      <c r="A128" s="2"/>
    </row>
    <row r="129" ht="15.75" customHeight="1">
      <c r="A129" s="2"/>
    </row>
    <row r="130" ht="15.75" customHeight="1">
      <c r="A130" s="2"/>
    </row>
    <row r="131" ht="15.75" customHeight="1">
      <c r="A131" s="2"/>
    </row>
    <row r="132" ht="15.75" customHeight="1">
      <c r="A132" s="2"/>
    </row>
    <row r="133" ht="15.75" customHeight="1">
      <c r="A133" s="2"/>
    </row>
    <row r="134" ht="15.75" customHeight="1">
      <c r="A134" s="2"/>
    </row>
    <row r="135" ht="15.75" customHeight="1">
      <c r="A135" s="2"/>
    </row>
    <row r="136" ht="15.75" customHeight="1">
      <c r="A136" s="2"/>
    </row>
    <row r="137" ht="15.75" customHeight="1">
      <c r="A137" s="2"/>
    </row>
    <row r="138" ht="15.75" customHeight="1">
      <c r="A138" s="2"/>
    </row>
    <row r="139" ht="15.75" customHeight="1">
      <c r="A139" s="2"/>
    </row>
    <row r="140" ht="15.75" customHeight="1">
      <c r="A140" s="2"/>
    </row>
    <row r="141" ht="15.75" customHeight="1">
      <c r="A141" s="2"/>
    </row>
    <row r="142" ht="15.75" customHeight="1">
      <c r="A142" s="2"/>
    </row>
    <row r="143" ht="15.75" customHeight="1">
      <c r="A143" s="2"/>
    </row>
    <row r="144" ht="15.75" customHeight="1">
      <c r="A144" s="2"/>
    </row>
    <row r="145" ht="15.75" customHeight="1">
      <c r="A145" s="2"/>
    </row>
    <row r="146" ht="15.75" customHeight="1">
      <c r="A146" s="2"/>
    </row>
    <row r="147" ht="15.75" customHeight="1">
      <c r="A147" s="2"/>
    </row>
    <row r="148" ht="15.75" customHeight="1">
      <c r="A148" s="2"/>
    </row>
    <row r="149" ht="15.75" customHeight="1">
      <c r="A149" s="2"/>
    </row>
    <row r="150" ht="15.75" customHeight="1">
      <c r="A150" s="2"/>
    </row>
    <row r="151" ht="15.75" customHeight="1">
      <c r="A151" s="2"/>
    </row>
    <row r="152" ht="15.75" customHeight="1">
      <c r="A152" s="2"/>
    </row>
    <row r="153" ht="15.75" customHeight="1">
      <c r="A153" s="2"/>
    </row>
    <row r="154" ht="15.75" customHeight="1">
      <c r="A154" s="2"/>
    </row>
    <row r="155" ht="15.75" customHeight="1">
      <c r="A155" s="2"/>
    </row>
    <row r="156" ht="15.75" customHeight="1">
      <c r="A156" s="2"/>
    </row>
    <row r="157" ht="15.75" customHeight="1">
      <c r="A157" s="2"/>
    </row>
    <row r="158" ht="15.75" customHeight="1">
      <c r="A158" s="2"/>
    </row>
    <row r="159" ht="15.75" customHeight="1">
      <c r="A159" s="2"/>
    </row>
    <row r="160" ht="15.75" customHeight="1">
      <c r="A160" s="2"/>
    </row>
    <row r="161" ht="15.75" customHeight="1">
      <c r="A161" s="2"/>
    </row>
    <row r="162" ht="15.75" customHeight="1">
      <c r="A162" s="2"/>
    </row>
    <row r="163" ht="15.75" customHeight="1">
      <c r="A163" s="2"/>
    </row>
    <row r="164" ht="15.75" customHeight="1">
      <c r="A164" s="2"/>
    </row>
    <row r="165" ht="15.75" customHeight="1">
      <c r="A165" s="2"/>
    </row>
    <row r="166" ht="15.75" customHeight="1">
      <c r="A166" s="2"/>
    </row>
    <row r="167" ht="15.75" customHeight="1">
      <c r="A167" s="2"/>
    </row>
    <row r="168" ht="15.75" customHeight="1">
      <c r="A168" s="2"/>
    </row>
    <row r="169" ht="15.75" customHeight="1">
      <c r="A169" s="2"/>
    </row>
    <row r="170" ht="15.75" customHeight="1">
      <c r="A170" s="2"/>
    </row>
    <row r="171" ht="15.75" customHeight="1">
      <c r="A171" s="2"/>
    </row>
    <row r="172" ht="15.75" customHeight="1">
      <c r="A172" s="2"/>
    </row>
    <row r="173" ht="15.75" customHeight="1">
      <c r="A173" s="2"/>
    </row>
    <row r="174" ht="15.75" customHeight="1">
      <c r="A174" s="2"/>
    </row>
    <row r="175" ht="15.75" customHeight="1">
      <c r="A175" s="2"/>
    </row>
    <row r="176" ht="15.75" customHeight="1">
      <c r="A176" s="2"/>
    </row>
    <row r="177" ht="15.75" customHeight="1">
      <c r="A177" s="2"/>
    </row>
    <row r="178" ht="15.75" customHeight="1">
      <c r="A178" s="2"/>
    </row>
    <row r="179" ht="15.75" customHeight="1">
      <c r="A179" s="2"/>
    </row>
    <row r="180" ht="15.75" customHeight="1">
      <c r="A180" s="2"/>
    </row>
    <row r="181" ht="15.75" customHeight="1">
      <c r="A181" s="2"/>
    </row>
    <row r="182" ht="15.75" customHeight="1">
      <c r="A182" s="2"/>
    </row>
    <row r="183" ht="15.75" customHeight="1">
      <c r="A183" s="2"/>
    </row>
    <row r="184" ht="15.75" customHeight="1">
      <c r="A184" s="2"/>
    </row>
    <row r="185" ht="15.75" customHeight="1">
      <c r="A185" s="2"/>
    </row>
    <row r="186" ht="15.75" customHeight="1">
      <c r="A186" s="2"/>
    </row>
    <row r="187" ht="15.75" customHeight="1">
      <c r="A187" s="2"/>
    </row>
    <row r="188" ht="15.75" customHeight="1">
      <c r="A188" s="2"/>
    </row>
    <row r="189" ht="15.75" customHeight="1">
      <c r="A189" s="2"/>
    </row>
    <row r="190" ht="15.75" customHeight="1">
      <c r="A190" s="2"/>
    </row>
    <row r="191" ht="15.75" customHeight="1">
      <c r="A191" s="2"/>
    </row>
    <row r="192" ht="15.75" customHeight="1">
      <c r="A192" s="2"/>
    </row>
    <row r="193" ht="15.75" customHeight="1">
      <c r="A193" s="2"/>
    </row>
    <row r="194" ht="15.75" customHeight="1">
      <c r="A194" s="2"/>
    </row>
    <row r="195" ht="15.75" customHeight="1">
      <c r="A195" s="2"/>
    </row>
    <row r="196" ht="15.75" customHeight="1">
      <c r="A196" s="2"/>
    </row>
    <row r="197" ht="15.75" customHeight="1">
      <c r="A197" s="2"/>
    </row>
    <row r="198" ht="15.75" customHeight="1">
      <c r="A198" s="2"/>
    </row>
    <row r="199" ht="15.75" customHeight="1">
      <c r="A199" s="2"/>
    </row>
    <row r="200" ht="15.75" customHeight="1">
      <c r="A200" s="2"/>
    </row>
    <row r="201" ht="15.75" customHeight="1">
      <c r="A201" s="2"/>
    </row>
    <row r="202" ht="15.75" customHeight="1">
      <c r="A202" s="2"/>
    </row>
    <row r="203" ht="15.75" customHeight="1">
      <c r="A203" s="2"/>
    </row>
    <row r="204" ht="15.75" customHeight="1">
      <c r="A204" s="2"/>
    </row>
    <row r="205" ht="15.75" customHeight="1">
      <c r="A205" s="2"/>
    </row>
    <row r="206" ht="15.75" customHeight="1">
      <c r="A206" s="2"/>
    </row>
    <row r="207" ht="15.75" customHeight="1">
      <c r="A207" s="2"/>
    </row>
    <row r="208" ht="15.75" customHeight="1">
      <c r="A208" s="2"/>
    </row>
    <row r="209" ht="15.75" customHeight="1">
      <c r="A209" s="2"/>
    </row>
    <row r="210" ht="15.75" customHeight="1">
      <c r="A210" s="2"/>
    </row>
    <row r="211" ht="15.75" customHeight="1">
      <c r="A211" s="2"/>
    </row>
    <row r="212" ht="15.75" customHeight="1">
      <c r="A212" s="2"/>
    </row>
    <row r="213" ht="15.75" customHeight="1">
      <c r="A213" s="2"/>
    </row>
    <row r="214" ht="15.75" customHeight="1">
      <c r="A214" s="2"/>
    </row>
    <row r="215" ht="15.75" customHeight="1">
      <c r="A215" s="2"/>
    </row>
    <row r="216" ht="15.75" customHeight="1">
      <c r="A216" s="2"/>
    </row>
    <row r="217" ht="15.75" customHeight="1">
      <c r="A217" s="2"/>
    </row>
    <row r="218" ht="15.75" customHeight="1">
      <c r="A218" s="2"/>
    </row>
    <row r="219" ht="15.75" customHeight="1">
      <c r="A219" s="2"/>
    </row>
    <row r="220" ht="15.75" customHeight="1">
      <c r="A220" s="2"/>
    </row>
    <row r="221" ht="15.75" customHeight="1">
      <c r="A221" s="2"/>
    </row>
    <row r="222" ht="15.75" customHeight="1">
      <c r="A222" s="2"/>
    </row>
    <row r="223" ht="15.75" customHeight="1">
      <c r="A223" s="2"/>
    </row>
    <row r="224" ht="15.75" customHeight="1">
      <c r="A224" s="2"/>
    </row>
    <row r="225" ht="15.75" customHeight="1">
      <c r="A225" s="2"/>
    </row>
    <row r="226" ht="15.75" customHeight="1">
      <c r="A226" s="2"/>
    </row>
    <row r="227" ht="15.75" customHeight="1">
      <c r="A227" s="2"/>
    </row>
    <row r="228" ht="15.75" customHeight="1">
      <c r="A228" s="2"/>
    </row>
    <row r="229" ht="15.75" customHeight="1">
      <c r="A229" s="2"/>
    </row>
    <row r="230" ht="15.75" customHeight="1">
      <c r="A230" s="2"/>
    </row>
    <row r="231" ht="15.75" customHeight="1">
      <c r="A231" s="2"/>
    </row>
    <row r="232" ht="15.75" customHeight="1">
      <c r="A232" s="2"/>
    </row>
    <row r="233" ht="15.75" customHeight="1">
      <c r="A233" s="2"/>
    </row>
    <row r="234" ht="15.75" customHeight="1">
      <c r="A234" s="2"/>
    </row>
    <row r="235" ht="15.75" customHeight="1">
      <c r="A235" s="2"/>
    </row>
    <row r="236" ht="15.75" customHeight="1">
      <c r="A236" s="2"/>
    </row>
    <row r="237" ht="15.75" customHeight="1">
      <c r="A237" s="2"/>
    </row>
    <row r="238" ht="15.75" customHeight="1">
      <c r="A238" s="2"/>
    </row>
    <row r="239" ht="15.75" customHeight="1">
      <c r="A239" s="2"/>
    </row>
    <row r="240" ht="15.75" customHeight="1">
      <c r="A240" s="2"/>
    </row>
    <row r="241" ht="15.75" customHeight="1">
      <c r="A241" s="2"/>
    </row>
    <row r="242" ht="15.75" customHeight="1">
      <c r="A242" s="2"/>
    </row>
    <row r="243" ht="15.75" customHeight="1">
      <c r="A243" s="2"/>
    </row>
    <row r="244" ht="15.75" customHeight="1">
      <c r="A244" s="2"/>
    </row>
    <row r="245" ht="15.75" customHeight="1">
      <c r="A245" s="2"/>
    </row>
    <row r="246" ht="15.75" customHeight="1">
      <c r="A246" s="2"/>
    </row>
    <row r="247" ht="15.75" customHeight="1">
      <c r="A247" s="2"/>
    </row>
    <row r="248" ht="15.75" customHeight="1">
      <c r="A248" s="2"/>
    </row>
    <row r="249" ht="15.75" customHeight="1">
      <c r="A249" s="2"/>
    </row>
    <row r="250" ht="15.75" customHeight="1">
      <c r="A250" s="2"/>
    </row>
    <row r="251" ht="15.75" customHeight="1">
      <c r="A251" s="2"/>
    </row>
    <row r="252" ht="15.75" customHeight="1">
      <c r="A252" s="2"/>
    </row>
    <row r="253" ht="15.75" customHeight="1">
      <c r="A253" s="2"/>
    </row>
    <row r="254" ht="15.75" customHeight="1">
      <c r="A254" s="2"/>
    </row>
    <row r="255" ht="15.75" customHeight="1">
      <c r="A255" s="2"/>
    </row>
    <row r="256" ht="15.75" customHeight="1">
      <c r="A256" s="2"/>
    </row>
    <row r="257" ht="15.75" customHeight="1">
      <c r="A257" s="2"/>
    </row>
    <row r="258" ht="15.75" customHeight="1">
      <c r="A258" s="2"/>
    </row>
    <row r="259" ht="15.75" customHeight="1">
      <c r="A259" s="2"/>
    </row>
    <row r="260" ht="15.75" customHeight="1">
      <c r="A260" s="2"/>
    </row>
    <row r="261" ht="15.75" customHeight="1">
      <c r="A261" s="2"/>
    </row>
    <row r="262" ht="15.75" customHeight="1">
      <c r="A262" s="2"/>
    </row>
    <row r="263" ht="15.75" customHeight="1">
      <c r="A263" s="2"/>
    </row>
    <row r="264" ht="15.75" customHeight="1">
      <c r="A264" s="2"/>
    </row>
    <row r="265" ht="15.75" customHeight="1">
      <c r="A265" s="2"/>
    </row>
    <row r="266" ht="15.75" customHeight="1">
      <c r="A266" s="2"/>
    </row>
    <row r="267" ht="15.75" customHeight="1">
      <c r="A267" s="2"/>
    </row>
    <row r="268" ht="15.75" customHeight="1">
      <c r="A268" s="2"/>
    </row>
    <row r="269" ht="15.75" customHeight="1">
      <c r="A269" s="2"/>
    </row>
    <row r="270" ht="15.75" customHeight="1">
      <c r="A270" s="2"/>
    </row>
    <row r="271" ht="15.75" customHeight="1">
      <c r="A271" s="2"/>
    </row>
    <row r="272" ht="15.75" customHeight="1">
      <c r="A272" s="2"/>
    </row>
    <row r="273" ht="15.75" customHeight="1">
      <c r="A273" s="2"/>
    </row>
    <row r="274" ht="15.75" customHeight="1">
      <c r="A274" s="2"/>
    </row>
    <row r="275" ht="15.75" customHeight="1">
      <c r="A275" s="2"/>
    </row>
    <row r="276" ht="15.75" customHeight="1">
      <c r="A276" s="2"/>
    </row>
    <row r="277" ht="15.75" customHeight="1">
      <c r="A277" s="2"/>
    </row>
    <row r="278" ht="15.75" customHeight="1">
      <c r="A278" s="2"/>
    </row>
    <row r="279" ht="15.75" customHeight="1">
      <c r="A279" s="2"/>
    </row>
    <row r="280" ht="15.75" customHeight="1">
      <c r="A280" s="2"/>
    </row>
    <row r="281" ht="15.75" customHeight="1">
      <c r="A281" s="2"/>
    </row>
    <row r="282" ht="15.75" customHeight="1">
      <c r="A282" s="2"/>
    </row>
    <row r="283" ht="15.75" customHeight="1">
      <c r="A283" s="2"/>
    </row>
    <row r="284" ht="15.75" customHeight="1">
      <c r="A284" s="2"/>
    </row>
    <row r="285" ht="15.75" customHeight="1">
      <c r="A285" s="2"/>
    </row>
    <row r="286" ht="15.75" customHeight="1">
      <c r="A286" s="2"/>
    </row>
    <row r="287" ht="15.75" customHeight="1">
      <c r="A287" s="2"/>
    </row>
    <row r="288" ht="15.75" customHeight="1">
      <c r="A288" s="2"/>
    </row>
    <row r="289" ht="15.75" customHeight="1">
      <c r="A289" s="2"/>
    </row>
    <row r="290" ht="15.75" customHeight="1">
      <c r="A290" s="2"/>
    </row>
    <row r="291" ht="15.75" customHeight="1">
      <c r="A291" s="2"/>
    </row>
    <row r="292" ht="15.75" customHeight="1">
      <c r="A292" s="2"/>
    </row>
    <row r="293" ht="15.75" customHeight="1">
      <c r="A293" s="2"/>
    </row>
    <row r="294" ht="15.75" customHeight="1">
      <c r="A294" s="2"/>
    </row>
    <row r="295" ht="15.75" customHeight="1">
      <c r="A295" s="2"/>
    </row>
    <row r="296" ht="15.75" customHeight="1">
      <c r="A296" s="2"/>
    </row>
    <row r="297" ht="15.75" customHeight="1">
      <c r="A297" s="2"/>
    </row>
    <row r="298" ht="15.75" customHeight="1">
      <c r="A298" s="2"/>
    </row>
    <row r="299" ht="15.75" customHeight="1">
      <c r="A299" s="2"/>
    </row>
    <row r="300" ht="15.75" customHeight="1">
      <c r="A300" s="2"/>
    </row>
    <row r="301" ht="15.75" customHeight="1">
      <c r="A301" s="2"/>
    </row>
    <row r="302" ht="15.75" customHeight="1">
      <c r="A302" s="2"/>
    </row>
    <row r="303" ht="15.75" customHeight="1">
      <c r="A303" s="2"/>
    </row>
    <row r="304" ht="15.75" customHeight="1">
      <c r="A304" s="2"/>
    </row>
    <row r="305" ht="15.75" customHeight="1">
      <c r="A305" s="2"/>
    </row>
    <row r="306" ht="15.75" customHeight="1">
      <c r="A306" s="2"/>
    </row>
    <row r="307" ht="15.75" customHeight="1">
      <c r="A307" s="2"/>
    </row>
    <row r="308" ht="15.75" customHeight="1">
      <c r="A308" s="2"/>
    </row>
    <row r="309" ht="15.75" customHeight="1">
      <c r="A309" s="2"/>
    </row>
    <row r="310" ht="15.75" customHeight="1">
      <c r="A310" s="2"/>
    </row>
    <row r="311" ht="15.75" customHeight="1">
      <c r="A311" s="2"/>
    </row>
    <row r="312" ht="15.75" customHeight="1">
      <c r="A312" s="2"/>
    </row>
    <row r="313" ht="15.75" customHeight="1">
      <c r="A313" s="2"/>
    </row>
    <row r="314" ht="15.75" customHeight="1">
      <c r="A314" s="2"/>
    </row>
    <row r="315" ht="15.75" customHeight="1">
      <c r="A315" s="2"/>
    </row>
    <row r="316" ht="15.75" customHeight="1">
      <c r="A316" s="2"/>
    </row>
    <row r="317" ht="15.75" customHeight="1">
      <c r="A317" s="2"/>
    </row>
    <row r="318" ht="15.75" customHeight="1">
      <c r="A318" s="2"/>
    </row>
    <row r="319" ht="15.75" customHeight="1">
      <c r="A319" s="2"/>
    </row>
    <row r="320" ht="15.75" customHeight="1">
      <c r="A320" s="2"/>
    </row>
    <row r="321" ht="15.75" customHeight="1">
      <c r="A321" s="2"/>
    </row>
    <row r="322" ht="15.75" customHeight="1">
      <c r="A322" s="2"/>
    </row>
    <row r="323" ht="15.75" customHeight="1">
      <c r="A323" s="2"/>
    </row>
    <row r="324" ht="15.75" customHeight="1">
      <c r="A324" s="2"/>
    </row>
    <row r="325" ht="15.75" customHeight="1">
      <c r="A325" s="2"/>
    </row>
    <row r="326" ht="15.75" customHeight="1">
      <c r="A326" s="2"/>
    </row>
    <row r="327" ht="15.75" customHeight="1">
      <c r="A327" s="2"/>
    </row>
    <row r="328" ht="15.75" customHeight="1">
      <c r="A328" s="2"/>
    </row>
    <row r="329" ht="15.75" customHeight="1">
      <c r="A329" s="2"/>
    </row>
    <row r="330" ht="15.75" customHeight="1">
      <c r="A330" s="2"/>
    </row>
    <row r="331" ht="15.75" customHeight="1">
      <c r="A331" s="2"/>
    </row>
    <row r="332" ht="15.75" customHeight="1">
      <c r="A332" s="2"/>
    </row>
    <row r="333" ht="15.75" customHeight="1">
      <c r="A333" s="2"/>
    </row>
    <row r="334" ht="15.75" customHeight="1">
      <c r="A334" s="2"/>
    </row>
    <row r="335" ht="15.75" customHeight="1">
      <c r="A335" s="2"/>
    </row>
    <row r="336" ht="15.75" customHeight="1">
      <c r="A336" s="2"/>
    </row>
    <row r="337" ht="15.75" customHeight="1">
      <c r="A337" s="2"/>
    </row>
    <row r="338" ht="15.75" customHeight="1">
      <c r="A338" s="2"/>
    </row>
    <row r="339" ht="15.75" customHeight="1">
      <c r="A339" s="2"/>
    </row>
    <row r="340" ht="15.75" customHeight="1">
      <c r="A340" s="2"/>
    </row>
    <row r="341" ht="15.75" customHeight="1">
      <c r="A341" s="2"/>
    </row>
    <row r="342" ht="15.75" customHeight="1">
      <c r="A342" s="2"/>
    </row>
    <row r="343" ht="15.75" customHeight="1">
      <c r="A343" s="2"/>
    </row>
    <row r="344" ht="15.75" customHeight="1">
      <c r="A344" s="2"/>
    </row>
    <row r="345" ht="15.75" customHeight="1">
      <c r="A345" s="2"/>
    </row>
    <row r="346" ht="15.75" customHeight="1">
      <c r="A346" s="2"/>
    </row>
    <row r="347" ht="15.75" customHeight="1">
      <c r="A347" s="2"/>
    </row>
    <row r="348" ht="15.75" customHeight="1">
      <c r="A348" s="2"/>
    </row>
    <row r="349" ht="15.75" customHeight="1">
      <c r="A349" s="2"/>
    </row>
    <row r="350" ht="15.75" customHeight="1">
      <c r="A350" s="2"/>
    </row>
    <row r="351" ht="15.75" customHeight="1">
      <c r="A351" s="2"/>
    </row>
    <row r="352" ht="15.75" customHeight="1">
      <c r="A352" s="2"/>
    </row>
    <row r="353" ht="15.75" customHeight="1">
      <c r="A353" s="2"/>
    </row>
    <row r="354" ht="15.75" customHeight="1">
      <c r="A354" s="2"/>
    </row>
    <row r="355" ht="15.75" customHeight="1">
      <c r="A355" s="2"/>
    </row>
    <row r="356" ht="15.75" customHeight="1">
      <c r="A356" s="2"/>
    </row>
    <row r="357" ht="15.75" customHeight="1">
      <c r="A357" s="2"/>
    </row>
    <row r="358" ht="15.75" customHeight="1">
      <c r="A358" s="2"/>
    </row>
    <row r="359" ht="15.75" customHeight="1">
      <c r="A359" s="2"/>
    </row>
    <row r="360" ht="15.75" customHeight="1">
      <c r="A360" s="2"/>
    </row>
    <row r="361" ht="15.75" customHeight="1">
      <c r="A361" s="2"/>
    </row>
    <row r="362" ht="15.75" customHeight="1">
      <c r="A362" s="2"/>
    </row>
    <row r="363" ht="15.75" customHeight="1">
      <c r="A363" s="2"/>
    </row>
    <row r="364" ht="15.75" customHeight="1">
      <c r="A364" s="2"/>
    </row>
    <row r="365" ht="15.75" customHeight="1">
      <c r="A365" s="2"/>
    </row>
    <row r="366" ht="15.75" customHeight="1">
      <c r="A366" s="2"/>
    </row>
    <row r="367" ht="15.75" customHeight="1">
      <c r="A367" s="2"/>
    </row>
    <row r="368" ht="15.75" customHeight="1">
      <c r="A368" s="2"/>
    </row>
    <row r="369" ht="15.75" customHeight="1">
      <c r="A369" s="2"/>
    </row>
    <row r="370" ht="15.75" customHeight="1">
      <c r="A370" s="2"/>
    </row>
    <row r="371" ht="15.75" customHeight="1">
      <c r="A371" s="2"/>
    </row>
    <row r="372" ht="15.75" customHeight="1">
      <c r="A372" s="2"/>
    </row>
    <row r="373" ht="15.75" customHeight="1">
      <c r="A373" s="2"/>
    </row>
    <row r="374" ht="15.75" customHeight="1">
      <c r="A374" s="2"/>
    </row>
    <row r="375" ht="15.75" customHeight="1">
      <c r="A375" s="2"/>
    </row>
    <row r="376" ht="15.75" customHeight="1">
      <c r="A376" s="2"/>
    </row>
    <row r="377" ht="15.75" customHeight="1">
      <c r="A377" s="2"/>
    </row>
    <row r="378" ht="15.75" customHeight="1">
      <c r="A378" s="2"/>
    </row>
    <row r="379" ht="15.75" customHeight="1">
      <c r="A379" s="2"/>
    </row>
    <row r="380" ht="15.75" customHeight="1">
      <c r="A380" s="2"/>
    </row>
    <row r="381" ht="15.75" customHeight="1">
      <c r="A381" s="2"/>
    </row>
    <row r="382" ht="15.75" customHeight="1">
      <c r="A382" s="2"/>
    </row>
    <row r="383" ht="15.75" customHeight="1">
      <c r="A383" s="2"/>
    </row>
    <row r="384" ht="15.75" customHeight="1">
      <c r="A384" s="2"/>
    </row>
    <row r="385" ht="15.75" customHeight="1">
      <c r="A385" s="2"/>
    </row>
    <row r="386" ht="15.75" customHeight="1">
      <c r="A386" s="2"/>
    </row>
    <row r="387" ht="15.75" customHeight="1">
      <c r="A387" s="2"/>
    </row>
    <row r="388" ht="15.75" customHeight="1">
      <c r="A388" s="2"/>
    </row>
    <row r="389" ht="15.75" customHeight="1">
      <c r="A389" s="2"/>
    </row>
    <row r="390" ht="15.75" customHeight="1">
      <c r="A390" s="2"/>
    </row>
    <row r="391" ht="15.75" customHeight="1">
      <c r="A391" s="2"/>
    </row>
    <row r="392" ht="15.75" customHeight="1">
      <c r="A392" s="2"/>
    </row>
    <row r="393" ht="15.75" customHeight="1">
      <c r="A393" s="2"/>
    </row>
    <row r="394" ht="15.75" customHeight="1">
      <c r="A394" s="2"/>
    </row>
    <row r="395" ht="15.75" customHeight="1">
      <c r="A395" s="2"/>
    </row>
    <row r="396" ht="15.75" customHeight="1">
      <c r="A396" s="2"/>
    </row>
    <row r="397" ht="15.75" customHeight="1">
      <c r="A397" s="2"/>
    </row>
    <row r="398" ht="15.75" customHeight="1">
      <c r="A398" s="2"/>
    </row>
    <row r="399" ht="15.75" customHeight="1">
      <c r="A399" s="2"/>
    </row>
    <row r="400" ht="15.75" customHeight="1">
      <c r="A400" s="2"/>
    </row>
    <row r="401" ht="15.75" customHeight="1">
      <c r="A401" s="2"/>
    </row>
    <row r="402" ht="15.75" customHeight="1">
      <c r="A402" s="2"/>
    </row>
    <row r="403" ht="15.75" customHeight="1">
      <c r="A403" s="2"/>
    </row>
    <row r="404" ht="15.75" customHeight="1">
      <c r="A404" s="2"/>
    </row>
    <row r="405" ht="15.75" customHeight="1">
      <c r="A405" s="2"/>
    </row>
    <row r="406" ht="15.75" customHeight="1">
      <c r="A406" s="2"/>
    </row>
    <row r="407" ht="15.75" customHeight="1">
      <c r="A407" s="2"/>
    </row>
    <row r="408" ht="15.75" customHeight="1">
      <c r="A408" s="2"/>
    </row>
    <row r="409" ht="15.75" customHeight="1">
      <c r="A409" s="2"/>
    </row>
    <row r="410" ht="15.75" customHeight="1">
      <c r="A410" s="2"/>
    </row>
    <row r="411" ht="15.75" customHeight="1">
      <c r="A411" s="2"/>
    </row>
    <row r="412" ht="15.75" customHeight="1">
      <c r="A412" s="2"/>
    </row>
    <row r="413" ht="15.75" customHeight="1">
      <c r="A413" s="2"/>
    </row>
    <row r="414" ht="15.75" customHeight="1">
      <c r="A414" s="2"/>
    </row>
    <row r="415" ht="15.75" customHeight="1">
      <c r="A415" s="2"/>
    </row>
    <row r="416" ht="15.75" customHeight="1">
      <c r="A416" s="2"/>
    </row>
    <row r="417" ht="15.75" customHeight="1">
      <c r="A417" s="2"/>
    </row>
    <row r="418" ht="15.75" customHeight="1">
      <c r="A418" s="2"/>
    </row>
    <row r="419" ht="15.75" customHeight="1">
      <c r="A419" s="2"/>
    </row>
    <row r="420" ht="15.75" customHeight="1">
      <c r="A420" s="2"/>
    </row>
    <row r="421" ht="15.75" customHeight="1">
      <c r="A421" s="2"/>
    </row>
    <row r="422" ht="15.75" customHeight="1">
      <c r="A422" s="2"/>
    </row>
    <row r="423" ht="15.75" customHeight="1">
      <c r="A423" s="2"/>
    </row>
    <row r="424" ht="15.75" customHeight="1">
      <c r="A424" s="2"/>
    </row>
    <row r="425" ht="15.75" customHeight="1">
      <c r="A425" s="2"/>
    </row>
    <row r="426" ht="15.75" customHeight="1">
      <c r="A426" s="2"/>
    </row>
    <row r="427" ht="15.75" customHeight="1">
      <c r="A427" s="2"/>
    </row>
    <row r="428" ht="15.75" customHeight="1">
      <c r="A428" s="2"/>
    </row>
    <row r="429" ht="15.75" customHeight="1">
      <c r="A429" s="2"/>
    </row>
    <row r="430" ht="15.75" customHeight="1">
      <c r="A430" s="2"/>
    </row>
    <row r="431" ht="15.75" customHeight="1">
      <c r="A431" s="2"/>
    </row>
    <row r="432" ht="15.75" customHeight="1">
      <c r="A432" s="2"/>
    </row>
    <row r="433" ht="15.75" customHeight="1">
      <c r="A433" s="2"/>
    </row>
    <row r="434" ht="15.75" customHeight="1">
      <c r="A434" s="2"/>
    </row>
    <row r="435" ht="15.75" customHeight="1">
      <c r="A435" s="2"/>
    </row>
    <row r="436" ht="15.75" customHeight="1">
      <c r="A436" s="2"/>
    </row>
    <row r="437" ht="15.75" customHeight="1">
      <c r="A437" s="2"/>
    </row>
    <row r="438" ht="15.75" customHeight="1">
      <c r="A438" s="2"/>
    </row>
    <row r="439" ht="15.75" customHeight="1">
      <c r="A439" s="2"/>
    </row>
    <row r="440" ht="15.75" customHeight="1">
      <c r="A440" s="2"/>
    </row>
    <row r="441" ht="15.75" customHeight="1">
      <c r="A441" s="2"/>
    </row>
    <row r="442" ht="15.75" customHeight="1">
      <c r="A442" s="2"/>
    </row>
    <row r="443" ht="15.75" customHeight="1">
      <c r="A443" s="2"/>
    </row>
    <row r="444" ht="15.75" customHeight="1">
      <c r="A444" s="2"/>
    </row>
    <row r="445" ht="15.75" customHeight="1">
      <c r="A445" s="2"/>
    </row>
    <row r="446" ht="15.75" customHeight="1">
      <c r="A446" s="2"/>
    </row>
    <row r="447" ht="15.75" customHeight="1">
      <c r="A447" s="2"/>
    </row>
    <row r="448" ht="15.75" customHeight="1">
      <c r="A448" s="2"/>
    </row>
    <row r="449" ht="15.75" customHeight="1">
      <c r="A449" s="2"/>
    </row>
    <row r="450" ht="15.75" customHeight="1">
      <c r="A450" s="2"/>
    </row>
    <row r="451" ht="15.75" customHeight="1">
      <c r="A451" s="2"/>
    </row>
    <row r="452" ht="15.75" customHeight="1">
      <c r="A452" s="2"/>
    </row>
    <row r="453" ht="15.75" customHeight="1">
      <c r="A453" s="2"/>
    </row>
    <row r="454" ht="15.75" customHeight="1">
      <c r="A454" s="2"/>
    </row>
    <row r="455" ht="15.75" customHeight="1">
      <c r="A455" s="2"/>
    </row>
    <row r="456" ht="15.75" customHeight="1">
      <c r="A456" s="2"/>
    </row>
    <row r="457" ht="15.75" customHeight="1">
      <c r="A457" s="2"/>
    </row>
    <row r="458" ht="15.75" customHeight="1">
      <c r="A458" s="2"/>
    </row>
    <row r="459" ht="15.75" customHeight="1">
      <c r="A459" s="2"/>
    </row>
    <row r="460" ht="15.75" customHeight="1">
      <c r="A460" s="2"/>
    </row>
    <row r="461" ht="15.75" customHeight="1">
      <c r="A461" s="2"/>
    </row>
    <row r="462" ht="15.75" customHeight="1">
      <c r="A462" s="2"/>
    </row>
    <row r="463" ht="15.75" customHeight="1">
      <c r="A463" s="2"/>
    </row>
    <row r="464" ht="15.75" customHeight="1">
      <c r="A464" s="2"/>
    </row>
    <row r="465" ht="15.75" customHeight="1">
      <c r="A465" s="2"/>
    </row>
    <row r="466" ht="15.75" customHeight="1">
      <c r="A466" s="2"/>
    </row>
    <row r="467" ht="15.75" customHeight="1">
      <c r="A467" s="2"/>
    </row>
    <row r="468" ht="15.75" customHeight="1">
      <c r="A468" s="2"/>
    </row>
    <row r="469" ht="15.75" customHeight="1">
      <c r="A469" s="2"/>
    </row>
    <row r="470" ht="15.75" customHeight="1">
      <c r="A470" s="2"/>
    </row>
    <row r="471" ht="15.75" customHeight="1">
      <c r="A471" s="2"/>
    </row>
    <row r="472" ht="15.75" customHeight="1">
      <c r="A472" s="2"/>
    </row>
    <row r="473" ht="15.75" customHeight="1">
      <c r="A473" s="2"/>
    </row>
    <row r="474" ht="15.75" customHeight="1">
      <c r="A474" s="2"/>
    </row>
    <row r="475" ht="15.75" customHeight="1">
      <c r="A475" s="2"/>
    </row>
    <row r="476" ht="15.75" customHeight="1">
      <c r="A476" s="2"/>
    </row>
    <row r="477" ht="15.75" customHeight="1">
      <c r="A477" s="2"/>
    </row>
    <row r="478" ht="15.75" customHeight="1">
      <c r="A478" s="2"/>
    </row>
    <row r="479" ht="15.75" customHeight="1">
      <c r="A479" s="2"/>
    </row>
    <row r="480" ht="15.75" customHeight="1">
      <c r="A480" s="2"/>
    </row>
    <row r="481" ht="15.75" customHeight="1">
      <c r="A481" s="2"/>
    </row>
    <row r="482" ht="15.75" customHeight="1">
      <c r="A482" s="2"/>
    </row>
    <row r="483" ht="15.75" customHeight="1">
      <c r="A483" s="2"/>
    </row>
    <row r="484" ht="15.75" customHeight="1">
      <c r="A484" s="2"/>
    </row>
    <row r="485" ht="15.75" customHeight="1">
      <c r="A485" s="2"/>
    </row>
    <row r="486" ht="15.75" customHeight="1">
      <c r="A486" s="2"/>
    </row>
    <row r="487" ht="15.75" customHeight="1">
      <c r="A487" s="2"/>
    </row>
    <row r="488" ht="15.75" customHeight="1">
      <c r="A488" s="2"/>
    </row>
    <row r="489" ht="15.75" customHeight="1">
      <c r="A489" s="2"/>
    </row>
    <row r="490" ht="15.75" customHeight="1">
      <c r="A490" s="2"/>
    </row>
    <row r="491" ht="15.75" customHeight="1">
      <c r="A491" s="2"/>
    </row>
    <row r="492" ht="15.75" customHeight="1">
      <c r="A492" s="2"/>
    </row>
    <row r="493" ht="15.75" customHeight="1">
      <c r="A493" s="2"/>
    </row>
    <row r="494" ht="15.75" customHeight="1">
      <c r="A494" s="2"/>
    </row>
    <row r="495" ht="15.75" customHeight="1">
      <c r="A495" s="2"/>
    </row>
    <row r="496" ht="15.75" customHeight="1">
      <c r="A496" s="2"/>
    </row>
    <row r="497" ht="15.75" customHeight="1">
      <c r="A497" s="2"/>
    </row>
    <row r="498" ht="15.75" customHeight="1">
      <c r="A498" s="2"/>
    </row>
    <row r="499" ht="15.75" customHeight="1">
      <c r="A499" s="2"/>
    </row>
    <row r="500" ht="15.75" customHeight="1">
      <c r="A500" s="2"/>
    </row>
    <row r="501" ht="15.75" customHeight="1">
      <c r="A501" s="2"/>
    </row>
    <row r="502" ht="15.75" customHeight="1">
      <c r="A502" s="2"/>
    </row>
    <row r="503" ht="15.75" customHeight="1">
      <c r="A503" s="2"/>
    </row>
    <row r="504" ht="15.75" customHeight="1">
      <c r="A504" s="2"/>
    </row>
    <row r="505" ht="15.75" customHeight="1">
      <c r="A505" s="2"/>
    </row>
    <row r="506" ht="15.75" customHeight="1">
      <c r="A506" s="2"/>
    </row>
    <row r="507" ht="15.75" customHeight="1">
      <c r="A507" s="2"/>
    </row>
    <row r="508" ht="15.75" customHeight="1">
      <c r="A508" s="2"/>
    </row>
    <row r="509" ht="15.75" customHeight="1">
      <c r="A509" s="2"/>
    </row>
    <row r="510" ht="15.75" customHeight="1">
      <c r="A510" s="2"/>
    </row>
    <row r="511" ht="15.75" customHeight="1">
      <c r="A511" s="2"/>
    </row>
    <row r="512" ht="15.75" customHeight="1">
      <c r="A512" s="2"/>
    </row>
    <row r="513" ht="15.75" customHeight="1">
      <c r="A513" s="2"/>
    </row>
    <row r="514" ht="15.75" customHeight="1">
      <c r="A514" s="2"/>
    </row>
    <row r="515" ht="15.75" customHeight="1">
      <c r="A515" s="2"/>
    </row>
    <row r="516" ht="15.75" customHeight="1">
      <c r="A516" s="2"/>
    </row>
    <row r="517" ht="15.75" customHeight="1">
      <c r="A517" s="2"/>
    </row>
    <row r="518" ht="15.75" customHeight="1">
      <c r="A518" s="2"/>
    </row>
    <row r="519" ht="15.75" customHeight="1">
      <c r="A519" s="2"/>
    </row>
    <row r="520" ht="15.75" customHeight="1">
      <c r="A520" s="2"/>
    </row>
    <row r="521" ht="15.75" customHeight="1">
      <c r="A521" s="2"/>
    </row>
    <row r="522" ht="15.75" customHeight="1">
      <c r="A522" s="2"/>
    </row>
    <row r="523" ht="15.75" customHeight="1">
      <c r="A523" s="2"/>
    </row>
    <row r="524" ht="15.75" customHeight="1">
      <c r="A524" s="2"/>
    </row>
    <row r="525" ht="15.75" customHeight="1">
      <c r="A525" s="2"/>
    </row>
    <row r="526" ht="15.75" customHeight="1">
      <c r="A526" s="2"/>
    </row>
    <row r="527" ht="15.75" customHeight="1">
      <c r="A527" s="2"/>
    </row>
    <row r="528" ht="15.75" customHeight="1">
      <c r="A528" s="2"/>
    </row>
    <row r="529" ht="15.75" customHeight="1">
      <c r="A529" s="2"/>
    </row>
    <row r="530" ht="15.75" customHeight="1">
      <c r="A530" s="2"/>
    </row>
    <row r="531" ht="15.75" customHeight="1">
      <c r="A531" s="2"/>
    </row>
    <row r="532" ht="15.75" customHeight="1">
      <c r="A532" s="2"/>
    </row>
    <row r="533" ht="15.75" customHeight="1">
      <c r="A533" s="2"/>
    </row>
    <row r="534" ht="15.75" customHeight="1">
      <c r="A534" s="2"/>
    </row>
    <row r="535" ht="15.75" customHeight="1">
      <c r="A535" s="2"/>
    </row>
    <row r="536" ht="15.75" customHeight="1">
      <c r="A536" s="2"/>
    </row>
    <row r="537" ht="15.75" customHeight="1">
      <c r="A537" s="2"/>
    </row>
    <row r="538" ht="15.75" customHeight="1">
      <c r="A538" s="2"/>
    </row>
    <row r="539" ht="15.75" customHeight="1">
      <c r="A539" s="2"/>
    </row>
    <row r="540" ht="15.75" customHeight="1">
      <c r="A540" s="2"/>
    </row>
    <row r="541" ht="15.75" customHeight="1">
      <c r="A541" s="2"/>
    </row>
    <row r="542" ht="15.75" customHeight="1">
      <c r="A542" s="2"/>
    </row>
    <row r="543" ht="15.75" customHeight="1">
      <c r="A543" s="2"/>
    </row>
    <row r="544" ht="15.75" customHeight="1">
      <c r="A544" s="2"/>
    </row>
    <row r="545" ht="15.75" customHeight="1">
      <c r="A545" s="2"/>
    </row>
    <row r="546" ht="15.75" customHeight="1">
      <c r="A546" s="2"/>
    </row>
    <row r="547" ht="15.75" customHeight="1">
      <c r="A547" s="2"/>
    </row>
    <row r="548" ht="15.75" customHeight="1">
      <c r="A548" s="2"/>
    </row>
    <row r="549" ht="15.75" customHeight="1">
      <c r="A549" s="2"/>
    </row>
    <row r="550" ht="15.75" customHeight="1">
      <c r="A550" s="2"/>
    </row>
    <row r="551" ht="15.75" customHeight="1">
      <c r="A551" s="2"/>
    </row>
    <row r="552" ht="15.75" customHeight="1">
      <c r="A552" s="2"/>
    </row>
    <row r="553" ht="15.75" customHeight="1">
      <c r="A553" s="2"/>
    </row>
    <row r="554" ht="15.75" customHeight="1">
      <c r="A554" s="2"/>
    </row>
    <row r="555" ht="15.75" customHeight="1">
      <c r="A555" s="2"/>
    </row>
    <row r="556" ht="15.75" customHeight="1">
      <c r="A556" s="2"/>
    </row>
    <row r="557" ht="15.75" customHeight="1">
      <c r="A557" s="2"/>
    </row>
    <row r="558" ht="15.75" customHeight="1">
      <c r="A558" s="2"/>
    </row>
    <row r="559" ht="15.75" customHeight="1">
      <c r="A559" s="2"/>
    </row>
    <row r="560" ht="15.75" customHeight="1">
      <c r="A560" s="2"/>
    </row>
    <row r="561" ht="15.75" customHeight="1">
      <c r="A561" s="2"/>
    </row>
    <row r="562" ht="15.75" customHeight="1">
      <c r="A562" s="2"/>
    </row>
    <row r="563" ht="15.75" customHeight="1">
      <c r="A563" s="2"/>
    </row>
    <row r="564" ht="15.75" customHeight="1">
      <c r="A564" s="2"/>
    </row>
    <row r="565" ht="15.75" customHeight="1">
      <c r="A565" s="2"/>
    </row>
    <row r="566" ht="15.75" customHeight="1">
      <c r="A566" s="2"/>
    </row>
    <row r="567" ht="15.75" customHeight="1">
      <c r="A567" s="2"/>
    </row>
    <row r="568" ht="15.75" customHeight="1">
      <c r="A568" s="2"/>
    </row>
    <row r="569" ht="15.75" customHeight="1">
      <c r="A569" s="2"/>
    </row>
    <row r="570" ht="15.75" customHeight="1">
      <c r="A570" s="2"/>
    </row>
    <row r="571" ht="15.75" customHeight="1">
      <c r="A571" s="2"/>
    </row>
    <row r="572" ht="15.75" customHeight="1">
      <c r="A572" s="2"/>
    </row>
    <row r="573" ht="15.75" customHeight="1">
      <c r="A573" s="2"/>
    </row>
    <row r="574" ht="15.75" customHeight="1">
      <c r="A574" s="2"/>
    </row>
    <row r="575" ht="15.75" customHeight="1">
      <c r="A575" s="2"/>
    </row>
    <row r="576" ht="15.75" customHeight="1">
      <c r="A576" s="2"/>
    </row>
    <row r="577" ht="15.75" customHeight="1">
      <c r="A577" s="2"/>
    </row>
    <row r="578" ht="15.75" customHeight="1">
      <c r="A578" s="2"/>
    </row>
    <row r="579" ht="15.75" customHeight="1">
      <c r="A579" s="2"/>
    </row>
    <row r="580" ht="15.75" customHeight="1">
      <c r="A580" s="2"/>
    </row>
    <row r="581" ht="15.75" customHeight="1">
      <c r="A581" s="2"/>
    </row>
    <row r="582" ht="15.75" customHeight="1">
      <c r="A582" s="2"/>
    </row>
    <row r="583" ht="15.75" customHeight="1">
      <c r="A583" s="2"/>
    </row>
    <row r="584" ht="15.75" customHeight="1">
      <c r="A584" s="2"/>
    </row>
    <row r="585" ht="15.75" customHeight="1">
      <c r="A585" s="2"/>
    </row>
    <row r="586" ht="15.75" customHeight="1">
      <c r="A586" s="2"/>
    </row>
    <row r="587" ht="15.75" customHeight="1">
      <c r="A587" s="2"/>
    </row>
    <row r="588" ht="15.75" customHeight="1">
      <c r="A588" s="2"/>
    </row>
    <row r="589" ht="15.75" customHeight="1">
      <c r="A589" s="2"/>
    </row>
    <row r="590" ht="15.75" customHeight="1">
      <c r="A590" s="2"/>
    </row>
    <row r="591" ht="15.75" customHeight="1">
      <c r="A591" s="2"/>
    </row>
    <row r="592" ht="15.75" customHeight="1">
      <c r="A592" s="2"/>
    </row>
    <row r="593" ht="15.75" customHeight="1">
      <c r="A593" s="2"/>
    </row>
    <row r="594" ht="15.75" customHeight="1">
      <c r="A594" s="2"/>
    </row>
    <row r="595" ht="15.75" customHeight="1">
      <c r="A595" s="2"/>
    </row>
    <row r="596" ht="15.75" customHeight="1">
      <c r="A596" s="2"/>
    </row>
    <row r="597" ht="15.75" customHeight="1">
      <c r="A597" s="2"/>
    </row>
    <row r="598" ht="15.75" customHeight="1">
      <c r="A598" s="2"/>
    </row>
    <row r="599" ht="15.75" customHeight="1">
      <c r="A599" s="2"/>
    </row>
    <row r="600" ht="15.75" customHeight="1">
      <c r="A600" s="2"/>
    </row>
    <row r="601" ht="15.75" customHeight="1">
      <c r="A601" s="2"/>
    </row>
    <row r="602" ht="15.75" customHeight="1">
      <c r="A602" s="2"/>
    </row>
    <row r="603" ht="15.75" customHeight="1">
      <c r="A603" s="2"/>
    </row>
    <row r="604" ht="15.75" customHeight="1">
      <c r="A604" s="2"/>
    </row>
    <row r="605" ht="15.75" customHeight="1">
      <c r="A605" s="2"/>
    </row>
    <row r="606" ht="15.75" customHeight="1">
      <c r="A606" s="2"/>
    </row>
    <row r="607" ht="15.75" customHeight="1">
      <c r="A607" s="2"/>
    </row>
    <row r="608" ht="15.75" customHeight="1">
      <c r="A608" s="2"/>
    </row>
    <row r="609" ht="15.75" customHeight="1">
      <c r="A609" s="2"/>
    </row>
    <row r="610" ht="15.75" customHeight="1">
      <c r="A610" s="2"/>
    </row>
    <row r="611" ht="15.75" customHeight="1">
      <c r="A611" s="2"/>
    </row>
    <row r="612" ht="15.75" customHeight="1">
      <c r="A612" s="2"/>
    </row>
    <row r="613" ht="15.75" customHeight="1">
      <c r="A613" s="2"/>
    </row>
    <row r="614" ht="15.75" customHeight="1">
      <c r="A614" s="2"/>
    </row>
    <row r="615" ht="15.75" customHeight="1">
      <c r="A615" s="2"/>
    </row>
    <row r="616" ht="15.75" customHeight="1">
      <c r="A616" s="2"/>
    </row>
    <row r="617" ht="15.75" customHeight="1">
      <c r="A617" s="2"/>
    </row>
    <row r="618" ht="15.75" customHeight="1">
      <c r="A618" s="2"/>
    </row>
    <row r="619" ht="15.75" customHeight="1">
      <c r="A619" s="2"/>
    </row>
    <row r="620" ht="15.75" customHeight="1">
      <c r="A620" s="2"/>
    </row>
    <row r="621" ht="15.75" customHeight="1">
      <c r="A621" s="2"/>
    </row>
    <row r="622" ht="15.75" customHeight="1">
      <c r="A622" s="2"/>
    </row>
    <row r="623" ht="15.75" customHeight="1">
      <c r="A623" s="2"/>
    </row>
    <row r="624" ht="15.75" customHeight="1">
      <c r="A624" s="2"/>
    </row>
    <row r="625" ht="15.75" customHeight="1">
      <c r="A625" s="2"/>
    </row>
    <row r="626" ht="15.75" customHeight="1">
      <c r="A626" s="2"/>
    </row>
    <row r="627" ht="15.75" customHeight="1">
      <c r="A627" s="2"/>
    </row>
    <row r="628" ht="15.75" customHeight="1">
      <c r="A628" s="2"/>
    </row>
    <row r="629" ht="15.75" customHeight="1">
      <c r="A629" s="2"/>
    </row>
    <row r="630" ht="15.75" customHeight="1">
      <c r="A630" s="2"/>
    </row>
    <row r="631" ht="15.75" customHeight="1">
      <c r="A631" s="2"/>
    </row>
    <row r="632" ht="15.75" customHeight="1">
      <c r="A632" s="2"/>
    </row>
    <row r="633" ht="15.75" customHeight="1">
      <c r="A633" s="2"/>
    </row>
    <row r="634" ht="15.75" customHeight="1">
      <c r="A634" s="2"/>
    </row>
    <row r="635" ht="15.75" customHeight="1">
      <c r="A635" s="2"/>
    </row>
    <row r="636" ht="15.75" customHeight="1">
      <c r="A636" s="2"/>
    </row>
    <row r="637" ht="15.75" customHeight="1">
      <c r="A637" s="2"/>
    </row>
    <row r="638" ht="15.75" customHeight="1">
      <c r="A638" s="2"/>
    </row>
    <row r="639" ht="15.75" customHeight="1">
      <c r="A639" s="2"/>
    </row>
    <row r="640" ht="15.75" customHeight="1">
      <c r="A640" s="2"/>
    </row>
    <row r="641" ht="15.75" customHeight="1">
      <c r="A641" s="2"/>
    </row>
    <row r="642" ht="15.75" customHeight="1">
      <c r="A642" s="2"/>
    </row>
    <row r="643" ht="15.75" customHeight="1">
      <c r="A643" s="2"/>
    </row>
    <row r="644" ht="15.75" customHeight="1">
      <c r="A644" s="2"/>
    </row>
    <row r="645" ht="15.75" customHeight="1">
      <c r="A645" s="2"/>
    </row>
    <row r="646" ht="15.75" customHeight="1">
      <c r="A646" s="2"/>
    </row>
    <row r="647" ht="15.75" customHeight="1">
      <c r="A647" s="2"/>
    </row>
    <row r="648" ht="15.75" customHeight="1">
      <c r="A648" s="2"/>
    </row>
    <row r="649" ht="15.75" customHeight="1">
      <c r="A649" s="2"/>
    </row>
    <row r="650" ht="15.75" customHeight="1">
      <c r="A650" s="2"/>
    </row>
    <row r="651" ht="15.75" customHeight="1">
      <c r="A651" s="2"/>
    </row>
    <row r="652" ht="15.75" customHeight="1">
      <c r="A652" s="2"/>
    </row>
    <row r="653" ht="15.75" customHeight="1">
      <c r="A653" s="2"/>
    </row>
    <row r="654" ht="15.75" customHeight="1">
      <c r="A654" s="2"/>
    </row>
    <row r="655" ht="15.75" customHeight="1">
      <c r="A655" s="2"/>
    </row>
    <row r="656" ht="15.75" customHeight="1">
      <c r="A656" s="2"/>
    </row>
    <row r="657" ht="15.75" customHeight="1">
      <c r="A657" s="2"/>
    </row>
    <row r="658" ht="15.75" customHeight="1">
      <c r="A658" s="2"/>
    </row>
    <row r="659" ht="15.75" customHeight="1">
      <c r="A659" s="2"/>
    </row>
    <row r="660" ht="15.75" customHeight="1">
      <c r="A660" s="2"/>
    </row>
    <row r="661" ht="15.75" customHeight="1">
      <c r="A661" s="2"/>
    </row>
    <row r="662" ht="15.75" customHeight="1">
      <c r="A662" s="2"/>
    </row>
    <row r="663" ht="15.75" customHeight="1">
      <c r="A663" s="2"/>
    </row>
    <row r="664" ht="15.75" customHeight="1">
      <c r="A664" s="2"/>
    </row>
    <row r="665" ht="15.75" customHeight="1">
      <c r="A665" s="2"/>
    </row>
    <row r="666" ht="15.75" customHeight="1">
      <c r="A666" s="2"/>
    </row>
    <row r="667" ht="15.75" customHeight="1">
      <c r="A667" s="2"/>
    </row>
    <row r="668" ht="15.75" customHeight="1">
      <c r="A668" s="2"/>
    </row>
    <row r="669" ht="15.75" customHeight="1">
      <c r="A669" s="2"/>
    </row>
    <row r="670" ht="15.75" customHeight="1">
      <c r="A670" s="2"/>
    </row>
    <row r="671" ht="15.75" customHeight="1">
      <c r="A671" s="2"/>
    </row>
    <row r="672" ht="15.75" customHeight="1">
      <c r="A672" s="2"/>
    </row>
    <row r="673" ht="15.75" customHeight="1">
      <c r="A673" s="2"/>
    </row>
    <row r="674" ht="15.75" customHeight="1">
      <c r="A674" s="2"/>
    </row>
    <row r="675" ht="15.75" customHeight="1">
      <c r="A675" s="2"/>
    </row>
    <row r="676" ht="15.75" customHeight="1">
      <c r="A676" s="2"/>
    </row>
    <row r="677" ht="15.75" customHeight="1">
      <c r="A677" s="2"/>
    </row>
    <row r="678" ht="15.75" customHeight="1">
      <c r="A678" s="2"/>
    </row>
    <row r="679" ht="15.75" customHeight="1">
      <c r="A679" s="2"/>
    </row>
    <row r="680" ht="15.75" customHeight="1">
      <c r="A680" s="2"/>
    </row>
    <row r="681" ht="15.75" customHeight="1">
      <c r="A681" s="2"/>
    </row>
    <row r="682" ht="15.75" customHeight="1">
      <c r="A682" s="2"/>
    </row>
    <row r="683" ht="15.75" customHeight="1">
      <c r="A683" s="2"/>
    </row>
    <row r="684" ht="15.75" customHeight="1">
      <c r="A684" s="2"/>
    </row>
    <row r="685" ht="15.75" customHeight="1">
      <c r="A685" s="2"/>
    </row>
    <row r="686" ht="15.75" customHeight="1">
      <c r="A686" s="2"/>
    </row>
    <row r="687" ht="15.75" customHeight="1">
      <c r="A687" s="2"/>
    </row>
    <row r="688" ht="15.75" customHeight="1">
      <c r="A688" s="2"/>
    </row>
    <row r="689" ht="15.75" customHeight="1">
      <c r="A689" s="2"/>
    </row>
    <row r="690" ht="15.75" customHeight="1">
      <c r="A690" s="2"/>
    </row>
    <row r="691" ht="15.75" customHeight="1">
      <c r="A691" s="2"/>
    </row>
    <row r="692" ht="15.75" customHeight="1">
      <c r="A692" s="2"/>
    </row>
    <row r="693" ht="15.75" customHeight="1">
      <c r="A693" s="2"/>
    </row>
    <row r="694" ht="15.75" customHeight="1">
      <c r="A694" s="2"/>
    </row>
    <row r="695" ht="15.75" customHeight="1">
      <c r="A695" s="2"/>
    </row>
    <row r="696" ht="15.75" customHeight="1">
      <c r="A696" s="2"/>
    </row>
    <row r="697" ht="15.75" customHeight="1">
      <c r="A697" s="2"/>
    </row>
    <row r="698" ht="15.75" customHeight="1">
      <c r="A698" s="2"/>
    </row>
    <row r="699" ht="15.75" customHeight="1">
      <c r="A699" s="2"/>
    </row>
    <row r="700" ht="15.75" customHeight="1">
      <c r="A700" s="2"/>
    </row>
    <row r="701" ht="15.75" customHeight="1">
      <c r="A701" s="2"/>
    </row>
    <row r="702" ht="15.75" customHeight="1">
      <c r="A702" s="2"/>
    </row>
    <row r="703" ht="15.75" customHeight="1">
      <c r="A703" s="2"/>
    </row>
    <row r="704" ht="15.75" customHeight="1">
      <c r="A704" s="2"/>
    </row>
    <row r="705" ht="15.75" customHeight="1">
      <c r="A705" s="2"/>
    </row>
    <row r="706" ht="15.75" customHeight="1">
      <c r="A706" s="2"/>
    </row>
    <row r="707" ht="15.75" customHeight="1">
      <c r="A707" s="2"/>
    </row>
    <row r="708" ht="15.75" customHeight="1">
      <c r="A708" s="2"/>
    </row>
    <row r="709" ht="15.75" customHeight="1">
      <c r="A709" s="2"/>
    </row>
    <row r="710" ht="15.75" customHeight="1">
      <c r="A710" s="2"/>
    </row>
    <row r="711" ht="15.75" customHeight="1">
      <c r="A711" s="2"/>
    </row>
    <row r="712" ht="15.75" customHeight="1">
      <c r="A712" s="2"/>
    </row>
    <row r="713" ht="15.75" customHeight="1">
      <c r="A713" s="2"/>
    </row>
    <row r="714" ht="15.75" customHeight="1">
      <c r="A714" s="2"/>
    </row>
    <row r="715" ht="15.75" customHeight="1">
      <c r="A715" s="2"/>
    </row>
    <row r="716" ht="15.75" customHeight="1">
      <c r="A716" s="2"/>
    </row>
    <row r="717" ht="15.75" customHeight="1">
      <c r="A717" s="2"/>
    </row>
    <row r="718" ht="15.75" customHeight="1">
      <c r="A718" s="2"/>
    </row>
    <row r="719" ht="15.75" customHeight="1">
      <c r="A719" s="2"/>
    </row>
    <row r="720" ht="15.75" customHeight="1">
      <c r="A720" s="2"/>
    </row>
    <row r="721" ht="15.75" customHeight="1">
      <c r="A721" s="2"/>
    </row>
    <row r="722" ht="15.75" customHeight="1">
      <c r="A722" s="2"/>
    </row>
    <row r="723" ht="15.75" customHeight="1">
      <c r="A723" s="2"/>
    </row>
    <row r="724" ht="15.75" customHeight="1">
      <c r="A724" s="2"/>
    </row>
    <row r="725" ht="15.75" customHeight="1">
      <c r="A725" s="2"/>
    </row>
    <row r="726" ht="15.75" customHeight="1">
      <c r="A726" s="2"/>
    </row>
    <row r="727" ht="15.75" customHeight="1">
      <c r="A727" s="2"/>
    </row>
    <row r="728" ht="15.75" customHeight="1">
      <c r="A728" s="2"/>
    </row>
    <row r="729" ht="15.75" customHeight="1">
      <c r="A729" s="2"/>
    </row>
    <row r="730" ht="15.75" customHeight="1">
      <c r="A730" s="2"/>
    </row>
    <row r="731" ht="15.75" customHeight="1">
      <c r="A731" s="2"/>
    </row>
    <row r="732" ht="15.75" customHeight="1">
      <c r="A732" s="2"/>
    </row>
    <row r="733" ht="15.75" customHeight="1">
      <c r="A733" s="2"/>
    </row>
    <row r="734" ht="15.75" customHeight="1">
      <c r="A734" s="2"/>
    </row>
    <row r="735" ht="15.75" customHeight="1">
      <c r="A735" s="2"/>
    </row>
    <row r="736" ht="15.75" customHeight="1">
      <c r="A736" s="2"/>
    </row>
    <row r="737" ht="15.75" customHeight="1">
      <c r="A737" s="2"/>
    </row>
    <row r="738" ht="15.75" customHeight="1">
      <c r="A738" s="2"/>
    </row>
    <row r="739" ht="15.75" customHeight="1">
      <c r="A739" s="2"/>
    </row>
    <row r="740" ht="15.75" customHeight="1">
      <c r="A740" s="2"/>
    </row>
    <row r="741" ht="15.75" customHeight="1">
      <c r="A741" s="2"/>
    </row>
    <row r="742" ht="15.75" customHeight="1">
      <c r="A742" s="2"/>
    </row>
    <row r="743" ht="15.75" customHeight="1">
      <c r="A743" s="2"/>
    </row>
    <row r="744" ht="15.75" customHeight="1">
      <c r="A744" s="2"/>
    </row>
    <row r="745" ht="15.75" customHeight="1">
      <c r="A745" s="2"/>
    </row>
    <row r="746" ht="15.75" customHeight="1">
      <c r="A746" s="2"/>
    </row>
    <row r="747" ht="15.75" customHeight="1">
      <c r="A747" s="2"/>
    </row>
    <row r="748" ht="15.75" customHeight="1">
      <c r="A748" s="2"/>
    </row>
    <row r="749" ht="15.75" customHeight="1">
      <c r="A749" s="2"/>
    </row>
    <row r="750" ht="15.75" customHeight="1">
      <c r="A750" s="2"/>
    </row>
    <row r="751" ht="15.75" customHeight="1">
      <c r="A751" s="2"/>
    </row>
    <row r="752" ht="15.75" customHeight="1">
      <c r="A752" s="2"/>
    </row>
    <row r="753" ht="15.75" customHeight="1">
      <c r="A753" s="2"/>
    </row>
    <row r="754" ht="15.75" customHeight="1">
      <c r="A754" s="2"/>
    </row>
    <row r="755" ht="15.75" customHeight="1">
      <c r="A755" s="2"/>
    </row>
    <row r="756" ht="15.75" customHeight="1">
      <c r="A756" s="2"/>
    </row>
    <row r="757" ht="15.75" customHeight="1">
      <c r="A757" s="2"/>
    </row>
    <row r="758" ht="15.75" customHeight="1">
      <c r="A758" s="2"/>
    </row>
    <row r="759" ht="15.75" customHeight="1">
      <c r="A759" s="2"/>
    </row>
    <row r="760" ht="15.75" customHeight="1">
      <c r="A760" s="2"/>
    </row>
    <row r="761" ht="15.75" customHeight="1">
      <c r="A761" s="2"/>
    </row>
    <row r="762" ht="15.75" customHeight="1">
      <c r="A762" s="2"/>
    </row>
    <row r="763" ht="15.75" customHeight="1">
      <c r="A763" s="2"/>
    </row>
    <row r="764" ht="15.75" customHeight="1">
      <c r="A764" s="2"/>
    </row>
    <row r="765" ht="15.75" customHeight="1">
      <c r="A765" s="2"/>
    </row>
    <row r="766" ht="15.75" customHeight="1">
      <c r="A766" s="2"/>
    </row>
    <row r="767" ht="15.75" customHeight="1">
      <c r="A767" s="2"/>
    </row>
    <row r="768" ht="15.75" customHeight="1">
      <c r="A768" s="2"/>
    </row>
    <row r="769" ht="15.75" customHeight="1">
      <c r="A769" s="2"/>
    </row>
    <row r="770" ht="15.75" customHeight="1">
      <c r="A770" s="2"/>
    </row>
    <row r="771" ht="15.75" customHeight="1">
      <c r="A771" s="2"/>
    </row>
    <row r="772" ht="15.75" customHeight="1">
      <c r="A772" s="2"/>
    </row>
    <row r="773" ht="15.75" customHeight="1">
      <c r="A773" s="2"/>
    </row>
    <row r="774" ht="15.75" customHeight="1">
      <c r="A774" s="2"/>
    </row>
    <row r="775" ht="15.75" customHeight="1">
      <c r="A775" s="2"/>
    </row>
    <row r="776" ht="15.75" customHeight="1">
      <c r="A776" s="2"/>
    </row>
    <row r="777" ht="15.75" customHeight="1">
      <c r="A777" s="2"/>
    </row>
    <row r="778" ht="15.75" customHeight="1">
      <c r="A778" s="2"/>
    </row>
    <row r="779" ht="15.75" customHeight="1">
      <c r="A779" s="2"/>
    </row>
    <row r="780" ht="15.75" customHeight="1">
      <c r="A780" s="2"/>
    </row>
    <row r="781" ht="15.75" customHeight="1">
      <c r="A781" s="2"/>
    </row>
    <row r="782" ht="15.75" customHeight="1">
      <c r="A782" s="2"/>
    </row>
    <row r="783" ht="15.75" customHeight="1">
      <c r="A783" s="2"/>
    </row>
    <row r="784" ht="15.75" customHeight="1">
      <c r="A784" s="2"/>
    </row>
    <row r="785" ht="15.75" customHeight="1">
      <c r="A785" s="2"/>
    </row>
    <row r="786" ht="15.75" customHeight="1">
      <c r="A786" s="2"/>
    </row>
    <row r="787" ht="15.75" customHeight="1">
      <c r="A787" s="2"/>
    </row>
    <row r="788" ht="15.75" customHeight="1">
      <c r="A788" s="2"/>
    </row>
    <row r="789" ht="15.75" customHeight="1">
      <c r="A789" s="2"/>
    </row>
    <row r="790" ht="15.75" customHeight="1">
      <c r="A790" s="2"/>
    </row>
    <row r="791" ht="15.75" customHeight="1">
      <c r="A791" s="2"/>
    </row>
    <row r="792" ht="15.75" customHeight="1">
      <c r="A792" s="2"/>
    </row>
    <row r="793" ht="15.75" customHeight="1">
      <c r="A793" s="2"/>
    </row>
    <row r="794" ht="15.75" customHeight="1">
      <c r="A794" s="2"/>
    </row>
    <row r="795" ht="15.75" customHeight="1">
      <c r="A795" s="2"/>
    </row>
    <row r="796" ht="15.75" customHeight="1">
      <c r="A796" s="2"/>
    </row>
    <row r="797" ht="15.75" customHeight="1">
      <c r="A797" s="2"/>
    </row>
    <row r="798" ht="15.75" customHeight="1">
      <c r="A798" s="2"/>
    </row>
    <row r="799" ht="15.75" customHeight="1">
      <c r="A799" s="2"/>
    </row>
    <row r="800" ht="15.75" customHeight="1">
      <c r="A800" s="2"/>
    </row>
    <row r="801" ht="15.75" customHeight="1">
      <c r="A801" s="2"/>
    </row>
    <row r="802" ht="15.75" customHeight="1">
      <c r="A802" s="2"/>
    </row>
    <row r="803" ht="15.75" customHeight="1">
      <c r="A803" s="2"/>
    </row>
    <row r="804" ht="15.75" customHeight="1">
      <c r="A804" s="2"/>
    </row>
    <row r="805" ht="15.75" customHeight="1">
      <c r="A805" s="2"/>
    </row>
    <row r="806" ht="15.75" customHeight="1">
      <c r="A806" s="2"/>
    </row>
    <row r="807" ht="15.75" customHeight="1">
      <c r="A807" s="2"/>
    </row>
    <row r="808" ht="15.75" customHeight="1">
      <c r="A808" s="2"/>
    </row>
    <row r="809" ht="15.75" customHeight="1">
      <c r="A809" s="2"/>
    </row>
    <row r="810" ht="15.75" customHeight="1">
      <c r="A810" s="2"/>
    </row>
    <row r="811" ht="15.75" customHeight="1">
      <c r="A811" s="2"/>
    </row>
    <row r="812" ht="15.75" customHeight="1">
      <c r="A812" s="2"/>
    </row>
    <row r="813" ht="15.75" customHeight="1">
      <c r="A813" s="2"/>
    </row>
    <row r="814" ht="15.75" customHeight="1">
      <c r="A814" s="2"/>
    </row>
    <row r="815" ht="15.75" customHeight="1">
      <c r="A815" s="2"/>
    </row>
    <row r="816" ht="15.75" customHeight="1">
      <c r="A816" s="2"/>
    </row>
    <row r="817" ht="15.75" customHeight="1">
      <c r="A817" s="2"/>
    </row>
    <row r="818" ht="15.75" customHeight="1">
      <c r="A818" s="2"/>
    </row>
    <row r="819" ht="15.75" customHeight="1">
      <c r="A819" s="2"/>
    </row>
    <row r="820" ht="15.75" customHeight="1">
      <c r="A820" s="2"/>
    </row>
    <row r="821" ht="15.75" customHeight="1">
      <c r="A821" s="2"/>
    </row>
    <row r="822" ht="15.75" customHeight="1">
      <c r="A822" s="2"/>
    </row>
    <row r="823" ht="15.75" customHeight="1">
      <c r="A823" s="2"/>
    </row>
    <row r="824" ht="15.75" customHeight="1">
      <c r="A824" s="2"/>
    </row>
    <row r="825" ht="15.75" customHeight="1">
      <c r="A825" s="2"/>
    </row>
    <row r="826" ht="15.75" customHeight="1">
      <c r="A826" s="2"/>
    </row>
    <row r="827" ht="15.75" customHeight="1">
      <c r="A827" s="2"/>
    </row>
    <row r="828" ht="15.75" customHeight="1">
      <c r="A828" s="2"/>
    </row>
    <row r="829" ht="15.75" customHeight="1">
      <c r="A829" s="2"/>
    </row>
    <row r="830" ht="15.75" customHeight="1">
      <c r="A830" s="2"/>
    </row>
    <row r="831" ht="15.75" customHeight="1">
      <c r="A831" s="2"/>
    </row>
    <row r="832" ht="15.75" customHeight="1">
      <c r="A832" s="2"/>
    </row>
    <row r="833" ht="15.75" customHeight="1">
      <c r="A833" s="2"/>
    </row>
    <row r="834" ht="15.75" customHeight="1">
      <c r="A834" s="2"/>
    </row>
    <row r="835" ht="15.75" customHeight="1">
      <c r="A835" s="2"/>
    </row>
    <row r="836" ht="15.75" customHeight="1">
      <c r="A836" s="2"/>
    </row>
    <row r="837" ht="15.75" customHeight="1">
      <c r="A837" s="2"/>
    </row>
    <row r="838" ht="15.75" customHeight="1">
      <c r="A838" s="2"/>
    </row>
    <row r="839" ht="15.75" customHeight="1">
      <c r="A839" s="2"/>
    </row>
    <row r="840" ht="15.75" customHeight="1">
      <c r="A840" s="2"/>
    </row>
    <row r="841" ht="15.75" customHeight="1">
      <c r="A841" s="2"/>
    </row>
    <row r="842" ht="15.75" customHeight="1">
      <c r="A842" s="2"/>
    </row>
    <row r="843" ht="15.75" customHeight="1">
      <c r="A843" s="2"/>
    </row>
    <row r="844" ht="15.75" customHeight="1">
      <c r="A844" s="2"/>
    </row>
    <row r="845" ht="15.75" customHeight="1">
      <c r="A845" s="2"/>
    </row>
    <row r="846" ht="15.75" customHeight="1">
      <c r="A846" s="2"/>
    </row>
    <row r="847" ht="15.75" customHeight="1">
      <c r="A847" s="2"/>
    </row>
    <row r="848" ht="15.75" customHeight="1">
      <c r="A848" s="2"/>
    </row>
    <row r="849" ht="15.75" customHeight="1">
      <c r="A849" s="2"/>
    </row>
    <row r="850" ht="15.75" customHeight="1">
      <c r="A850" s="2"/>
    </row>
    <row r="851" ht="15.75" customHeight="1">
      <c r="A851" s="2"/>
    </row>
    <row r="852" ht="15.75" customHeight="1">
      <c r="A852" s="2"/>
    </row>
    <row r="853" ht="15.75" customHeight="1">
      <c r="A853" s="2"/>
    </row>
    <row r="854" ht="15.75" customHeight="1">
      <c r="A854" s="2"/>
    </row>
    <row r="855" ht="15.75" customHeight="1">
      <c r="A855" s="2"/>
    </row>
    <row r="856" ht="15.75" customHeight="1">
      <c r="A856" s="2"/>
    </row>
    <row r="857" ht="15.75" customHeight="1">
      <c r="A857" s="2"/>
    </row>
    <row r="858" ht="15.75" customHeight="1">
      <c r="A858" s="2"/>
    </row>
    <row r="859" ht="15.75" customHeight="1">
      <c r="A859" s="2"/>
    </row>
    <row r="860" ht="15.75" customHeight="1">
      <c r="A860" s="2"/>
    </row>
    <row r="861" ht="15.75" customHeight="1">
      <c r="A861" s="2"/>
    </row>
    <row r="862" ht="15.75" customHeight="1">
      <c r="A862" s="2"/>
    </row>
    <row r="863" ht="15.75" customHeight="1">
      <c r="A863" s="2"/>
    </row>
    <row r="864" ht="15.75" customHeight="1">
      <c r="A864" s="2"/>
    </row>
    <row r="865" ht="15.75" customHeight="1">
      <c r="A865" s="2"/>
    </row>
    <row r="866" ht="15.75" customHeight="1">
      <c r="A866" s="2"/>
    </row>
    <row r="867" ht="15.75" customHeight="1">
      <c r="A867" s="2"/>
    </row>
    <row r="868" ht="15.75" customHeight="1">
      <c r="A868" s="2"/>
    </row>
    <row r="869" ht="15.75" customHeight="1">
      <c r="A869" s="2"/>
    </row>
    <row r="870" ht="15.75" customHeight="1">
      <c r="A870" s="2"/>
    </row>
    <row r="871" ht="15.75" customHeight="1">
      <c r="A871" s="2"/>
    </row>
    <row r="872" ht="15.75" customHeight="1">
      <c r="A872" s="2"/>
    </row>
    <row r="873" ht="15.75" customHeight="1">
      <c r="A873" s="2"/>
    </row>
    <row r="874" ht="15.75" customHeight="1">
      <c r="A874" s="2"/>
    </row>
    <row r="875" ht="15.75" customHeight="1">
      <c r="A875" s="2"/>
    </row>
    <row r="876" ht="15.75" customHeight="1">
      <c r="A876" s="2"/>
    </row>
    <row r="877" ht="15.75" customHeight="1">
      <c r="A877" s="2"/>
    </row>
    <row r="878" ht="15.75" customHeight="1">
      <c r="A878" s="2"/>
    </row>
    <row r="879" ht="15.75" customHeight="1">
      <c r="A879" s="2"/>
    </row>
    <row r="880" ht="15.75" customHeight="1">
      <c r="A880" s="2"/>
    </row>
    <row r="881" ht="15.75" customHeight="1">
      <c r="A881" s="2"/>
    </row>
    <row r="882" ht="15.75" customHeight="1">
      <c r="A882" s="2"/>
    </row>
    <row r="883" ht="15.75" customHeight="1">
      <c r="A883" s="2"/>
    </row>
    <row r="884" ht="15.75" customHeight="1">
      <c r="A884" s="2"/>
    </row>
    <row r="885" ht="15.75" customHeight="1">
      <c r="A885" s="2"/>
    </row>
    <row r="886" ht="15.75" customHeight="1">
      <c r="A886" s="2"/>
    </row>
    <row r="887" ht="15.75" customHeight="1">
      <c r="A887" s="2"/>
    </row>
    <row r="888" ht="15.75" customHeight="1">
      <c r="A888" s="2"/>
    </row>
    <row r="889" ht="15.75" customHeight="1">
      <c r="A889" s="2"/>
    </row>
    <row r="890" ht="15.75" customHeight="1">
      <c r="A890" s="2"/>
    </row>
    <row r="891" ht="15.75" customHeight="1">
      <c r="A891" s="2"/>
    </row>
    <row r="892" ht="15.75" customHeight="1">
      <c r="A892" s="2"/>
    </row>
    <row r="893" ht="15.75" customHeight="1">
      <c r="A893" s="2"/>
    </row>
    <row r="894" ht="15.75" customHeight="1">
      <c r="A894" s="2"/>
    </row>
    <row r="895" ht="15.75" customHeight="1">
      <c r="A895" s="2"/>
    </row>
    <row r="896" ht="15.75" customHeight="1">
      <c r="A896" s="2"/>
    </row>
    <row r="897" ht="15.75" customHeight="1">
      <c r="A897" s="2"/>
    </row>
    <row r="898" ht="15.75" customHeight="1">
      <c r="A898" s="2"/>
    </row>
    <row r="899" ht="15.75" customHeight="1">
      <c r="A899" s="2"/>
    </row>
    <row r="900" ht="15.75" customHeight="1">
      <c r="A900" s="2"/>
    </row>
    <row r="901" ht="15.75" customHeight="1">
      <c r="A901" s="2"/>
    </row>
    <row r="902" ht="15.75" customHeight="1">
      <c r="A902" s="2"/>
    </row>
    <row r="903" ht="15.75" customHeight="1">
      <c r="A903" s="2"/>
    </row>
    <row r="904" ht="15.75" customHeight="1">
      <c r="A904" s="2"/>
    </row>
    <row r="905" ht="15.75" customHeight="1">
      <c r="A905" s="2"/>
    </row>
    <row r="906" ht="15.75" customHeight="1">
      <c r="A906" s="2"/>
    </row>
    <row r="907" ht="15.75" customHeight="1">
      <c r="A907" s="2"/>
    </row>
    <row r="908" ht="15.75" customHeight="1">
      <c r="A908" s="2"/>
    </row>
    <row r="909" ht="15.75" customHeight="1">
      <c r="A909" s="2"/>
    </row>
    <row r="910" ht="15.75" customHeight="1">
      <c r="A910" s="2"/>
    </row>
    <row r="911" ht="15.75" customHeight="1">
      <c r="A911" s="2"/>
    </row>
    <row r="912" ht="15.75" customHeight="1">
      <c r="A912" s="2"/>
    </row>
    <row r="913" ht="15.75" customHeight="1">
      <c r="A913" s="2"/>
    </row>
    <row r="914" ht="15.75" customHeight="1">
      <c r="A914" s="2"/>
    </row>
    <row r="915" ht="15.75" customHeight="1">
      <c r="A915" s="2"/>
    </row>
    <row r="916" ht="15.75" customHeight="1">
      <c r="A916" s="2"/>
    </row>
    <row r="917" ht="15.75" customHeight="1">
      <c r="A917" s="2"/>
    </row>
    <row r="918" ht="15.75" customHeight="1">
      <c r="A918" s="2"/>
    </row>
    <row r="919" ht="15.75" customHeight="1">
      <c r="A919" s="2"/>
    </row>
    <row r="920" ht="15.75" customHeight="1">
      <c r="A920" s="2"/>
    </row>
    <row r="921" ht="15.75" customHeight="1">
      <c r="A921" s="2"/>
    </row>
    <row r="922" ht="15.75" customHeight="1">
      <c r="A922" s="2"/>
    </row>
    <row r="923" ht="15.75" customHeight="1">
      <c r="A923" s="2"/>
    </row>
    <row r="924" ht="15.75" customHeight="1">
      <c r="A924" s="2"/>
    </row>
    <row r="925" ht="15.75" customHeight="1">
      <c r="A925" s="2"/>
    </row>
    <row r="926" ht="15.75" customHeight="1">
      <c r="A926" s="2"/>
    </row>
    <row r="927" ht="15.75" customHeight="1">
      <c r="A927" s="2"/>
    </row>
    <row r="928" ht="15.75" customHeight="1">
      <c r="A928" s="2"/>
    </row>
    <row r="929" ht="15.75" customHeight="1">
      <c r="A929" s="2"/>
    </row>
    <row r="930" ht="15.75" customHeight="1">
      <c r="A930" s="2"/>
    </row>
    <row r="931" ht="15.75" customHeight="1">
      <c r="A931" s="2"/>
    </row>
    <row r="932" ht="15.75" customHeight="1">
      <c r="A932" s="2"/>
    </row>
    <row r="933" ht="15.75" customHeight="1">
      <c r="A933" s="2"/>
    </row>
    <row r="934" ht="15.75" customHeight="1">
      <c r="A934" s="2"/>
    </row>
    <row r="935" ht="15.75" customHeight="1">
      <c r="A935" s="2"/>
    </row>
    <row r="936" ht="15.75" customHeight="1">
      <c r="A936" s="2"/>
    </row>
    <row r="937" ht="15.75" customHeight="1">
      <c r="A937" s="2"/>
    </row>
    <row r="938" ht="15.75" customHeight="1">
      <c r="A938" s="2"/>
    </row>
    <row r="939" ht="15.75" customHeight="1">
      <c r="A939" s="2"/>
    </row>
    <row r="940" ht="15.75" customHeight="1">
      <c r="A940" s="2"/>
    </row>
    <row r="941" ht="15.75" customHeight="1">
      <c r="A941" s="2"/>
    </row>
    <row r="942" ht="15.75" customHeight="1">
      <c r="A942" s="2"/>
    </row>
    <row r="943" ht="15.75" customHeight="1">
      <c r="A943" s="2"/>
    </row>
    <row r="944" ht="15.75" customHeight="1">
      <c r="A944" s="2"/>
    </row>
    <row r="945" ht="15.75" customHeight="1">
      <c r="A945" s="2"/>
    </row>
    <row r="946" ht="15.75" customHeight="1">
      <c r="A946" s="2"/>
    </row>
    <row r="947" ht="15.75" customHeight="1">
      <c r="A947" s="2"/>
    </row>
    <row r="948" ht="15.75" customHeight="1">
      <c r="A948" s="2"/>
    </row>
    <row r="949" ht="15.75" customHeight="1">
      <c r="A949" s="2"/>
    </row>
    <row r="950" ht="15.75" customHeight="1">
      <c r="A950" s="2"/>
    </row>
    <row r="951" ht="15.75" customHeight="1">
      <c r="A951" s="2"/>
    </row>
    <row r="952" ht="15.75" customHeight="1">
      <c r="A952" s="2"/>
    </row>
    <row r="953" ht="15.75" customHeight="1">
      <c r="A953" s="2"/>
    </row>
    <row r="954" ht="15.75" customHeight="1">
      <c r="A954" s="2"/>
    </row>
    <row r="955" ht="15.75" customHeight="1">
      <c r="A955" s="2"/>
    </row>
    <row r="956" ht="15.75" customHeight="1">
      <c r="A956" s="2"/>
    </row>
    <row r="957" ht="15.75" customHeight="1">
      <c r="A957" s="2"/>
    </row>
    <row r="958" ht="15.75" customHeight="1">
      <c r="A958" s="2"/>
    </row>
    <row r="959" ht="15.75" customHeight="1">
      <c r="A959" s="2"/>
    </row>
    <row r="960" ht="15.75" customHeight="1">
      <c r="A960" s="2"/>
    </row>
    <row r="961" ht="15.75" customHeight="1">
      <c r="A961" s="2"/>
    </row>
    <row r="962" ht="15.75" customHeight="1">
      <c r="A962" s="2"/>
    </row>
    <row r="963" ht="15.75" customHeight="1">
      <c r="A963" s="2"/>
    </row>
    <row r="964" ht="15.75" customHeight="1">
      <c r="A964" s="2"/>
    </row>
    <row r="965" ht="15.75" customHeight="1">
      <c r="A965" s="2"/>
    </row>
    <row r="966" ht="15.75" customHeight="1">
      <c r="A966" s="2"/>
    </row>
    <row r="967" ht="15.75" customHeight="1">
      <c r="A967" s="2"/>
    </row>
    <row r="968" ht="15.75" customHeight="1">
      <c r="A968" s="2"/>
    </row>
    <row r="969" ht="15.75" customHeight="1">
      <c r="A969" s="2"/>
    </row>
    <row r="970" ht="15.75" customHeight="1">
      <c r="A970" s="2"/>
    </row>
    <row r="971" ht="15.75" customHeight="1">
      <c r="A971" s="2"/>
    </row>
    <row r="972" ht="15.75" customHeight="1">
      <c r="A972" s="2"/>
    </row>
    <row r="973" ht="15.75" customHeight="1">
      <c r="A973" s="2"/>
    </row>
    <row r="974" ht="15.75" customHeight="1">
      <c r="A974" s="2"/>
    </row>
    <row r="975" ht="15.75" customHeight="1">
      <c r="A975" s="2"/>
    </row>
    <row r="976" ht="15.75" customHeight="1">
      <c r="A976" s="2"/>
    </row>
    <row r="977" ht="15.75" customHeight="1">
      <c r="A977" s="2"/>
    </row>
    <row r="978" ht="15.75" customHeight="1">
      <c r="A978" s="2"/>
    </row>
    <row r="979" ht="15.75" customHeight="1">
      <c r="A979" s="2"/>
    </row>
    <row r="980" ht="15.75" customHeight="1">
      <c r="A980" s="2"/>
    </row>
    <row r="981" ht="15.75" customHeight="1">
      <c r="A981" s="2"/>
    </row>
    <row r="982" ht="15.75" customHeight="1">
      <c r="A982" s="2"/>
    </row>
    <row r="983" ht="15.75" customHeight="1">
      <c r="A983" s="2"/>
    </row>
    <row r="984" ht="15.75" customHeight="1">
      <c r="A984" s="2"/>
    </row>
    <row r="985" ht="15.75" customHeight="1">
      <c r="A985" s="2"/>
    </row>
    <row r="986" ht="15.75" customHeight="1">
      <c r="A986" s="2"/>
    </row>
    <row r="987" ht="15.75" customHeight="1">
      <c r="A987" s="2"/>
    </row>
    <row r="988" ht="15.75" customHeight="1">
      <c r="A988" s="2"/>
    </row>
    <row r="989" ht="15.75" customHeight="1">
      <c r="A989" s="2"/>
    </row>
    <row r="990" ht="15.75" customHeight="1">
      <c r="A990" s="2"/>
    </row>
    <row r="991" ht="15.75" customHeight="1">
      <c r="A991" s="2"/>
    </row>
    <row r="992" ht="15.75" customHeight="1">
      <c r="A992" s="2"/>
    </row>
    <row r="993" ht="15.75" customHeight="1">
      <c r="A993" s="2"/>
    </row>
    <row r="994" ht="15.75" customHeight="1">
      <c r="A994" s="2"/>
    </row>
    <row r="995" ht="15.75" customHeight="1">
      <c r="A995" s="2"/>
    </row>
    <row r="996" ht="15.75" customHeight="1">
      <c r="A996" s="2"/>
    </row>
    <row r="997" ht="15.75" customHeight="1">
      <c r="A997" s="2"/>
    </row>
    <row r="998" ht="15.75" customHeight="1">
      <c r="A998" s="2"/>
    </row>
    <row r="999" ht="15.75" customHeight="1">
      <c r="A999" s="2"/>
    </row>
    <row r="1000" ht="15.75" customHeight="1">
      <c r="A1000" s="2"/>
    </row>
  </sheetData>
  <mergeCells count="3">
    <mergeCell ref="I33:J33"/>
    <mergeCell ref="B39:B40"/>
    <mergeCell ref="C39:C40"/>
  </mergeCells>
  <printOptions/>
  <pageMargins bottom="0.75" footer="0.0" header="0.0" left="0.7" right="0.7" top="0.75"/>
  <pageSetup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7.75"/>
    <col customWidth="1" min="2" max="2" width="10.13"/>
    <col customWidth="1" min="3" max="3" width="10.75"/>
    <col customWidth="1" min="4" max="4" width="10.13"/>
    <col customWidth="1" min="5" max="5" width="11.5"/>
    <col customWidth="1" min="6" max="6" width="10.0"/>
    <col customWidth="1" min="7" max="8" width="7.63"/>
    <col customWidth="1" min="9" max="9" width="21.0"/>
    <col customWidth="1" min="10" max="11" width="9.38"/>
    <col customWidth="1" min="12" max="24" width="7.63"/>
    <col customWidth="1" min="25" max="25" width="9.5"/>
    <col customWidth="1" min="26" max="26" width="10.25"/>
    <col customWidth="1" min="27" max="36" width="7.63"/>
  </cols>
  <sheetData>
    <row r="1">
      <c r="A1" s="2" t="s">
        <v>84</v>
      </c>
      <c r="B1" s="2"/>
      <c r="C1" s="2"/>
      <c r="D1" s="2"/>
      <c r="E1" s="2"/>
      <c r="F1" s="2"/>
    </row>
    <row r="2">
      <c r="A2" s="2"/>
      <c r="B2" s="2"/>
      <c r="C2" s="2"/>
      <c r="D2" s="2"/>
      <c r="E2" s="2"/>
      <c r="F2" s="2"/>
    </row>
    <row r="3">
      <c r="A3" s="2" t="s">
        <v>301</v>
      </c>
      <c r="B3" s="62" t="s">
        <v>289</v>
      </c>
      <c r="C3" s="63" t="s">
        <v>302</v>
      </c>
      <c r="D3" s="64" t="s">
        <v>52</v>
      </c>
      <c r="E3" s="65" t="s">
        <v>291</v>
      </c>
      <c r="F3" s="66" t="s">
        <v>303</v>
      </c>
    </row>
    <row r="4">
      <c r="A4" s="2"/>
      <c r="B4" s="62">
        <v>1986.0</v>
      </c>
      <c r="C4" s="67">
        <f t="shared" ref="C4:C36" si="1">D4+E4</f>
        <v>29826.09517</v>
      </c>
      <c r="D4" s="68">
        <v>29826.095166799998</v>
      </c>
      <c r="E4" s="69"/>
      <c r="F4" s="70"/>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row>
    <row r="5">
      <c r="A5" s="2"/>
      <c r="B5" s="62">
        <v>1987.0</v>
      </c>
      <c r="C5" s="67">
        <f t="shared" si="1"/>
        <v>10388.95777</v>
      </c>
      <c r="D5" s="68">
        <v>10388.957771821999</v>
      </c>
      <c r="E5" s="69"/>
      <c r="F5" s="70"/>
    </row>
    <row r="6">
      <c r="A6" s="2"/>
      <c r="B6" s="62">
        <v>1988.0</v>
      </c>
      <c r="C6" s="67">
        <f t="shared" si="1"/>
        <v>549.2220771</v>
      </c>
      <c r="D6" s="68">
        <v>549.2220770529999</v>
      </c>
      <c r="E6" s="69"/>
      <c r="F6" s="70"/>
    </row>
    <row r="7">
      <c r="A7" s="2"/>
      <c r="B7" s="62">
        <v>1989.0</v>
      </c>
      <c r="C7" s="67">
        <f t="shared" si="1"/>
        <v>116067.9136</v>
      </c>
      <c r="D7" s="68">
        <v>116067.91357132999</v>
      </c>
      <c r="E7" s="69"/>
      <c r="F7" s="70"/>
    </row>
    <row r="8">
      <c r="A8" s="2"/>
      <c r="B8" s="62">
        <v>1990.0</v>
      </c>
      <c r="C8" s="67">
        <f t="shared" si="1"/>
        <v>111169.5798</v>
      </c>
      <c r="D8" s="68">
        <v>111169.57975139997</v>
      </c>
      <c r="E8" s="69"/>
      <c r="F8" s="70"/>
    </row>
    <row r="9">
      <c r="A9" s="2"/>
      <c r="B9" s="62">
        <v>1991.0</v>
      </c>
      <c r="C9" s="67">
        <f t="shared" si="1"/>
        <v>6736.290581</v>
      </c>
      <c r="D9" s="68">
        <v>6736.290581400001</v>
      </c>
      <c r="E9" s="69"/>
      <c r="F9" s="70"/>
    </row>
    <row r="10">
      <c r="A10" s="2"/>
      <c r="B10" s="62">
        <v>1992.0</v>
      </c>
      <c r="C10" s="67">
        <f t="shared" si="1"/>
        <v>3588.811663</v>
      </c>
      <c r="D10" s="68">
        <v>3581.81166325</v>
      </c>
      <c r="E10" s="69">
        <v>7.0</v>
      </c>
      <c r="F10" s="70"/>
    </row>
    <row r="11">
      <c r="A11" s="2"/>
      <c r="B11" s="62">
        <v>1993.0</v>
      </c>
      <c r="C11" s="67">
        <f t="shared" si="1"/>
        <v>24182.3986</v>
      </c>
      <c r="D11" s="68">
        <v>24080.398599595006</v>
      </c>
      <c r="E11" s="69">
        <v>102.0</v>
      </c>
      <c r="F11" s="70"/>
    </row>
    <row r="12">
      <c r="A12" s="2"/>
      <c r="B12" s="62">
        <v>1994.0</v>
      </c>
      <c r="C12" s="67">
        <f t="shared" si="1"/>
        <v>33381.38658</v>
      </c>
      <c r="D12" s="68">
        <v>32303.38658052999</v>
      </c>
      <c r="E12" s="69">
        <v>1078.0</v>
      </c>
      <c r="F12" s="70"/>
    </row>
    <row r="13">
      <c r="A13" s="2"/>
      <c r="B13" s="62">
        <v>1995.0</v>
      </c>
      <c r="C13" s="67">
        <f t="shared" si="1"/>
        <v>5810.7741</v>
      </c>
      <c r="D13" s="68">
        <v>514.7741000000002</v>
      </c>
      <c r="E13" s="69">
        <v>5296.0</v>
      </c>
      <c r="F13" s="70"/>
    </row>
    <row r="14">
      <c r="A14" s="2"/>
      <c r="B14" s="62">
        <v>1996.0</v>
      </c>
      <c r="C14" s="67">
        <f t="shared" si="1"/>
        <v>7402.296453</v>
      </c>
      <c r="D14" s="68">
        <v>3084.2964534000002</v>
      </c>
      <c r="E14" s="69">
        <v>4318.0</v>
      </c>
      <c r="F14" s="70"/>
    </row>
    <row r="15">
      <c r="A15" s="2"/>
      <c r="B15" s="62">
        <v>1997.0</v>
      </c>
      <c r="C15" s="67">
        <f t="shared" si="1"/>
        <v>60187.90105</v>
      </c>
      <c r="D15" s="68">
        <v>57448.90104607</v>
      </c>
      <c r="E15" s="69">
        <v>2739.0</v>
      </c>
      <c r="F15" s="70"/>
    </row>
    <row r="16">
      <c r="A16" s="2"/>
      <c r="B16" s="62">
        <v>1998.0</v>
      </c>
      <c r="C16" s="67">
        <f t="shared" si="1"/>
        <v>27221.77891</v>
      </c>
      <c r="D16" s="68">
        <v>26040.778905127</v>
      </c>
      <c r="E16" s="69">
        <v>1181.0</v>
      </c>
      <c r="F16" s="70"/>
    </row>
    <row r="17">
      <c r="A17" s="2">
        <f t="shared" ref="A17:A25" si="2">_xlfn.RANK.AVG(C17,$C$17:$C$25)</f>
        <v>5</v>
      </c>
      <c r="B17" s="62">
        <v>1999.0</v>
      </c>
      <c r="C17" s="67">
        <f t="shared" si="1"/>
        <v>15209.62333</v>
      </c>
      <c r="D17" s="68">
        <v>13258.623326910001</v>
      </c>
      <c r="E17" s="69">
        <v>1951.0</v>
      </c>
      <c r="F17" s="70"/>
      <c r="G17" s="2">
        <v>1999.0</v>
      </c>
    </row>
    <row r="18">
      <c r="A18" s="2">
        <f t="shared" si="2"/>
        <v>3</v>
      </c>
      <c r="B18" s="62">
        <v>2000.0</v>
      </c>
      <c r="C18" s="67">
        <f t="shared" si="1"/>
        <v>38799.84966</v>
      </c>
      <c r="D18" s="68">
        <v>35958.84966323</v>
      </c>
      <c r="E18" s="69">
        <v>2841.0</v>
      </c>
      <c r="F18" s="70"/>
      <c r="G18" s="2">
        <v>2000.0</v>
      </c>
    </row>
    <row r="19">
      <c r="A19" s="2">
        <f t="shared" si="2"/>
        <v>2</v>
      </c>
      <c r="B19" s="62">
        <v>2001.0</v>
      </c>
      <c r="C19" s="67">
        <f t="shared" si="1"/>
        <v>39015.9789</v>
      </c>
      <c r="D19" s="68">
        <v>32761.978897199013</v>
      </c>
      <c r="E19" s="69">
        <v>6254.0</v>
      </c>
      <c r="F19" s="70"/>
      <c r="G19" s="2">
        <v>2001.0</v>
      </c>
    </row>
    <row r="20">
      <c r="A20" s="2">
        <f t="shared" si="2"/>
        <v>7</v>
      </c>
      <c r="B20" s="62">
        <v>2002.0</v>
      </c>
      <c r="C20" s="67">
        <f t="shared" si="1"/>
        <v>10810.57048</v>
      </c>
      <c r="D20" s="68">
        <v>6759.570479535001</v>
      </c>
      <c r="E20" s="69">
        <v>4051.0</v>
      </c>
      <c r="F20" s="70"/>
      <c r="G20" s="2">
        <v>2002.0</v>
      </c>
    </row>
    <row r="21" ht="15.75" customHeight="1">
      <c r="A21" s="2">
        <f t="shared" si="2"/>
        <v>9</v>
      </c>
      <c r="B21" s="62">
        <v>2003.0</v>
      </c>
      <c r="C21" s="67">
        <f t="shared" si="1"/>
        <v>4156.403541</v>
      </c>
      <c r="D21" s="68">
        <v>1119.40354102</v>
      </c>
      <c r="E21" s="69">
        <v>3037.0</v>
      </c>
      <c r="F21" s="70"/>
      <c r="G21" s="2">
        <v>2003.0</v>
      </c>
    </row>
    <row r="22" ht="15.75" customHeight="1">
      <c r="A22" s="2">
        <f t="shared" si="2"/>
        <v>4</v>
      </c>
      <c r="B22" s="62">
        <v>2004.0</v>
      </c>
      <c r="C22" s="67">
        <f t="shared" si="1"/>
        <v>16428.62496</v>
      </c>
      <c r="D22" s="68">
        <v>8598.624959013001</v>
      </c>
      <c r="E22" s="69">
        <v>7830.0</v>
      </c>
      <c r="F22" s="70"/>
      <c r="G22" s="2">
        <v>2004.0</v>
      </c>
    </row>
    <row r="23" ht="15.75" customHeight="1">
      <c r="A23" s="2">
        <f t="shared" si="2"/>
        <v>1</v>
      </c>
      <c r="B23" s="62">
        <v>2005.0</v>
      </c>
      <c r="C23" s="67">
        <f t="shared" si="1"/>
        <v>58534.79299</v>
      </c>
      <c r="D23" s="68">
        <v>55070.792987823996</v>
      </c>
      <c r="E23" s="69">
        <v>3464.0</v>
      </c>
      <c r="F23" s="70"/>
      <c r="G23" s="2">
        <v>2005.0</v>
      </c>
    </row>
    <row r="24" ht="15.75" customHeight="1">
      <c r="A24" s="2">
        <f t="shared" si="2"/>
        <v>8</v>
      </c>
      <c r="B24" s="62">
        <v>2006.0</v>
      </c>
      <c r="C24" s="67">
        <f t="shared" si="1"/>
        <v>5482.573751</v>
      </c>
      <c r="D24" s="68">
        <v>1431.5737509450003</v>
      </c>
      <c r="E24" s="69">
        <v>4051.0</v>
      </c>
      <c r="F24" s="70"/>
      <c r="G24" s="2">
        <v>2006.0</v>
      </c>
    </row>
    <row r="25" ht="15.75" customHeight="1">
      <c r="A25" s="2">
        <f t="shared" si="2"/>
        <v>6</v>
      </c>
      <c r="B25" s="62">
        <v>2007.0</v>
      </c>
      <c r="C25" s="67">
        <f t="shared" si="1"/>
        <v>14950.28798</v>
      </c>
      <c r="D25" s="68">
        <v>8198.2879801</v>
      </c>
      <c r="E25" s="69">
        <v>6752.0</v>
      </c>
      <c r="F25" s="70"/>
      <c r="G25" s="2">
        <v>2007.0</v>
      </c>
    </row>
    <row r="26" ht="15.75" customHeight="1">
      <c r="A26" s="2"/>
      <c r="B26" s="62">
        <v>2008.0</v>
      </c>
      <c r="C26" s="67">
        <f t="shared" si="1"/>
        <v>6931.187852</v>
      </c>
      <c r="D26" s="68">
        <v>2921.1878523639994</v>
      </c>
      <c r="E26" s="69">
        <v>4010.0</v>
      </c>
      <c r="F26" s="70"/>
    </row>
    <row r="27" ht="15.75" customHeight="1">
      <c r="A27" s="2"/>
      <c r="B27" s="62">
        <v>2009.0</v>
      </c>
      <c r="C27" s="67">
        <f t="shared" si="1"/>
        <v>22169.33428</v>
      </c>
      <c r="D27" s="68">
        <v>17804.334280600007</v>
      </c>
      <c r="E27" s="69">
        <v>4365.0</v>
      </c>
      <c r="F27" s="70"/>
    </row>
    <row r="28" ht="15.75" customHeight="1">
      <c r="A28" s="2"/>
      <c r="B28" s="62">
        <v>2010.0</v>
      </c>
      <c r="C28" s="67">
        <f t="shared" si="1"/>
        <v>3789.811088</v>
      </c>
      <c r="D28" s="68">
        <v>372.8110876</v>
      </c>
      <c r="E28" s="69">
        <v>3417.0</v>
      </c>
      <c r="F28" s="70"/>
    </row>
    <row r="29" ht="15.75" customHeight="1">
      <c r="A29" s="2"/>
      <c r="B29" s="62">
        <v>2011.0</v>
      </c>
      <c r="C29" s="67">
        <f t="shared" si="1"/>
        <v>66540.38048</v>
      </c>
      <c r="D29" s="68">
        <v>61781.3804779</v>
      </c>
      <c r="E29" s="69">
        <v>4759.0</v>
      </c>
      <c r="F29" s="70"/>
    </row>
    <row r="30" ht="15.75" customHeight="1">
      <c r="A30" s="2"/>
      <c r="B30" s="62">
        <v>2012.0</v>
      </c>
      <c r="C30" s="67">
        <f t="shared" si="1"/>
        <v>6641.783487</v>
      </c>
      <c r="D30" s="68">
        <v>2569.78348693</v>
      </c>
      <c r="E30" s="69">
        <v>4072.0</v>
      </c>
      <c r="F30" s="72">
        <f t="shared" ref="F30:F32" si="3">VLOOKUP(VLOOKUP(3,$A$17:$B$25,2,FALSE),$B$17:$C$25,2,FALSE)</f>
        <v>38799.84966</v>
      </c>
    </row>
    <row r="31" ht="15.75" customHeight="1">
      <c r="A31" s="2"/>
      <c r="B31" s="62">
        <v>2013.0</v>
      </c>
      <c r="C31" s="67">
        <f t="shared" si="1"/>
        <v>11189.33245</v>
      </c>
      <c r="D31" s="68">
        <v>5499.332449900001</v>
      </c>
      <c r="E31" s="69">
        <v>5690.0</v>
      </c>
      <c r="F31" s="72">
        <f t="shared" si="3"/>
        <v>38799.84966</v>
      </c>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row>
    <row r="32" ht="15.75" customHeight="1">
      <c r="A32" s="2"/>
      <c r="B32" s="62">
        <v>2014.0</v>
      </c>
      <c r="C32" s="67">
        <f t="shared" si="1"/>
        <v>7940.63397</v>
      </c>
      <c r="D32" s="68">
        <v>3137.6339698499974</v>
      </c>
      <c r="E32" s="69">
        <v>4803.0</v>
      </c>
      <c r="F32" s="72">
        <f t="shared" si="3"/>
        <v>38799.84966</v>
      </c>
    </row>
    <row r="33" ht="15.75" customHeight="1">
      <c r="A33" s="2"/>
      <c r="B33" s="62">
        <v>2015.0</v>
      </c>
      <c r="C33" s="67">
        <f t="shared" si="1"/>
        <v>20883.35703</v>
      </c>
      <c r="D33" s="68">
        <v>17996.3570299</v>
      </c>
      <c r="E33" s="69">
        <v>2887.0</v>
      </c>
      <c r="F33" s="72">
        <f t="shared" ref="F33:F36" si="4">$J$41</f>
        <v>105362.6274</v>
      </c>
      <c r="G33" s="2"/>
      <c r="H33" s="2"/>
      <c r="I33" s="73" t="s">
        <v>304</v>
      </c>
      <c r="J33" s="74"/>
      <c r="K33" s="2"/>
      <c r="L33" s="2"/>
      <c r="M33" s="2"/>
      <c r="N33" s="2"/>
      <c r="O33" s="2"/>
      <c r="P33" s="2"/>
      <c r="Q33" s="2"/>
      <c r="R33" s="2"/>
      <c r="S33" s="2"/>
      <c r="T33" s="2"/>
      <c r="U33" s="2"/>
      <c r="V33" s="2"/>
      <c r="W33" s="2"/>
      <c r="X33" s="2"/>
      <c r="Y33" s="2"/>
      <c r="Z33" s="2"/>
      <c r="AA33" s="2"/>
      <c r="AB33" s="2"/>
      <c r="AC33" s="2"/>
      <c r="AD33" s="2"/>
      <c r="AE33" s="2"/>
      <c r="AF33" s="2"/>
      <c r="AG33" s="2"/>
      <c r="AH33" s="2"/>
      <c r="AI33" s="2"/>
      <c r="AJ33" s="2"/>
    </row>
    <row r="34" ht="15.75" customHeight="1">
      <c r="A34" s="2"/>
      <c r="B34" s="62">
        <v>2016.0</v>
      </c>
      <c r="C34" s="67">
        <f t="shared" si="1"/>
        <v>7415.90849</v>
      </c>
      <c r="D34" s="68">
        <v>5533.908489759999</v>
      </c>
      <c r="E34" s="69">
        <v>1882.0</v>
      </c>
      <c r="F34" s="72">
        <f t="shared" si="4"/>
        <v>105362.6274</v>
      </c>
      <c r="G34" s="2"/>
      <c r="H34" s="2"/>
      <c r="I34" s="75" t="s">
        <v>305</v>
      </c>
      <c r="J34" s="75" t="s">
        <v>306</v>
      </c>
      <c r="K34" s="2"/>
      <c r="L34" s="2"/>
      <c r="M34" s="2"/>
      <c r="AA34" s="2"/>
      <c r="AB34" s="2"/>
      <c r="AC34" s="2"/>
      <c r="AD34" s="2"/>
      <c r="AE34" s="2"/>
      <c r="AF34" s="2"/>
      <c r="AG34" s="2"/>
      <c r="AH34" s="2"/>
      <c r="AI34" s="2"/>
      <c r="AJ34" s="2"/>
    </row>
    <row r="35" ht="15.75" customHeight="1">
      <c r="A35" s="2"/>
      <c r="B35" s="62">
        <v>2017.0</v>
      </c>
      <c r="C35" s="67">
        <f t="shared" si="1"/>
        <v>61934.39792</v>
      </c>
      <c r="D35" s="68">
        <v>61139.39792459997</v>
      </c>
      <c r="E35" s="69">
        <v>795.0</v>
      </c>
      <c r="F35" s="72">
        <f t="shared" si="4"/>
        <v>105362.6274</v>
      </c>
      <c r="I35" s="24" t="s">
        <v>307</v>
      </c>
      <c r="J35" s="24" t="s">
        <v>321</v>
      </c>
    </row>
    <row r="36" ht="15.75" customHeight="1">
      <c r="A36" s="2"/>
      <c r="B36" s="62">
        <v>2018.0</v>
      </c>
      <c r="C36" s="67">
        <f t="shared" si="1"/>
        <v>2948.578159</v>
      </c>
      <c r="D36" s="68">
        <v>286.57815860000005</v>
      </c>
      <c r="E36" s="69">
        <v>2662.0</v>
      </c>
      <c r="F36" s="72">
        <f t="shared" si="4"/>
        <v>105362.6274</v>
      </c>
      <c r="G36" s="2"/>
      <c r="H36" s="2"/>
      <c r="I36" s="24" t="s">
        <v>309</v>
      </c>
      <c r="J36" s="24">
        <v>2.0</v>
      </c>
      <c r="K36" s="2"/>
      <c r="L36" s="2"/>
      <c r="M36" s="2"/>
      <c r="AA36" s="2"/>
      <c r="AB36" s="2"/>
      <c r="AC36" s="2"/>
      <c r="AD36" s="2"/>
      <c r="AE36" s="2"/>
      <c r="AF36" s="2"/>
      <c r="AG36" s="2"/>
      <c r="AH36" s="2"/>
      <c r="AI36" s="2"/>
      <c r="AJ36" s="2"/>
    </row>
    <row r="37" ht="14.25" customHeight="1">
      <c r="A37" s="2"/>
      <c r="B37" s="76" t="s">
        <v>310</v>
      </c>
      <c r="C37" s="77">
        <f>AVERAGE(C17:C25)</f>
        <v>22598.74507</v>
      </c>
      <c r="D37" s="59"/>
      <c r="E37" s="77"/>
      <c r="F37" s="2"/>
      <c r="I37" s="24" t="s">
        <v>311</v>
      </c>
      <c r="J37" s="24" t="s">
        <v>312</v>
      </c>
    </row>
    <row r="38" ht="15.0" customHeight="1">
      <c r="A38" s="2"/>
      <c r="B38" s="76" t="s">
        <v>313</v>
      </c>
      <c r="C38" s="77">
        <f>AVERAGE(C30:C32)</f>
        <v>8590.583302</v>
      </c>
      <c r="D38" s="2"/>
      <c r="E38" s="77"/>
      <c r="F38" s="2"/>
      <c r="I38" s="24" t="s">
        <v>314</v>
      </c>
      <c r="J38" s="24">
        <f>VLOOKUP(J39,C17:G25,5,FALSE)</f>
        <v>2005</v>
      </c>
    </row>
    <row r="39" ht="15.75" customHeight="1">
      <c r="A39" s="2"/>
      <c r="B39" s="78" t="s">
        <v>315</v>
      </c>
      <c r="C39" s="79">
        <f>C38/C37</f>
        <v>0.3801354136</v>
      </c>
      <c r="D39" s="2"/>
      <c r="E39" s="2"/>
      <c r="F39" s="2"/>
      <c r="I39" s="24" t="s">
        <v>316</v>
      </c>
      <c r="J39" s="80">
        <f>MAX(C17:C25)</f>
        <v>58534.79299</v>
      </c>
    </row>
    <row r="40" ht="15.75" customHeight="1">
      <c r="A40" s="2"/>
      <c r="D40" s="76"/>
      <c r="E40" s="2"/>
      <c r="F40" s="2"/>
      <c r="I40" s="24" t="s">
        <v>317</v>
      </c>
      <c r="J40" s="24">
        <v>0.9</v>
      </c>
    </row>
    <row r="41" ht="15.75" customHeight="1">
      <c r="A41" s="2"/>
      <c r="B41" s="77" t="s">
        <v>310</v>
      </c>
      <c r="C41" s="77">
        <f>AVERAGE(C17:C25)</f>
        <v>22598.74507</v>
      </c>
      <c r="D41" s="77"/>
      <c r="E41" s="2"/>
      <c r="F41" s="2"/>
      <c r="I41" s="24" t="s">
        <v>318</v>
      </c>
      <c r="J41" s="80">
        <f>J39*J36*J40</f>
        <v>105362.6274</v>
      </c>
    </row>
    <row r="42" ht="15.75" customHeight="1">
      <c r="A42" s="2"/>
      <c r="B42" s="77" t="s">
        <v>319</v>
      </c>
      <c r="C42" s="77">
        <f>AVERAGE(C33:C36)</f>
        <v>23295.5604</v>
      </c>
      <c r="D42" s="77"/>
      <c r="E42" s="2"/>
      <c r="F42" s="2"/>
    </row>
    <row r="43" ht="15.75" customHeight="1">
      <c r="A43" s="2"/>
      <c r="B43" s="2" t="s">
        <v>320</v>
      </c>
      <c r="C43" s="81">
        <f>C42/C41</f>
        <v>1.030834249</v>
      </c>
      <c r="D43" s="2"/>
      <c r="E43" s="2"/>
      <c r="F43" s="2"/>
    </row>
    <row r="44" ht="15.75" customHeight="1">
      <c r="A44" s="2"/>
      <c r="B44" s="2"/>
      <c r="C44" s="2"/>
      <c r="D44" s="2"/>
      <c r="E44" s="2"/>
      <c r="F44" s="2"/>
    </row>
    <row r="45" ht="15.75" customHeight="1">
      <c r="A45" s="2"/>
      <c r="B45" s="2"/>
      <c r="C45" s="2"/>
      <c r="D45" s="2"/>
      <c r="E45" s="2"/>
      <c r="F45" s="2"/>
    </row>
    <row r="46" ht="15.75" customHeight="1">
      <c r="A46" s="2"/>
      <c r="B46" s="2"/>
      <c r="C46" s="2"/>
      <c r="D46" s="2"/>
      <c r="E46" s="2"/>
      <c r="F46" s="2"/>
    </row>
    <row r="47" ht="15.75" customHeight="1">
      <c r="A47" s="2"/>
      <c r="B47" s="2"/>
      <c r="C47" s="2"/>
      <c r="D47" s="2"/>
      <c r="E47" s="2"/>
      <c r="F47" s="2"/>
    </row>
    <row r="48" ht="15.75" customHeight="1">
      <c r="A48" s="2"/>
      <c r="B48" s="2"/>
      <c r="C48" s="2"/>
      <c r="D48" s="2"/>
      <c r="E48" s="2"/>
      <c r="F48" s="2"/>
    </row>
    <row r="49" ht="15.75" customHeight="1">
      <c r="A49" s="2"/>
      <c r="B49" s="2"/>
      <c r="C49" s="2"/>
      <c r="D49" s="2"/>
      <c r="E49" s="2"/>
      <c r="F49" s="2"/>
    </row>
    <row r="50" ht="15.75" customHeight="1">
      <c r="A50" s="2"/>
      <c r="B50" s="2"/>
      <c r="C50" s="2"/>
      <c r="D50" s="2"/>
      <c r="E50" s="2"/>
      <c r="F50" s="2"/>
    </row>
    <row r="51" ht="15.75" customHeight="1">
      <c r="A51" s="2"/>
      <c r="B51" s="2"/>
      <c r="C51" s="2"/>
      <c r="D51" s="2"/>
      <c r="E51" s="2"/>
      <c r="F51" s="2"/>
    </row>
    <row r="52" ht="15.75" customHeight="1">
      <c r="A52" s="2"/>
      <c r="B52" s="2"/>
      <c r="C52" s="2"/>
      <c r="D52" s="2"/>
      <c r="E52" s="2"/>
      <c r="F52" s="2"/>
    </row>
    <row r="53" ht="15.75" customHeight="1">
      <c r="A53" s="2"/>
      <c r="B53" s="2"/>
      <c r="C53" s="2"/>
      <c r="D53" s="2"/>
      <c r="E53" s="2"/>
      <c r="F53" s="2"/>
    </row>
    <row r="54" ht="15.75" customHeight="1">
      <c r="A54" s="2"/>
      <c r="B54" s="2"/>
      <c r="C54" s="2"/>
      <c r="D54" s="2"/>
      <c r="E54" s="2"/>
      <c r="F54" s="2"/>
    </row>
    <row r="55" ht="15.75" customHeight="1">
      <c r="A55" s="2"/>
      <c r="B55" s="2"/>
      <c r="C55" s="2"/>
      <c r="D55" s="2"/>
      <c r="E55" s="2"/>
      <c r="F55" s="2"/>
    </row>
    <row r="56" ht="15.75" customHeight="1">
      <c r="A56" s="2"/>
      <c r="B56" s="2"/>
      <c r="C56" s="2"/>
      <c r="D56" s="2"/>
      <c r="E56" s="2"/>
      <c r="F56" s="2"/>
    </row>
    <row r="57" ht="15.75" customHeight="1">
      <c r="A57" s="2"/>
      <c r="B57" s="2"/>
      <c r="C57" s="2"/>
      <c r="D57" s="2"/>
      <c r="E57" s="2"/>
      <c r="F57" s="2"/>
    </row>
    <row r="58" ht="15.75" customHeight="1">
      <c r="A58" s="2"/>
      <c r="B58" s="2"/>
      <c r="C58" s="2"/>
      <c r="D58" s="2"/>
      <c r="E58" s="2"/>
      <c r="F58" s="2"/>
    </row>
    <row r="59" ht="15.75" customHeight="1">
      <c r="A59" s="2"/>
      <c r="B59" s="2"/>
      <c r="C59" s="2"/>
      <c r="D59" s="2"/>
      <c r="E59" s="2"/>
      <c r="F59" s="2"/>
    </row>
    <row r="60" ht="15.75" customHeight="1">
      <c r="A60" s="2"/>
      <c r="B60" s="2"/>
      <c r="C60" s="2"/>
      <c r="D60" s="2"/>
      <c r="E60" s="2"/>
      <c r="F60" s="2"/>
    </row>
    <row r="61" ht="15.75" customHeight="1">
      <c r="A61" s="2"/>
      <c r="B61" s="2"/>
      <c r="C61" s="2"/>
      <c r="D61" s="2"/>
      <c r="E61" s="2"/>
      <c r="F61" s="2"/>
    </row>
    <row r="62" ht="15.75" customHeight="1">
      <c r="A62" s="2"/>
      <c r="B62" s="2"/>
      <c r="C62" s="2"/>
      <c r="D62" s="2"/>
      <c r="E62" s="2"/>
      <c r="F62" s="2"/>
    </row>
    <row r="63" ht="15.75" customHeight="1">
      <c r="A63" s="2"/>
      <c r="B63" s="2"/>
      <c r="C63" s="2"/>
      <c r="D63" s="2"/>
      <c r="E63" s="2"/>
      <c r="F63" s="2"/>
    </row>
    <row r="64" ht="15.75" customHeight="1">
      <c r="A64" s="2"/>
      <c r="B64" s="2"/>
      <c r="C64" s="2"/>
      <c r="D64" s="2"/>
      <c r="E64" s="2"/>
      <c r="F64" s="2"/>
    </row>
    <row r="65" ht="15.75" customHeight="1">
      <c r="A65" s="2"/>
      <c r="B65" s="2"/>
      <c r="C65" s="2"/>
      <c r="D65" s="2"/>
      <c r="E65" s="2"/>
      <c r="F65" s="2"/>
    </row>
    <row r="66" ht="15.75" customHeight="1">
      <c r="A66" s="2"/>
      <c r="B66" s="2"/>
      <c r="C66" s="2"/>
      <c r="D66" s="2"/>
      <c r="E66" s="2"/>
      <c r="F66" s="2"/>
    </row>
    <row r="67" ht="15.75" customHeight="1">
      <c r="A67" s="2"/>
      <c r="B67" s="2"/>
      <c r="C67" s="2"/>
      <c r="D67" s="2"/>
      <c r="E67" s="2"/>
      <c r="F67" s="2"/>
    </row>
    <row r="68" ht="15.75" customHeight="1">
      <c r="A68" s="2"/>
      <c r="B68" s="2"/>
      <c r="C68" s="2"/>
      <c r="D68" s="2"/>
      <c r="E68" s="2"/>
      <c r="F68" s="2"/>
    </row>
    <row r="69" ht="15.75" customHeight="1">
      <c r="A69" s="2"/>
      <c r="B69" s="2"/>
      <c r="C69" s="2"/>
      <c r="D69" s="2"/>
      <c r="E69" s="2"/>
      <c r="F69" s="2"/>
    </row>
    <row r="70" ht="15.75" customHeight="1">
      <c r="A70" s="2"/>
      <c r="B70" s="2"/>
      <c r="C70" s="2"/>
      <c r="D70" s="2"/>
      <c r="E70" s="2"/>
      <c r="F70" s="2"/>
    </row>
    <row r="71" ht="15.75" customHeight="1">
      <c r="A71" s="2"/>
      <c r="B71" s="2"/>
      <c r="C71" s="2"/>
      <c r="D71" s="2"/>
      <c r="E71" s="2"/>
      <c r="F71" s="2"/>
    </row>
    <row r="72" ht="15.75" customHeight="1">
      <c r="A72" s="2"/>
      <c r="B72" s="2"/>
      <c r="C72" s="2"/>
      <c r="D72" s="2"/>
      <c r="E72" s="2"/>
      <c r="F72" s="2"/>
    </row>
    <row r="73" ht="15.75" customHeight="1">
      <c r="A73" s="2"/>
      <c r="B73" s="2"/>
      <c r="C73" s="2"/>
      <c r="D73" s="2"/>
      <c r="E73" s="2"/>
      <c r="F73" s="2"/>
    </row>
    <row r="74" ht="15.75" customHeight="1">
      <c r="A74" s="2"/>
      <c r="B74" s="2"/>
      <c r="C74" s="2"/>
      <c r="D74" s="2"/>
      <c r="E74" s="2"/>
      <c r="F74" s="2"/>
    </row>
    <row r="75" ht="15.75" customHeight="1">
      <c r="A75" s="2"/>
      <c r="B75" s="2"/>
      <c r="C75" s="2"/>
      <c r="D75" s="2"/>
      <c r="E75" s="2"/>
      <c r="F75" s="2"/>
    </row>
    <row r="76" ht="15.75" customHeight="1">
      <c r="A76" s="2"/>
      <c r="B76" s="2"/>
      <c r="C76" s="2"/>
      <c r="D76" s="2"/>
      <c r="E76" s="2"/>
      <c r="F76" s="2"/>
    </row>
    <row r="77" ht="15.75" customHeight="1">
      <c r="A77" s="2"/>
      <c r="B77" s="2"/>
      <c r="C77" s="2"/>
      <c r="D77" s="2"/>
      <c r="E77" s="2"/>
      <c r="F77" s="2"/>
    </row>
    <row r="78" ht="15.75" customHeight="1">
      <c r="A78" s="2"/>
      <c r="B78" s="2"/>
      <c r="C78" s="2"/>
      <c r="D78" s="2"/>
      <c r="E78" s="2"/>
      <c r="F78" s="2"/>
    </row>
    <row r="79" ht="15.75" customHeight="1">
      <c r="A79" s="2"/>
      <c r="B79" s="2"/>
      <c r="C79" s="2"/>
      <c r="D79" s="2"/>
      <c r="E79" s="2"/>
      <c r="F79" s="2"/>
    </row>
    <row r="80" ht="15.75" customHeight="1">
      <c r="A80" s="2"/>
      <c r="B80" s="2"/>
      <c r="C80" s="2"/>
      <c r="D80" s="2"/>
      <c r="E80" s="2"/>
      <c r="F80" s="2"/>
    </row>
    <row r="81" ht="15.75" customHeight="1">
      <c r="A81" s="2"/>
      <c r="B81" s="2"/>
      <c r="C81" s="2"/>
      <c r="D81" s="2"/>
      <c r="E81" s="2"/>
      <c r="F81" s="2"/>
    </row>
    <row r="82" ht="15.75" customHeight="1">
      <c r="A82" s="2"/>
      <c r="B82" s="2"/>
      <c r="C82" s="2"/>
      <c r="D82" s="2"/>
      <c r="E82" s="2"/>
      <c r="F82" s="2"/>
    </row>
    <row r="83" ht="15.75" customHeight="1">
      <c r="A83" s="2"/>
      <c r="B83" s="2"/>
      <c r="C83" s="2"/>
      <c r="D83" s="2"/>
      <c r="E83" s="2"/>
      <c r="F83" s="2"/>
    </row>
    <row r="84" ht="15.75" customHeight="1">
      <c r="A84" s="2"/>
      <c r="B84" s="2"/>
      <c r="C84" s="2"/>
      <c r="D84" s="2"/>
      <c r="E84" s="2"/>
      <c r="F84" s="2"/>
    </row>
    <row r="85" ht="15.75" customHeight="1">
      <c r="A85" s="2"/>
      <c r="B85" s="2"/>
      <c r="C85" s="2"/>
      <c r="D85" s="2"/>
      <c r="E85" s="2"/>
      <c r="F85" s="2"/>
    </row>
    <row r="86" ht="15.75" customHeight="1">
      <c r="A86" s="2"/>
      <c r="B86" s="2"/>
      <c r="C86" s="2"/>
      <c r="D86" s="2"/>
      <c r="E86" s="2"/>
      <c r="F86" s="2"/>
    </row>
    <row r="87" ht="15.75" customHeight="1">
      <c r="A87" s="2"/>
      <c r="B87" s="2"/>
      <c r="C87" s="2"/>
      <c r="D87" s="2"/>
      <c r="E87" s="2"/>
      <c r="F87" s="2"/>
    </row>
    <row r="88" ht="15.75" customHeight="1">
      <c r="A88" s="2"/>
      <c r="B88" s="2"/>
      <c r="C88" s="2"/>
      <c r="D88" s="2"/>
      <c r="E88" s="2"/>
      <c r="F88" s="2"/>
    </row>
    <row r="89" ht="15.75" customHeight="1">
      <c r="A89" s="2"/>
      <c r="B89" s="2"/>
      <c r="C89" s="2"/>
      <c r="D89" s="2"/>
      <c r="E89" s="2"/>
      <c r="F89" s="2"/>
    </row>
    <row r="90" ht="15.75" customHeight="1">
      <c r="A90" s="2"/>
      <c r="B90" s="2"/>
      <c r="C90" s="2"/>
      <c r="D90" s="2"/>
      <c r="E90" s="2"/>
      <c r="F90" s="2"/>
    </row>
    <row r="91" ht="15.75" customHeight="1">
      <c r="A91" s="2"/>
      <c r="B91" s="2"/>
      <c r="C91" s="2"/>
      <c r="D91" s="2"/>
      <c r="E91" s="2"/>
      <c r="F91" s="2"/>
    </row>
    <row r="92" ht="15.75" customHeight="1">
      <c r="A92" s="2"/>
      <c r="B92" s="2"/>
      <c r="C92" s="2"/>
      <c r="D92" s="2"/>
      <c r="E92" s="2"/>
      <c r="F92" s="2"/>
    </row>
    <row r="93" ht="15.75" customHeight="1">
      <c r="A93" s="2"/>
      <c r="B93" s="2"/>
      <c r="C93" s="2"/>
      <c r="D93" s="2"/>
      <c r="E93" s="2"/>
      <c r="F93" s="2"/>
    </row>
    <row r="94" ht="15.75" customHeight="1">
      <c r="A94" s="2"/>
      <c r="B94" s="2"/>
      <c r="C94" s="2"/>
      <c r="D94" s="2"/>
      <c r="E94" s="2"/>
      <c r="F94" s="2"/>
    </row>
    <row r="95" ht="15.75" customHeight="1">
      <c r="A95" s="2"/>
      <c r="B95" s="2"/>
      <c r="C95" s="2"/>
      <c r="D95" s="2"/>
      <c r="E95" s="2"/>
      <c r="F95" s="2"/>
    </row>
    <row r="96" ht="15.75" customHeight="1">
      <c r="A96" s="2"/>
      <c r="B96" s="2"/>
      <c r="C96" s="2"/>
      <c r="D96" s="2"/>
      <c r="E96" s="2"/>
      <c r="F96" s="2"/>
    </row>
    <row r="97" ht="15.75" customHeight="1">
      <c r="A97" s="2"/>
      <c r="B97" s="2"/>
      <c r="C97" s="2"/>
      <c r="D97" s="2"/>
      <c r="E97" s="2"/>
      <c r="F97" s="2"/>
    </row>
    <row r="98" ht="15.75" customHeight="1">
      <c r="A98" s="2"/>
      <c r="B98" s="2"/>
      <c r="C98" s="2"/>
      <c r="D98" s="2"/>
      <c r="E98" s="2"/>
      <c r="F98" s="2"/>
    </row>
    <row r="99" ht="15.75" customHeight="1">
      <c r="A99" s="2"/>
      <c r="B99" s="2"/>
      <c r="C99" s="2"/>
      <c r="D99" s="2"/>
      <c r="E99" s="2"/>
      <c r="F99" s="2"/>
    </row>
    <row r="100" ht="15.75" customHeight="1">
      <c r="A100" s="2"/>
      <c r="B100" s="2"/>
      <c r="C100" s="2"/>
      <c r="D100" s="2"/>
      <c r="E100" s="2"/>
      <c r="F100" s="2"/>
    </row>
    <row r="101" ht="15.75" customHeight="1">
      <c r="A101" s="2"/>
      <c r="B101" s="2"/>
      <c r="C101" s="2"/>
      <c r="D101" s="2"/>
      <c r="E101" s="2"/>
      <c r="F101" s="2"/>
    </row>
    <row r="102" ht="15.75" customHeight="1">
      <c r="A102" s="2"/>
      <c r="B102" s="2"/>
      <c r="C102" s="2"/>
      <c r="D102" s="2"/>
      <c r="E102" s="2"/>
      <c r="F102" s="2"/>
    </row>
    <row r="103" ht="15.75" customHeight="1">
      <c r="A103" s="2"/>
      <c r="B103" s="2"/>
      <c r="C103" s="2"/>
      <c r="D103" s="2"/>
      <c r="E103" s="2"/>
      <c r="F103" s="2"/>
    </row>
    <row r="104" ht="15.75" customHeight="1">
      <c r="A104" s="2"/>
      <c r="B104" s="2"/>
      <c r="C104" s="2"/>
      <c r="D104" s="2"/>
      <c r="E104" s="2"/>
      <c r="F104" s="2"/>
    </row>
    <row r="105" ht="15.75" customHeight="1">
      <c r="A105" s="2"/>
      <c r="B105" s="2"/>
      <c r="C105" s="2"/>
      <c r="D105" s="2"/>
      <c r="E105" s="2"/>
      <c r="F105" s="2"/>
    </row>
    <row r="106" ht="15.75" customHeight="1">
      <c r="A106" s="2"/>
      <c r="B106" s="2"/>
      <c r="C106" s="2"/>
      <c r="D106" s="2"/>
      <c r="E106" s="2"/>
      <c r="F106" s="2"/>
    </row>
    <row r="107" ht="15.75" customHeight="1">
      <c r="A107" s="2"/>
      <c r="B107" s="2"/>
      <c r="C107" s="2"/>
      <c r="D107" s="2"/>
      <c r="E107" s="2"/>
      <c r="F107" s="2"/>
    </row>
    <row r="108" ht="15.75" customHeight="1">
      <c r="A108" s="2"/>
      <c r="B108" s="2"/>
      <c r="C108" s="2"/>
      <c r="D108" s="2"/>
      <c r="E108" s="2"/>
      <c r="F108" s="2"/>
    </row>
    <row r="109" ht="15.75" customHeight="1">
      <c r="A109" s="2"/>
      <c r="B109" s="2"/>
      <c r="C109" s="2"/>
      <c r="D109" s="2"/>
      <c r="E109" s="2"/>
      <c r="F109" s="2"/>
    </row>
    <row r="110" ht="15.75" customHeight="1">
      <c r="A110" s="2"/>
      <c r="B110" s="2"/>
      <c r="C110" s="2"/>
      <c r="D110" s="2"/>
      <c r="E110" s="2"/>
      <c r="F110" s="2"/>
    </row>
    <row r="111" ht="15.75" customHeight="1">
      <c r="A111" s="2"/>
      <c r="B111" s="2"/>
      <c r="C111" s="2"/>
      <c r="D111" s="2"/>
      <c r="E111" s="2"/>
      <c r="F111" s="2"/>
    </row>
    <row r="112" ht="15.75" customHeight="1">
      <c r="A112" s="2"/>
      <c r="B112" s="2"/>
      <c r="C112" s="2"/>
      <c r="D112" s="2"/>
      <c r="E112" s="2"/>
      <c r="F112" s="2"/>
    </row>
    <row r="113" ht="15.75" customHeight="1">
      <c r="A113" s="2"/>
      <c r="B113" s="2"/>
      <c r="C113" s="2"/>
      <c r="D113" s="2"/>
      <c r="E113" s="2"/>
      <c r="F113" s="2"/>
    </row>
    <row r="114" ht="15.75" customHeight="1">
      <c r="A114" s="2"/>
      <c r="B114" s="2"/>
      <c r="C114" s="2"/>
      <c r="D114" s="2"/>
      <c r="E114" s="2"/>
      <c r="F114" s="2"/>
    </row>
    <row r="115" ht="15.75" customHeight="1">
      <c r="A115" s="2"/>
      <c r="B115" s="2"/>
      <c r="C115" s="2"/>
      <c r="D115" s="2"/>
      <c r="E115" s="2"/>
      <c r="F115" s="2"/>
    </row>
    <row r="116" ht="15.75" customHeight="1">
      <c r="A116" s="2"/>
      <c r="B116" s="2"/>
      <c r="C116" s="2"/>
      <c r="D116" s="2"/>
      <c r="E116" s="2"/>
      <c r="F116" s="2"/>
    </row>
    <row r="117" ht="15.75" customHeight="1">
      <c r="A117" s="2"/>
      <c r="B117" s="2"/>
      <c r="C117" s="2"/>
      <c r="D117" s="2"/>
      <c r="E117" s="2"/>
      <c r="F117" s="2"/>
    </row>
    <row r="118" ht="15.75" customHeight="1">
      <c r="A118" s="2"/>
      <c r="B118" s="2"/>
      <c r="C118" s="2"/>
      <c r="D118" s="2"/>
      <c r="E118" s="2"/>
      <c r="F118" s="2"/>
    </row>
    <row r="119" ht="15.75" customHeight="1">
      <c r="A119" s="2"/>
      <c r="B119" s="2"/>
      <c r="C119" s="2"/>
      <c r="D119" s="2"/>
      <c r="E119" s="2"/>
      <c r="F119" s="2"/>
    </row>
    <row r="120" ht="15.75" customHeight="1">
      <c r="A120" s="2"/>
      <c r="B120" s="2"/>
      <c r="C120" s="2"/>
      <c r="D120" s="2"/>
      <c r="E120" s="2"/>
      <c r="F120" s="2"/>
    </row>
    <row r="121" ht="15.75" customHeight="1">
      <c r="A121" s="2"/>
      <c r="B121" s="2"/>
      <c r="C121" s="2"/>
      <c r="D121" s="2"/>
      <c r="E121" s="2"/>
      <c r="F121" s="2"/>
    </row>
    <row r="122" ht="15.75" customHeight="1">
      <c r="A122" s="2"/>
      <c r="B122" s="2"/>
      <c r="C122" s="2"/>
      <c r="D122" s="2"/>
      <c r="E122" s="2"/>
      <c r="F122" s="2"/>
    </row>
    <row r="123" ht="15.75" customHeight="1">
      <c r="A123" s="2"/>
      <c r="B123" s="2"/>
      <c r="C123" s="2"/>
      <c r="D123" s="2"/>
      <c r="E123" s="2"/>
      <c r="F123" s="2"/>
    </row>
    <row r="124" ht="15.75" customHeight="1">
      <c r="A124" s="2"/>
      <c r="B124" s="2"/>
      <c r="C124" s="2"/>
      <c r="D124" s="2"/>
      <c r="E124" s="2"/>
      <c r="F124" s="2"/>
    </row>
    <row r="125" ht="15.75" customHeight="1">
      <c r="A125" s="2"/>
      <c r="B125" s="2"/>
      <c r="C125" s="2"/>
      <c r="D125" s="2"/>
      <c r="E125" s="2"/>
      <c r="F125" s="2"/>
    </row>
    <row r="126" ht="15.75" customHeight="1">
      <c r="A126" s="2"/>
      <c r="B126" s="2"/>
      <c r="C126" s="2"/>
      <c r="D126" s="2"/>
      <c r="E126" s="2"/>
      <c r="F126" s="2"/>
    </row>
    <row r="127" ht="15.75" customHeight="1">
      <c r="A127" s="2"/>
      <c r="B127" s="2"/>
      <c r="C127" s="2"/>
      <c r="D127" s="2"/>
      <c r="E127" s="2"/>
      <c r="F127" s="2"/>
    </row>
    <row r="128" ht="15.75" customHeight="1">
      <c r="A128" s="2"/>
      <c r="B128" s="2"/>
      <c r="C128" s="2"/>
      <c r="D128" s="2"/>
      <c r="E128" s="2"/>
      <c r="F128" s="2"/>
    </row>
    <row r="129" ht="15.75" customHeight="1">
      <c r="A129" s="2"/>
      <c r="B129" s="2"/>
      <c r="C129" s="2"/>
      <c r="D129" s="2"/>
      <c r="E129" s="2"/>
      <c r="F129" s="2"/>
    </row>
    <row r="130" ht="15.75" customHeight="1">
      <c r="A130" s="2"/>
      <c r="B130" s="2"/>
      <c r="C130" s="2"/>
      <c r="D130" s="2"/>
      <c r="E130" s="2"/>
      <c r="F130" s="2"/>
    </row>
    <row r="131" ht="15.75" customHeight="1">
      <c r="A131" s="2"/>
      <c r="B131" s="2"/>
      <c r="C131" s="2"/>
      <c r="D131" s="2"/>
      <c r="E131" s="2"/>
      <c r="F131" s="2"/>
    </row>
    <row r="132" ht="15.75" customHeight="1">
      <c r="A132" s="2"/>
      <c r="B132" s="2"/>
      <c r="C132" s="2"/>
      <c r="D132" s="2"/>
      <c r="E132" s="2"/>
      <c r="F132" s="2"/>
    </row>
    <row r="133" ht="15.75" customHeight="1">
      <c r="A133" s="2"/>
      <c r="B133" s="2"/>
      <c r="C133" s="2"/>
      <c r="D133" s="2"/>
      <c r="E133" s="2"/>
      <c r="F133" s="2"/>
    </row>
    <row r="134" ht="15.75" customHeight="1">
      <c r="A134" s="2"/>
      <c r="B134" s="2"/>
      <c r="C134" s="2"/>
      <c r="D134" s="2"/>
      <c r="E134" s="2"/>
      <c r="F134" s="2"/>
    </row>
    <row r="135" ht="15.75" customHeight="1">
      <c r="A135" s="2"/>
      <c r="B135" s="2"/>
      <c r="C135" s="2"/>
      <c r="D135" s="2"/>
      <c r="E135" s="2"/>
      <c r="F135" s="2"/>
    </row>
    <row r="136" ht="15.75" customHeight="1">
      <c r="A136" s="2"/>
      <c r="B136" s="2"/>
      <c r="C136" s="2"/>
      <c r="D136" s="2"/>
      <c r="E136" s="2"/>
      <c r="F136" s="2"/>
    </row>
    <row r="137" ht="15.75" customHeight="1">
      <c r="A137" s="2"/>
      <c r="B137" s="2"/>
      <c r="C137" s="2"/>
      <c r="D137" s="2"/>
      <c r="E137" s="2"/>
      <c r="F137" s="2"/>
    </row>
    <row r="138" ht="15.75" customHeight="1">
      <c r="A138" s="2"/>
      <c r="B138" s="2"/>
      <c r="C138" s="2"/>
      <c r="D138" s="2"/>
      <c r="E138" s="2"/>
      <c r="F138" s="2"/>
    </row>
    <row r="139" ht="15.75" customHeight="1">
      <c r="A139" s="2"/>
      <c r="B139" s="2"/>
      <c r="C139" s="2"/>
      <c r="D139" s="2"/>
      <c r="E139" s="2"/>
      <c r="F139" s="2"/>
    </row>
    <row r="140" ht="15.75" customHeight="1">
      <c r="A140" s="2"/>
      <c r="B140" s="2"/>
      <c r="C140" s="2"/>
      <c r="D140" s="2"/>
      <c r="E140" s="2"/>
      <c r="F140" s="2"/>
    </row>
    <row r="141" ht="15.75" customHeight="1">
      <c r="A141" s="2"/>
      <c r="B141" s="2"/>
      <c r="C141" s="2"/>
      <c r="D141" s="2"/>
      <c r="E141" s="2"/>
      <c r="F141" s="2"/>
    </row>
    <row r="142" ht="15.75" customHeight="1">
      <c r="A142" s="2"/>
      <c r="B142" s="2"/>
      <c r="C142" s="2"/>
      <c r="D142" s="2"/>
      <c r="E142" s="2"/>
      <c r="F142" s="2"/>
    </row>
    <row r="143" ht="15.75" customHeight="1">
      <c r="A143" s="2"/>
      <c r="B143" s="2"/>
      <c r="C143" s="2"/>
      <c r="D143" s="2"/>
      <c r="E143" s="2"/>
      <c r="F143" s="2"/>
    </row>
    <row r="144" ht="15.75" customHeight="1">
      <c r="A144" s="2"/>
      <c r="B144" s="2"/>
      <c r="C144" s="2"/>
      <c r="D144" s="2"/>
      <c r="E144" s="2"/>
      <c r="F144" s="2"/>
    </row>
    <row r="145" ht="15.75" customHeight="1">
      <c r="A145" s="2"/>
      <c r="B145" s="2"/>
      <c r="C145" s="2"/>
      <c r="D145" s="2"/>
      <c r="E145" s="2"/>
      <c r="F145" s="2"/>
    </row>
    <row r="146" ht="15.75" customHeight="1">
      <c r="A146" s="2"/>
      <c r="B146" s="2"/>
      <c r="C146" s="2"/>
      <c r="D146" s="2"/>
      <c r="E146" s="2"/>
      <c r="F146" s="2"/>
    </row>
    <row r="147" ht="15.75" customHeight="1">
      <c r="A147" s="2"/>
      <c r="B147" s="2"/>
      <c r="C147" s="2"/>
      <c r="D147" s="2"/>
      <c r="E147" s="2"/>
      <c r="F147" s="2"/>
    </row>
    <row r="148" ht="15.75" customHeight="1">
      <c r="A148" s="2"/>
      <c r="B148" s="2"/>
      <c r="C148" s="2"/>
      <c r="D148" s="2"/>
      <c r="E148" s="2"/>
      <c r="F148" s="2"/>
    </row>
    <row r="149" ht="15.75" customHeight="1">
      <c r="A149" s="2"/>
      <c r="B149" s="2"/>
      <c r="C149" s="2"/>
      <c r="D149" s="2"/>
      <c r="E149" s="2"/>
      <c r="F149" s="2"/>
    </row>
    <row r="150" ht="15.75" customHeight="1">
      <c r="A150" s="2"/>
      <c r="B150" s="2"/>
      <c r="C150" s="2"/>
      <c r="D150" s="2"/>
      <c r="E150" s="2"/>
      <c r="F150" s="2"/>
    </row>
    <row r="151" ht="15.75" customHeight="1">
      <c r="A151" s="2"/>
      <c r="B151" s="2"/>
      <c r="C151" s="2"/>
      <c r="D151" s="2"/>
      <c r="E151" s="2"/>
      <c r="F151" s="2"/>
    </row>
    <row r="152" ht="15.75" customHeight="1">
      <c r="A152" s="2"/>
      <c r="B152" s="2"/>
      <c r="C152" s="2"/>
      <c r="D152" s="2"/>
      <c r="E152" s="2"/>
      <c r="F152" s="2"/>
    </row>
    <row r="153" ht="15.75" customHeight="1">
      <c r="A153" s="2"/>
      <c r="B153" s="2"/>
      <c r="C153" s="2"/>
      <c r="D153" s="2"/>
      <c r="E153" s="2"/>
      <c r="F153" s="2"/>
    </row>
    <row r="154" ht="15.75" customHeight="1">
      <c r="A154" s="2"/>
      <c r="B154" s="2"/>
      <c r="C154" s="2"/>
      <c r="D154" s="2"/>
      <c r="E154" s="2"/>
      <c r="F154" s="2"/>
    </row>
    <row r="155" ht="15.75" customHeight="1">
      <c r="A155" s="2"/>
      <c r="B155" s="2"/>
      <c r="C155" s="2"/>
      <c r="D155" s="2"/>
      <c r="E155" s="2"/>
      <c r="F155" s="2"/>
    </row>
    <row r="156" ht="15.75" customHeight="1">
      <c r="A156" s="2"/>
      <c r="B156" s="2"/>
      <c r="C156" s="2"/>
      <c r="D156" s="2"/>
      <c r="E156" s="2"/>
      <c r="F156" s="2"/>
    </row>
    <row r="157" ht="15.75" customHeight="1">
      <c r="A157" s="2"/>
      <c r="B157" s="2"/>
      <c r="C157" s="2"/>
      <c r="D157" s="2"/>
      <c r="E157" s="2"/>
      <c r="F157" s="2"/>
    </row>
    <row r="158" ht="15.75" customHeight="1">
      <c r="A158" s="2"/>
      <c r="B158" s="2"/>
      <c r="C158" s="2"/>
      <c r="D158" s="2"/>
      <c r="E158" s="2"/>
      <c r="F158" s="2"/>
    </row>
    <row r="159" ht="15.75" customHeight="1">
      <c r="A159" s="2"/>
      <c r="B159" s="2"/>
      <c r="C159" s="2"/>
      <c r="D159" s="2"/>
      <c r="E159" s="2"/>
      <c r="F159" s="2"/>
    </row>
    <row r="160" ht="15.75" customHeight="1">
      <c r="A160" s="2"/>
      <c r="B160" s="2"/>
      <c r="C160" s="2"/>
      <c r="D160" s="2"/>
      <c r="E160" s="2"/>
      <c r="F160" s="2"/>
    </row>
    <row r="161" ht="15.75" customHeight="1">
      <c r="A161" s="2"/>
      <c r="B161" s="2"/>
      <c r="C161" s="2"/>
      <c r="D161" s="2"/>
      <c r="E161" s="2"/>
      <c r="F161" s="2"/>
    </row>
    <row r="162" ht="15.75" customHeight="1">
      <c r="A162" s="2"/>
      <c r="B162" s="2"/>
      <c r="C162" s="2"/>
      <c r="D162" s="2"/>
      <c r="E162" s="2"/>
      <c r="F162" s="2"/>
    </row>
    <row r="163" ht="15.75" customHeight="1">
      <c r="A163" s="2"/>
      <c r="B163" s="2"/>
      <c r="C163" s="2"/>
      <c r="D163" s="2"/>
      <c r="E163" s="2"/>
      <c r="F163" s="2"/>
    </row>
    <row r="164" ht="15.75" customHeight="1">
      <c r="A164" s="2"/>
      <c r="B164" s="2"/>
      <c r="C164" s="2"/>
      <c r="D164" s="2"/>
      <c r="E164" s="2"/>
      <c r="F164" s="2"/>
    </row>
    <row r="165" ht="15.75" customHeight="1">
      <c r="A165" s="2"/>
      <c r="B165" s="2"/>
      <c r="C165" s="2"/>
      <c r="D165" s="2"/>
      <c r="E165" s="2"/>
      <c r="F165" s="2"/>
    </row>
    <row r="166" ht="15.75" customHeight="1">
      <c r="A166" s="2"/>
      <c r="B166" s="2"/>
      <c r="C166" s="2"/>
      <c r="D166" s="2"/>
      <c r="E166" s="2"/>
      <c r="F166" s="2"/>
    </row>
    <row r="167" ht="15.75" customHeight="1">
      <c r="A167" s="2"/>
      <c r="B167" s="2"/>
      <c r="C167" s="2"/>
      <c r="D167" s="2"/>
      <c r="E167" s="2"/>
      <c r="F167" s="2"/>
    </row>
    <row r="168" ht="15.75" customHeight="1">
      <c r="A168" s="2"/>
      <c r="B168" s="2"/>
      <c r="C168" s="2"/>
      <c r="D168" s="2"/>
      <c r="E168" s="2"/>
      <c r="F168" s="2"/>
    </row>
    <row r="169" ht="15.75" customHeight="1">
      <c r="A169" s="2"/>
      <c r="B169" s="2"/>
      <c r="C169" s="2"/>
      <c r="D169" s="2"/>
      <c r="E169" s="2"/>
      <c r="F169" s="2"/>
    </row>
    <row r="170" ht="15.75" customHeight="1">
      <c r="A170" s="2"/>
      <c r="B170" s="2"/>
      <c r="C170" s="2"/>
      <c r="D170" s="2"/>
      <c r="E170" s="2"/>
      <c r="F170" s="2"/>
    </row>
    <row r="171" ht="15.75" customHeight="1">
      <c r="A171" s="2"/>
      <c r="B171" s="2"/>
      <c r="C171" s="2"/>
      <c r="D171" s="2"/>
      <c r="E171" s="2"/>
      <c r="F171" s="2"/>
    </row>
    <row r="172" ht="15.75" customHeight="1">
      <c r="A172" s="2"/>
      <c r="B172" s="2"/>
      <c r="C172" s="2"/>
      <c r="D172" s="2"/>
      <c r="E172" s="2"/>
      <c r="F172" s="2"/>
    </row>
    <row r="173" ht="15.75" customHeight="1">
      <c r="A173" s="2"/>
      <c r="B173" s="2"/>
      <c r="C173" s="2"/>
      <c r="D173" s="2"/>
      <c r="E173" s="2"/>
      <c r="F173" s="2"/>
    </row>
    <row r="174" ht="15.75" customHeight="1">
      <c r="A174" s="2"/>
      <c r="B174" s="2"/>
      <c r="C174" s="2"/>
      <c r="D174" s="2"/>
      <c r="E174" s="2"/>
      <c r="F174" s="2"/>
    </row>
    <row r="175" ht="15.75" customHeight="1">
      <c r="A175" s="2"/>
      <c r="B175" s="2"/>
      <c r="C175" s="2"/>
      <c r="D175" s="2"/>
      <c r="E175" s="2"/>
      <c r="F175" s="2"/>
    </row>
    <row r="176" ht="15.75" customHeight="1">
      <c r="A176" s="2"/>
      <c r="B176" s="2"/>
      <c r="C176" s="2"/>
      <c r="D176" s="2"/>
      <c r="E176" s="2"/>
      <c r="F176" s="2"/>
    </row>
    <row r="177" ht="15.75" customHeight="1">
      <c r="A177" s="2"/>
      <c r="B177" s="2"/>
      <c r="C177" s="2"/>
      <c r="D177" s="2"/>
      <c r="E177" s="2"/>
      <c r="F177" s="2"/>
    </row>
    <row r="178" ht="15.75" customHeight="1">
      <c r="A178" s="2"/>
      <c r="B178" s="2"/>
      <c r="C178" s="2"/>
      <c r="D178" s="2"/>
      <c r="E178" s="2"/>
      <c r="F178" s="2"/>
    </row>
    <row r="179" ht="15.75" customHeight="1">
      <c r="A179" s="2"/>
      <c r="B179" s="2"/>
      <c r="C179" s="2"/>
      <c r="D179" s="2"/>
      <c r="E179" s="2"/>
      <c r="F179" s="2"/>
    </row>
    <row r="180" ht="15.75" customHeight="1">
      <c r="A180" s="2"/>
      <c r="B180" s="2"/>
      <c r="C180" s="2"/>
      <c r="D180" s="2"/>
      <c r="E180" s="2"/>
      <c r="F180" s="2"/>
    </row>
    <row r="181" ht="15.75" customHeight="1">
      <c r="A181" s="2"/>
      <c r="B181" s="2"/>
      <c r="C181" s="2"/>
      <c r="D181" s="2"/>
      <c r="E181" s="2"/>
      <c r="F181" s="2"/>
    </row>
    <row r="182" ht="15.75" customHeight="1">
      <c r="A182" s="2"/>
      <c r="B182" s="2"/>
      <c r="C182" s="2"/>
      <c r="D182" s="2"/>
      <c r="E182" s="2"/>
      <c r="F182" s="2"/>
    </row>
    <row r="183" ht="15.75" customHeight="1">
      <c r="A183" s="2"/>
      <c r="B183" s="2"/>
      <c r="C183" s="2"/>
      <c r="D183" s="2"/>
      <c r="E183" s="2"/>
      <c r="F183" s="2"/>
    </row>
    <row r="184" ht="15.75" customHeight="1">
      <c r="A184" s="2"/>
      <c r="B184" s="2"/>
      <c r="C184" s="2"/>
      <c r="D184" s="2"/>
      <c r="E184" s="2"/>
      <c r="F184" s="2"/>
    </row>
    <row r="185" ht="15.75" customHeight="1">
      <c r="A185" s="2"/>
      <c r="B185" s="2"/>
      <c r="C185" s="2"/>
      <c r="D185" s="2"/>
      <c r="E185" s="2"/>
      <c r="F185" s="2"/>
    </row>
    <row r="186" ht="15.75" customHeight="1">
      <c r="A186" s="2"/>
      <c r="B186" s="2"/>
      <c r="C186" s="2"/>
      <c r="D186" s="2"/>
      <c r="E186" s="2"/>
      <c r="F186" s="2"/>
    </row>
    <row r="187" ht="15.75" customHeight="1">
      <c r="A187" s="2"/>
      <c r="B187" s="2"/>
      <c r="C187" s="2"/>
      <c r="D187" s="2"/>
      <c r="E187" s="2"/>
      <c r="F187" s="2"/>
    </row>
    <row r="188" ht="15.75" customHeight="1">
      <c r="A188" s="2"/>
      <c r="B188" s="2"/>
      <c r="C188" s="2"/>
      <c r="D188" s="2"/>
      <c r="E188" s="2"/>
      <c r="F188" s="2"/>
    </row>
    <row r="189" ht="15.75" customHeight="1">
      <c r="A189" s="2"/>
      <c r="B189" s="2"/>
      <c r="C189" s="2"/>
      <c r="D189" s="2"/>
      <c r="E189" s="2"/>
      <c r="F189" s="2"/>
    </row>
    <row r="190" ht="15.75" customHeight="1">
      <c r="A190" s="2"/>
      <c r="B190" s="2"/>
      <c r="C190" s="2"/>
      <c r="D190" s="2"/>
      <c r="E190" s="2"/>
      <c r="F190" s="2"/>
    </row>
    <row r="191" ht="15.75" customHeight="1">
      <c r="A191" s="2"/>
      <c r="B191" s="2"/>
      <c r="C191" s="2"/>
      <c r="D191" s="2"/>
      <c r="E191" s="2"/>
      <c r="F191" s="2"/>
    </row>
    <row r="192" ht="15.75" customHeight="1">
      <c r="A192" s="2"/>
      <c r="B192" s="2"/>
      <c r="C192" s="2"/>
      <c r="D192" s="2"/>
      <c r="E192" s="2"/>
      <c r="F192" s="2"/>
    </row>
    <row r="193" ht="15.75" customHeight="1">
      <c r="A193" s="2"/>
      <c r="B193" s="2"/>
      <c r="C193" s="2"/>
      <c r="D193" s="2"/>
      <c r="E193" s="2"/>
      <c r="F193" s="2"/>
    </row>
    <row r="194" ht="15.75" customHeight="1">
      <c r="A194" s="2"/>
      <c r="B194" s="2"/>
      <c r="C194" s="2"/>
      <c r="D194" s="2"/>
      <c r="E194" s="2"/>
      <c r="F194" s="2"/>
    </row>
    <row r="195" ht="15.75" customHeight="1">
      <c r="A195" s="2"/>
      <c r="B195" s="2"/>
      <c r="C195" s="2"/>
      <c r="D195" s="2"/>
      <c r="E195" s="2"/>
      <c r="F195" s="2"/>
    </row>
    <row r="196" ht="15.75" customHeight="1">
      <c r="A196" s="2"/>
      <c r="B196" s="2"/>
      <c r="C196" s="2"/>
      <c r="D196" s="2"/>
      <c r="E196" s="2"/>
      <c r="F196" s="2"/>
    </row>
    <row r="197" ht="15.75" customHeight="1">
      <c r="A197" s="2"/>
      <c r="B197" s="2"/>
      <c r="C197" s="2"/>
      <c r="D197" s="2"/>
      <c r="E197" s="2"/>
      <c r="F197" s="2"/>
    </row>
    <row r="198" ht="15.75" customHeight="1">
      <c r="A198" s="2"/>
      <c r="B198" s="2"/>
      <c r="C198" s="2"/>
      <c r="D198" s="2"/>
      <c r="E198" s="2"/>
      <c r="F198" s="2"/>
    </row>
    <row r="199" ht="15.75" customHeight="1">
      <c r="A199" s="2"/>
      <c r="B199" s="2"/>
      <c r="C199" s="2"/>
      <c r="D199" s="2"/>
      <c r="E199" s="2"/>
      <c r="F199" s="2"/>
    </row>
    <row r="200" ht="15.75" customHeight="1">
      <c r="A200" s="2"/>
      <c r="B200" s="2"/>
      <c r="C200" s="2"/>
      <c r="D200" s="2"/>
      <c r="E200" s="2"/>
      <c r="F200" s="2"/>
    </row>
    <row r="201" ht="15.75" customHeight="1">
      <c r="A201" s="2"/>
      <c r="B201" s="2"/>
      <c r="C201" s="2"/>
      <c r="D201" s="2"/>
      <c r="E201" s="2"/>
      <c r="F201" s="2"/>
    </row>
    <row r="202" ht="15.75" customHeight="1">
      <c r="A202" s="2"/>
      <c r="B202" s="2"/>
      <c r="C202" s="2"/>
      <c r="D202" s="2"/>
      <c r="E202" s="2"/>
      <c r="F202" s="2"/>
    </row>
    <row r="203" ht="15.75" customHeight="1">
      <c r="A203" s="2"/>
      <c r="B203" s="2"/>
      <c r="C203" s="2"/>
      <c r="D203" s="2"/>
      <c r="E203" s="2"/>
      <c r="F203" s="2"/>
    </row>
    <row r="204" ht="15.75" customHeight="1">
      <c r="A204" s="2"/>
      <c r="B204" s="2"/>
      <c r="C204" s="2"/>
      <c r="D204" s="2"/>
      <c r="E204" s="2"/>
      <c r="F204" s="2"/>
    </row>
    <row r="205" ht="15.75" customHeight="1">
      <c r="A205" s="2"/>
      <c r="B205" s="2"/>
      <c r="C205" s="2"/>
      <c r="D205" s="2"/>
      <c r="E205" s="2"/>
      <c r="F205" s="2"/>
    </row>
    <row r="206" ht="15.75" customHeight="1">
      <c r="A206" s="2"/>
      <c r="B206" s="2"/>
      <c r="C206" s="2"/>
      <c r="D206" s="2"/>
      <c r="E206" s="2"/>
      <c r="F206" s="2"/>
    </row>
    <row r="207" ht="15.75" customHeight="1">
      <c r="A207" s="2"/>
      <c r="B207" s="2"/>
      <c r="C207" s="2"/>
      <c r="D207" s="2"/>
      <c r="E207" s="2"/>
      <c r="F207" s="2"/>
    </row>
    <row r="208" ht="15.75" customHeight="1">
      <c r="A208" s="2"/>
      <c r="B208" s="2"/>
      <c r="C208" s="2"/>
      <c r="D208" s="2"/>
      <c r="E208" s="2"/>
      <c r="F208" s="2"/>
    </row>
    <row r="209" ht="15.75" customHeight="1">
      <c r="A209" s="2"/>
      <c r="B209" s="2"/>
      <c r="C209" s="2"/>
      <c r="D209" s="2"/>
      <c r="E209" s="2"/>
      <c r="F209" s="2"/>
    </row>
    <row r="210" ht="15.75" customHeight="1">
      <c r="A210" s="2"/>
      <c r="B210" s="2"/>
      <c r="C210" s="2"/>
      <c r="D210" s="2"/>
      <c r="E210" s="2"/>
      <c r="F210" s="2"/>
    </row>
    <row r="211" ht="15.75" customHeight="1">
      <c r="A211" s="2"/>
      <c r="B211" s="2"/>
      <c r="C211" s="2"/>
      <c r="D211" s="2"/>
      <c r="E211" s="2"/>
      <c r="F211" s="2"/>
    </row>
    <row r="212" ht="15.75" customHeight="1">
      <c r="A212" s="2"/>
      <c r="B212" s="2"/>
      <c r="C212" s="2"/>
      <c r="D212" s="2"/>
      <c r="E212" s="2"/>
      <c r="F212" s="2"/>
    </row>
    <row r="213" ht="15.75" customHeight="1">
      <c r="A213" s="2"/>
      <c r="B213" s="2"/>
      <c r="C213" s="2"/>
      <c r="D213" s="2"/>
      <c r="E213" s="2"/>
      <c r="F213" s="2"/>
    </row>
    <row r="214" ht="15.75" customHeight="1">
      <c r="A214" s="2"/>
      <c r="B214" s="2"/>
      <c r="C214" s="2"/>
      <c r="D214" s="2"/>
      <c r="E214" s="2"/>
      <c r="F214" s="2"/>
    </row>
    <row r="215" ht="15.75" customHeight="1">
      <c r="A215" s="2"/>
      <c r="B215" s="2"/>
      <c r="C215" s="2"/>
      <c r="D215" s="2"/>
      <c r="E215" s="2"/>
      <c r="F215" s="2"/>
    </row>
    <row r="216" ht="15.75" customHeight="1">
      <c r="A216" s="2"/>
      <c r="B216" s="2"/>
      <c r="C216" s="2"/>
      <c r="D216" s="2"/>
      <c r="E216" s="2"/>
      <c r="F216" s="2"/>
    </row>
    <row r="217" ht="15.75" customHeight="1">
      <c r="A217" s="2"/>
      <c r="B217" s="2"/>
      <c r="C217" s="2"/>
      <c r="D217" s="2"/>
      <c r="E217" s="2"/>
      <c r="F217" s="2"/>
    </row>
    <row r="218" ht="15.75" customHeight="1">
      <c r="A218" s="2"/>
      <c r="B218" s="2"/>
      <c r="C218" s="2"/>
      <c r="D218" s="2"/>
      <c r="E218" s="2"/>
      <c r="F218" s="2"/>
    </row>
    <row r="219" ht="15.75" customHeight="1">
      <c r="A219" s="2"/>
      <c r="B219" s="2"/>
      <c r="C219" s="2"/>
      <c r="D219" s="2"/>
      <c r="E219" s="2"/>
      <c r="F219" s="2"/>
    </row>
    <row r="220" ht="15.75" customHeight="1">
      <c r="A220" s="2"/>
      <c r="B220" s="2"/>
      <c r="C220" s="2"/>
      <c r="D220" s="2"/>
      <c r="E220" s="2"/>
      <c r="F220" s="2"/>
    </row>
    <row r="221" ht="15.75" customHeight="1">
      <c r="A221" s="2"/>
      <c r="B221" s="2"/>
      <c r="C221" s="2"/>
      <c r="D221" s="2"/>
      <c r="E221" s="2"/>
      <c r="F221" s="2"/>
    </row>
    <row r="222" ht="15.75" customHeight="1">
      <c r="A222" s="2"/>
      <c r="B222" s="2"/>
      <c r="C222" s="2"/>
      <c r="D222" s="2"/>
      <c r="E222" s="2"/>
      <c r="F222" s="2"/>
    </row>
    <row r="223" ht="15.75" customHeight="1">
      <c r="A223" s="2"/>
      <c r="B223" s="2"/>
      <c r="C223" s="2"/>
      <c r="D223" s="2"/>
      <c r="E223" s="2"/>
      <c r="F223" s="2"/>
    </row>
    <row r="224" ht="15.75" customHeight="1">
      <c r="A224" s="2"/>
      <c r="B224" s="2"/>
      <c r="C224" s="2"/>
      <c r="D224" s="2"/>
      <c r="E224" s="2"/>
      <c r="F224" s="2"/>
    </row>
    <row r="225" ht="15.75" customHeight="1">
      <c r="A225" s="2"/>
      <c r="B225" s="2"/>
      <c r="C225" s="2"/>
      <c r="D225" s="2"/>
      <c r="E225" s="2"/>
      <c r="F225" s="2"/>
    </row>
    <row r="226" ht="15.75" customHeight="1">
      <c r="A226" s="2"/>
      <c r="B226" s="2"/>
      <c r="C226" s="2"/>
      <c r="D226" s="2"/>
      <c r="E226" s="2"/>
      <c r="F226" s="2"/>
    </row>
    <row r="227" ht="15.75" customHeight="1">
      <c r="A227" s="2"/>
      <c r="B227" s="2"/>
      <c r="C227" s="2"/>
      <c r="D227" s="2"/>
      <c r="E227" s="2"/>
      <c r="F227" s="2"/>
    </row>
    <row r="228" ht="15.75" customHeight="1">
      <c r="A228" s="2"/>
      <c r="B228" s="2"/>
      <c r="C228" s="2"/>
      <c r="D228" s="2"/>
      <c r="E228" s="2"/>
      <c r="F228" s="2"/>
    </row>
    <row r="229" ht="15.75" customHeight="1">
      <c r="A229" s="2"/>
      <c r="B229" s="2"/>
      <c r="C229" s="2"/>
      <c r="D229" s="2"/>
      <c r="E229" s="2"/>
      <c r="F229" s="2"/>
    </row>
    <row r="230" ht="15.75" customHeight="1">
      <c r="A230" s="2"/>
      <c r="B230" s="2"/>
      <c r="C230" s="2"/>
      <c r="D230" s="2"/>
      <c r="E230" s="2"/>
      <c r="F230" s="2"/>
    </row>
    <row r="231" ht="15.75" customHeight="1">
      <c r="A231" s="2"/>
      <c r="B231" s="2"/>
      <c r="C231" s="2"/>
      <c r="D231" s="2"/>
      <c r="E231" s="2"/>
      <c r="F231" s="2"/>
    </row>
    <row r="232" ht="15.75" customHeight="1">
      <c r="A232" s="2"/>
      <c r="B232" s="2"/>
      <c r="C232" s="2"/>
      <c r="D232" s="2"/>
      <c r="E232" s="2"/>
      <c r="F232" s="2"/>
    </row>
    <row r="233" ht="15.75" customHeight="1">
      <c r="A233" s="2"/>
      <c r="B233" s="2"/>
      <c r="C233" s="2"/>
      <c r="D233" s="2"/>
      <c r="E233" s="2"/>
      <c r="F233" s="2"/>
    </row>
    <row r="234" ht="15.75" customHeight="1">
      <c r="A234" s="2"/>
      <c r="B234" s="2"/>
      <c r="C234" s="2"/>
      <c r="D234" s="2"/>
      <c r="E234" s="2"/>
      <c r="F234" s="2"/>
    </row>
    <row r="235" ht="15.75" customHeight="1">
      <c r="A235" s="2"/>
      <c r="B235" s="2"/>
      <c r="C235" s="2"/>
      <c r="D235" s="2"/>
      <c r="E235" s="2"/>
      <c r="F235" s="2"/>
    </row>
    <row r="236" ht="15.75" customHeight="1">
      <c r="A236" s="2"/>
      <c r="B236" s="2"/>
      <c r="C236" s="2"/>
      <c r="D236" s="2"/>
      <c r="E236" s="2"/>
      <c r="F236" s="2"/>
    </row>
    <row r="237" ht="15.75" customHeight="1">
      <c r="A237" s="2"/>
      <c r="B237" s="2"/>
      <c r="C237" s="2"/>
      <c r="D237" s="2"/>
      <c r="E237" s="2"/>
      <c r="F237" s="2"/>
    </row>
    <row r="238" ht="15.75" customHeight="1">
      <c r="A238" s="2"/>
      <c r="B238" s="2"/>
      <c r="C238" s="2"/>
      <c r="D238" s="2"/>
      <c r="E238" s="2"/>
      <c r="F238" s="2"/>
    </row>
    <row r="239" ht="15.75" customHeight="1">
      <c r="A239" s="2"/>
      <c r="B239" s="2"/>
      <c r="C239" s="2"/>
      <c r="D239" s="2"/>
      <c r="E239" s="2"/>
      <c r="F239" s="2"/>
    </row>
    <row r="240" ht="15.75" customHeight="1">
      <c r="A240" s="2"/>
      <c r="B240" s="2"/>
      <c r="C240" s="2"/>
      <c r="D240" s="2"/>
      <c r="E240" s="2"/>
      <c r="F240" s="2"/>
    </row>
    <row r="241" ht="15.75" customHeight="1">
      <c r="A241" s="2"/>
      <c r="B241" s="2"/>
      <c r="C241" s="2"/>
      <c r="D241" s="2"/>
      <c r="E241" s="2"/>
      <c r="F241" s="2"/>
    </row>
    <row r="242" ht="15.75" customHeight="1">
      <c r="A242" s="2"/>
      <c r="B242" s="2"/>
      <c r="C242" s="2"/>
      <c r="D242" s="2"/>
      <c r="E242" s="2"/>
      <c r="F242" s="2"/>
    </row>
    <row r="243" ht="15.75" customHeight="1">
      <c r="A243" s="2"/>
      <c r="B243" s="2"/>
      <c r="C243" s="2"/>
      <c r="D243" s="2"/>
      <c r="E243" s="2"/>
      <c r="F243" s="2"/>
    </row>
    <row r="244" ht="15.75" customHeight="1">
      <c r="A244" s="2"/>
      <c r="B244" s="2"/>
      <c r="C244" s="2"/>
      <c r="D244" s="2"/>
      <c r="E244" s="2"/>
      <c r="F244" s="2"/>
    </row>
    <row r="245" ht="15.75" customHeight="1">
      <c r="A245" s="2"/>
      <c r="B245" s="2"/>
      <c r="C245" s="2"/>
      <c r="D245" s="2"/>
      <c r="E245" s="2"/>
      <c r="F245" s="2"/>
    </row>
    <row r="246" ht="15.75" customHeight="1">
      <c r="A246" s="2"/>
      <c r="B246" s="2"/>
      <c r="C246" s="2"/>
      <c r="D246" s="2"/>
      <c r="E246" s="2"/>
      <c r="F246" s="2"/>
    </row>
    <row r="247" ht="15.75" customHeight="1">
      <c r="A247" s="2"/>
      <c r="B247" s="2"/>
      <c r="C247" s="2"/>
      <c r="D247" s="2"/>
      <c r="E247" s="2"/>
      <c r="F247" s="2"/>
    </row>
    <row r="248" ht="15.75" customHeight="1">
      <c r="A248" s="2"/>
      <c r="B248" s="2"/>
      <c r="C248" s="2"/>
      <c r="D248" s="2"/>
      <c r="E248" s="2"/>
      <c r="F248" s="2"/>
    </row>
    <row r="249" ht="15.75" customHeight="1">
      <c r="A249" s="2"/>
      <c r="B249" s="2"/>
      <c r="C249" s="2"/>
      <c r="D249" s="2"/>
      <c r="E249" s="2"/>
      <c r="F249" s="2"/>
    </row>
    <row r="250" ht="15.75" customHeight="1">
      <c r="A250" s="2"/>
      <c r="B250" s="2"/>
      <c r="C250" s="2"/>
      <c r="D250" s="2"/>
      <c r="E250" s="2"/>
      <c r="F250" s="2"/>
    </row>
    <row r="251" ht="15.75" customHeight="1">
      <c r="A251" s="2"/>
      <c r="B251" s="2"/>
      <c r="C251" s="2"/>
      <c r="D251" s="2"/>
      <c r="E251" s="2"/>
      <c r="F251" s="2"/>
    </row>
    <row r="252" ht="15.75" customHeight="1">
      <c r="A252" s="2"/>
      <c r="B252" s="2"/>
      <c r="C252" s="2"/>
      <c r="D252" s="2"/>
      <c r="E252" s="2"/>
      <c r="F252" s="2"/>
    </row>
    <row r="253" ht="15.75" customHeight="1">
      <c r="A253" s="2"/>
      <c r="B253" s="2"/>
      <c r="C253" s="2"/>
      <c r="D253" s="2"/>
      <c r="E253" s="2"/>
      <c r="F253" s="2"/>
    </row>
    <row r="254" ht="15.75" customHeight="1">
      <c r="A254" s="2"/>
      <c r="B254" s="2"/>
      <c r="C254" s="2"/>
      <c r="D254" s="2"/>
      <c r="E254" s="2"/>
      <c r="F254" s="2"/>
    </row>
    <row r="255" ht="15.75" customHeight="1">
      <c r="A255" s="2"/>
      <c r="B255" s="2"/>
      <c r="C255" s="2"/>
      <c r="D255" s="2"/>
      <c r="E255" s="2"/>
      <c r="F255" s="2"/>
    </row>
    <row r="256" ht="15.75" customHeight="1">
      <c r="A256" s="2"/>
      <c r="B256" s="2"/>
      <c r="C256" s="2"/>
      <c r="D256" s="2"/>
      <c r="E256" s="2"/>
      <c r="F256" s="2"/>
    </row>
    <row r="257" ht="15.75" customHeight="1">
      <c r="A257" s="2"/>
      <c r="B257" s="2"/>
      <c r="C257" s="2"/>
      <c r="D257" s="2"/>
      <c r="E257" s="2"/>
      <c r="F257" s="2"/>
    </row>
    <row r="258" ht="15.75" customHeight="1">
      <c r="A258" s="2"/>
      <c r="B258" s="2"/>
      <c r="C258" s="2"/>
      <c r="D258" s="2"/>
      <c r="E258" s="2"/>
      <c r="F258" s="2"/>
    </row>
    <row r="259" ht="15.75" customHeight="1">
      <c r="A259" s="2"/>
      <c r="B259" s="2"/>
      <c r="C259" s="2"/>
      <c r="D259" s="2"/>
      <c r="E259" s="2"/>
      <c r="F259" s="2"/>
    </row>
    <row r="260" ht="15.75" customHeight="1">
      <c r="A260" s="2"/>
      <c r="B260" s="2"/>
      <c r="C260" s="2"/>
      <c r="D260" s="2"/>
      <c r="E260" s="2"/>
      <c r="F260" s="2"/>
    </row>
    <row r="261" ht="15.75" customHeight="1">
      <c r="A261" s="2"/>
      <c r="B261" s="2"/>
      <c r="C261" s="2"/>
      <c r="D261" s="2"/>
      <c r="E261" s="2"/>
      <c r="F261" s="2"/>
    </row>
    <row r="262" ht="15.75" customHeight="1">
      <c r="A262" s="2"/>
      <c r="B262" s="2"/>
      <c r="C262" s="2"/>
      <c r="D262" s="2"/>
      <c r="E262" s="2"/>
      <c r="F262" s="2"/>
    </row>
    <row r="263" ht="15.75" customHeight="1">
      <c r="A263" s="2"/>
      <c r="B263" s="2"/>
      <c r="C263" s="2"/>
      <c r="D263" s="2"/>
      <c r="E263" s="2"/>
      <c r="F263" s="2"/>
    </row>
    <row r="264" ht="15.75" customHeight="1">
      <c r="A264" s="2"/>
      <c r="B264" s="2"/>
      <c r="C264" s="2"/>
      <c r="D264" s="2"/>
      <c r="E264" s="2"/>
      <c r="F264" s="2"/>
    </row>
    <row r="265" ht="15.75" customHeight="1">
      <c r="A265" s="2"/>
      <c r="B265" s="2"/>
      <c r="C265" s="2"/>
      <c r="D265" s="2"/>
      <c r="E265" s="2"/>
      <c r="F265" s="2"/>
    </row>
    <row r="266" ht="15.75" customHeight="1">
      <c r="A266" s="2"/>
      <c r="B266" s="2"/>
      <c r="C266" s="2"/>
      <c r="D266" s="2"/>
      <c r="E266" s="2"/>
      <c r="F266" s="2"/>
    </row>
    <row r="267" ht="15.75" customHeight="1">
      <c r="A267" s="2"/>
      <c r="B267" s="2"/>
      <c r="C267" s="2"/>
      <c r="D267" s="2"/>
      <c r="E267" s="2"/>
      <c r="F267" s="2"/>
    </row>
    <row r="268" ht="15.75" customHeight="1">
      <c r="A268" s="2"/>
      <c r="B268" s="2"/>
      <c r="C268" s="2"/>
      <c r="D268" s="2"/>
      <c r="E268" s="2"/>
      <c r="F268" s="2"/>
    </row>
    <row r="269" ht="15.75" customHeight="1">
      <c r="A269" s="2"/>
      <c r="B269" s="2"/>
      <c r="C269" s="2"/>
      <c r="D269" s="2"/>
      <c r="E269" s="2"/>
      <c r="F269" s="2"/>
    </row>
    <row r="270" ht="15.75" customHeight="1">
      <c r="A270" s="2"/>
      <c r="B270" s="2"/>
      <c r="C270" s="2"/>
      <c r="D270" s="2"/>
      <c r="E270" s="2"/>
      <c r="F270" s="2"/>
    </row>
    <row r="271" ht="15.75" customHeight="1">
      <c r="A271" s="2"/>
      <c r="B271" s="2"/>
      <c r="C271" s="2"/>
      <c r="D271" s="2"/>
      <c r="E271" s="2"/>
      <c r="F271" s="2"/>
    </row>
    <row r="272" ht="15.75" customHeight="1">
      <c r="A272" s="2"/>
      <c r="B272" s="2"/>
      <c r="C272" s="2"/>
      <c r="D272" s="2"/>
      <c r="E272" s="2"/>
      <c r="F272" s="2"/>
    </row>
    <row r="273" ht="15.75" customHeight="1">
      <c r="A273" s="2"/>
      <c r="B273" s="2"/>
      <c r="C273" s="2"/>
      <c r="D273" s="2"/>
      <c r="E273" s="2"/>
      <c r="F273" s="2"/>
    </row>
    <row r="274" ht="15.75" customHeight="1">
      <c r="A274" s="2"/>
      <c r="B274" s="2"/>
      <c r="C274" s="2"/>
      <c r="D274" s="2"/>
      <c r="E274" s="2"/>
      <c r="F274" s="2"/>
    </row>
    <row r="275" ht="15.75" customHeight="1">
      <c r="A275" s="2"/>
      <c r="B275" s="2"/>
      <c r="C275" s="2"/>
      <c r="D275" s="2"/>
      <c r="E275" s="2"/>
      <c r="F275" s="2"/>
    </row>
    <row r="276" ht="15.75" customHeight="1">
      <c r="A276" s="2"/>
      <c r="B276" s="2"/>
      <c r="C276" s="2"/>
      <c r="D276" s="2"/>
      <c r="E276" s="2"/>
      <c r="F276" s="2"/>
    </row>
    <row r="277" ht="15.75" customHeight="1">
      <c r="A277" s="2"/>
      <c r="B277" s="2"/>
      <c r="C277" s="2"/>
      <c r="D277" s="2"/>
      <c r="E277" s="2"/>
      <c r="F277" s="2"/>
    </row>
    <row r="278" ht="15.75" customHeight="1">
      <c r="A278" s="2"/>
      <c r="B278" s="2"/>
      <c r="C278" s="2"/>
      <c r="D278" s="2"/>
      <c r="E278" s="2"/>
      <c r="F278" s="2"/>
    </row>
    <row r="279" ht="15.75" customHeight="1">
      <c r="A279" s="2"/>
      <c r="B279" s="2"/>
      <c r="C279" s="2"/>
      <c r="D279" s="2"/>
      <c r="E279" s="2"/>
      <c r="F279" s="2"/>
    </row>
    <row r="280" ht="15.75" customHeight="1">
      <c r="A280" s="2"/>
      <c r="B280" s="2"/>
      <c r="C280" s="2"/>
      <c r="D280" s="2"/>
      <c r="E280" s="2"/>
      <c r="F280" s="2"/>
    </row>
    <row r="281" ht="15.75" customHeight="1">
      <c r="A281" s="2"/>
      <c r="B281" s="2"/>
      <c r="C281" s="2"/>
      <c r="D281" s="2"/>
      <c r="E281" s="2"/>
      <c r="F281" s="2"/>
    </row>
    <row r="282" ht="15.75" customHeight="1">
      <c r="A282" s="2"/>
      <c r="B282" s="2"/>
      <c r="C282" s="2"/>
      <c r="D282" s="2"/>
      <c r="E282" s="2"/>
      <c r="F282" s="2"/>
    </row>
    <row r="283" ht="15.75" customHeight="1">
      <c r="A283" s="2"/>
      <c r="B283" s="2"/>
      <c r="C283" s="2"/>
      <c r="D283" s="2"/>
      <c r="E283" s="2"/>
      <c r="F283" s="2"/>
    </row>
    <row r="284" ht="15.75" customHeight="1">
      <c r="A284" s="2"/>
      <c r="B284" s="2"/>
      <c r="C284" s="2"/>
      <c r="D284" s="2"/>
      <c r="E284" s="2"/>
      <c r="F284" s="2"/>
    </row>
    <row r="285" ht="15.75" customHeight="1">
      <c r="A285" s="2"/>
      <c r="B285" s="2"/>
      <c r="C285" s="2"/>
      <c r="D285" s="2"/>
      <c r="E285" s="2"/>
      <c r="F285" s="2"/>
    </row>
    <row r="286" ht="15.75" customHeight="1">
      <c r="A286" s="2"/>
      <c r="B286" s="2"/>
      <c r="C286" s="2"/>
      <c r="D286" s="2"/>
      <c r="E286" s="2"/>
      <c r="F286" s="2"/>
    </row>
    <row r="287" ht="15.75" customHeight="1">
      <c r="A287" s="2"/>
      <c r="B287" s="2"/>
      <c r="C287" s="2"/>
      <c r="D287" s="2"/>
      <c r="E287" s="2"/>
      <c r="F287" s="2"/>
    </row>
    <row r="288" ht="15.75" customHeight="1">
      <c r="A288" s="2"/>
      <c r="B288" s="2"/>
      <c r="C288" s="2"/>
      <c r="D288" s="2"/>
      <c r="E288" s="2"/>
      <c r="F288" s="2"/>
    </row>
    <row r="289" ht="15.75" customHeight="1">
      <c r="A289" s="2"/>
      <c r="B289" s="2"/>
      <c r="C289" s="2"/>
      <c r="D289" s="2"/>
      <c r="E289" s="2"/>
      <c r="F289" s="2"/>
    </row>
    <row r="290" ht="15.75" customHeight="1">
      <c r="A290" s="2"/>
      <c r="B290" s="2"/>
      <c r="C290" s="2"/>
      <c r="D290" s="2"/>
      <c r="E290" s="2"/>
      <c r="F290" s="2"/>
    </row>
    <row r="291" ht="15.75" customHeight="1">
      <c r="A291" s="2"/>
      <c r="B291" s="2"/>
      <c r="C291" s="2"/>
      <c r="D291" s="2"/>
      <c r="E291" s="2"/>
      <c r="F291" s="2"/>
    </row>
    <row r="292" ht="15.75" customHeight="1">
      <c r="A292" s="2"/>
      <c r="B292" s="2"/>
      <c r="C292" s="2"/>
      <c r="D292" s="2"/>
      <c r="E292" s="2"/>
      <c r="F292" s="2"/>
    </row>
    <row r="293" ht="15.75" customHeight="1">
      <c r="A293" s="2"/>
      <c r="B293" s="2"/>
      <c r="C293" s="2"/>
      <c r="D293" s="2"/>
      <c r="E293" s="2"/>
      <c r="F293" s="2"/>
    </row>
    <row r="294" ht="15.75" customHeight="1">
      <c r="A294" s="2"/>
      <c r="B294" s="2"/>
      <c r="C294" s="2"/>
      <c r="D294" s="2"/>
      <c r="E294" s="2"/>
      <c r="F294" s="2"/>
    </row>
    <row r="295" ht="15.75" customHeight="1">
      <c r="A295" s="2"/>
      <c r="B295" s="2"/>
      <c r="C295" s="2"/>
      <c r="D295" s="2"/>
      <c r="E295" s="2"/>
      <c r="F295" s="2"/>
    </row>
    <row r="296" ht="15.75" customHeight="1">
      <c r="A296" s="2"/>
      <c r="B296" s="2"/>
      <c r="C296" s="2"/>
      <c r="D296" s="2"/>
      <c r="E296" s="2"/>
      <c r="F296" s="2"/>
    </row>
    <row r="297" ht="15.75" customHeight="1">
      <c r="A297" s="2"/>
      <c r="B297" s="2"/>
      <c r="C297" s="2"/>
      <c r="D297" s="2"/>
      <c r="E297" s="2"/>
      <c r="F297" s="2"/>
    </row>
    <row r="298" ht="15.75" customHeight="1">
      <c r="A298" s="2"/>
      <c r="B298" s="2"/>
      <c r="C298" s="2"/>
      <c r="D298" s="2"/>
      <c r="E298" s="2"/>
      <c r="F298" s="2"/>
    </row>
    <row r="299" ht="15.75" customHeight="1">
      <c r="A299" s="2"/>
      <c r="B299" s="2"/>
      <c r="C299" s="2"/>
      <c r="D299" s="2"/>
      <c r="E299" s="2"/>
      <c r="F299" s="2"/>
    </row>
    <row r="300" ht="15.75" customHeight="1">
      <c r="A300" s="2"/>
      <c r="B300" s="2"/>
      <c r="C300" s="2"/>
      <c r="D300" s="2"/>
      <c r="E300" s="2"/>
      <c r="F300" s="2"/>
    </row>
    <row r="301" ht="15.75" customHeight="1">
      <c r="A301" s="2"/>
      <c r="B301" s="2"/>
      <c r="C301" s="2"/>
      <c r="D301" s="2"/>
      <c r="E301" s="2"/>
      <c r="F301" s="2"/>
    </row>
    <row r="302" ht="15.75" customHeight="1">
      <c r="A302" s="2"/>
      <c r="B302" s="2"/>
      <c r="C302" s="2"/>
      <c r="D302" s="2"/>
      <c r="E302" s="2"/>
      <c r="F302" s="2"/>
    </row>
    <row r="303" ht="15.75" customHeight="1">
      <c r="A303" s="2"/>
      <c r="B303" s="2"/>
      <c r="C303" s="2"/>
      <c r="D303" s="2"/>
      <c r="E303" s="2"/>
      <c r="F303" s="2"/>
    </row>
    <row r="304" ht="15.75" customHeight="1">
      <c r="A304" s="2"/>
      <c r="B304" s="2"/>
      <c r="C304" s="2"/>
      <c r="D304" s="2"/>
      <c r="E304" s="2"/>
      <c r="F304" s="2"/>
    </row>
    <row r="305" ht="15.75" customHeight="1">
      <c r="A305" s="2"/>
      <c r="B305" s="2"/>
      <c r="C305" s="2"/>
      <c r="D305" s="2"/>
      <c r="E305" s="2"/>
      <c r="F305" s="2"/>
    </row>
    <row r="306" ht="15.75" customHeight="1">
      <c r="A306" s="2"/>
      <c r="B306" s="2"/>
      <c r="C306" s="2"/>
      <c r="D306" s="2"/>
      <c r="E306" s="2"/>
      <c r="F306" s="2"/>
    </row>
    <row r="307" ht="15.75" customHeight="1">
      <c r="A307" s="2"/>
      <c r="B307" s="2"/>
      <c r="C307" s="2"/>
      <c r="D307" s="2"/>
      <c r="E307" s="2"/>
      <c r="F307" s="2"/>
    </row>
    <row r="308" ht="15.75" customHeight="1">
      <c r="A308" s="2"/>
      <c r="B308" s="2"/>
      <c r="C308" s="2"/>
      <c r="D308" s="2"/>
      <c r="E308" s="2"/>
      <c r="F308" s="2"/>
    </row>
    <row r="309" ht="15.75" customHeight="1">
      <c r="A309" s="2"/>
      <c r="B309" s="2"/>
      <c r="C309" s="2"/>
      <c r="D309" s="2"/>
      <c r="E309" s="2"/>
      <c r="F309" s="2"/>
    </row>
    <row r="310" ht="15.75" customHeight="1">
      <c r="A310" s="2"/>
      <c r="B310" s="2"/>
      <c r="C310" s="2"/>
      <c r="D310" s="2"/>
      <c r="E310" s="2"/>
      <c r="F310" s="2"/>
    </row>
    <row r="311" ht="15.75" customHeight="1">
      <c r="A311" s="2"/>
      <c r="B311" s="2"/>
      <c r="C311" s="2"/>
      <c r="D311" s="2"/>
      <c r="E311" s="2"/>
      <c r="F311" s="2"/>
    </row>
    <row r="312" ht="15.75" customHeight="1">
      <c r="A312" s="2"/>
      <c r="B312" s="2"/>
      <c r="C312" s="2"/>
      <c r="D312" s="2"/>
      <c r="E312" s="2"/>
      <c r="F312" s="2"/>
    </row>
    <row r="313" ht="15.75" customHeight="1">
      <c r="A313" s="2"/>
      <c r="B313" s="2"/>
      <c r="C313" s="2"/>
      <c r="D313" s="2"/>
      <c r="E313" s="2"/>
      <c r="F313" s="2"/>
    </row>
    <row r="314" ht="15.75" customHeight="1">
      <c r="A314" s="2"/>
      <c r="B314" s="2"/>
      <c r="C314" s="2"/>
      <c r="D314" s="2"/>
      <c r="E314" s="2"/>
      <c r="F314" s="2"/>
    </row>
    <row r="315" ht="15.75" customHeight="1">
      <c r="A315" s="2"/>
      <c r="B315" s="2"/>
      <c r="C315" s="2"/>
      <c r="D315" s="2"/>
      <c r="E315" s="2"/>
      <c r="F315" s="2"/>
    </row>
    <row r="316" ht="15.75" customHeight="1">
      <c r="A316" s="2"/>
      <c r="B316" s="2"/>
      <c r="C316" s="2"/>
      <c r="D316" s="2"/>
      <c r="E316" s="2"/>
      <c r="F316" s="2"/>
    </row>
    <row r="317" ht="15.75" customHeight="1">
      <c r="A317" s="2"/>
      <c r="B317" s="2"/>
      <c r="C317" s="2"/>
      <c r="D317" s="2"/>
      <c r="E317" s="2"/>
      <c r="F317" s="2"/>
    </row>
    <row r="318" ht="15.75" customHeight="1">
      <c r="A318" s="2"/>
      <c r="B318" s="2"/>
      <c r="C318" s="2"/>
      <c r="D318" s="2"/>
      <c r="E318" s="2"/>
      <c r="F318" s="2"/>
    </row>
    <row r="319" ht="15.75" customHeight="1">
      <c r="A319" s="2"/>
      <c r="B319" s="2"/>
      <c r="C319" s="2"/>
      <c r="D319" s="2"/>
      <c r="E319" s="2"/>
      <c r="F319" s="2"/>
    </row>
    <row r="320" ht="15.75" customHeight="1">
      <c r="A320" s="2"/>
      <c r="B320" s="2"/>
      <c r="C320" s="2"/>
      <c r="D320" s="2"/>
      <c r="E320" s="2"/>
      <c r="F320" s="2"/>
    </row>
    <row r="321" ht="15.75" customHeight="1">
      <c r="A321" s="2"/>
      <c r="B321" s="2"/>
      <c r="C321" s="2"/>
      <c r="D321" s="2"/>
      <c r="E321" s="2"/>
      <c r="F321" s="2"/>
    </row>
    <row r="322" ht="15.75" customHeight="1">
      <c r="A322" s="2"/>
      <c r="B322" s="2"/>
      <c r="C322" s="2"/>
      <c r="D322" s="2"/>
      <c r="E322" s="2"/>
      <c r="F322" s="2"/>
    </row>
    <row r="323" ht="15.75" customHeight="1">
      <c r="A323" s="2"/>
      <c r="B323" s="2"/>
      <c r="C323" s="2"/>
      <c r="D323" s="2"/>
      <c r="E323" s="2"/>
      <c r="F323" s="2"/>
    </row>
    <row r="324" ht="15.75" customHeight="1">
      <c r="A324" s="2"/>
      <c r="B324" s="2"/>
      <c r="C324" s="2"/>
      <c r="D324" s="2"/>
      <c r="E324" s="2"/>
      <c r="F324" s="2"/>
    </row>
    <row r="325" ht="15.75" customHeight="1">
      <c r="A325" s="2"/>
      <c r="B325" s="2"/>
      <c r="C325" s="2"/>
      <c r="D325" s="2"/>
      <c r="E325" s="2"/>
      <c r="F325" s="2"/>
    </row>
    <row r="326" ht="15.75" customHeight="1">
      <c r="A326" s="2"/>
      <c r="B326" s="2"/>
      <c r="C326" s="2"/>
      <c r="D326" s="2"/>
      <c r="E326" s="2"/>
      <c r="F326" s="2"/>
    </row>
    <row r="327" ht="15.75" customHeight="1">
      <c r="A327" s="2"/>
      <c r="B327" s="2"/>
      <c r="C327" s="2"/>
      <c r="D327" s="2"/>
      <c r="E327" s="2"/>
      <c r="F327" s="2"/>
    </row>
    <row r="328" ht="15.75" customHeight="1">
      <c r="A328" s="2"/>
      <c r="B328" s="2"/>
      <c r="C328" s="2"/>
      <c r="D328" s="2"/>
      <c r="E328" s="2"/>
      <c r="F328" s="2"/>
    </row>
    <row r="329" ht="15.75" customHeight="1">
      <c r="A329" s="2"/>
      <c r="B329" s="2"/>
      <c r="C329" s="2"/>
      <c r="D329" s="2"/>
      <c r="E329" s="2"/>
      <c r="F329" s="2"/>
    </row>
    <row r="330" ht="15.75" customHeight="1">
      <c r="A330" s="2"/>
      <c r="B330" s="2"/>
      <c r="C330" s="2"/>
      <c r="D330" s="2"/>
      <c r="E330" s="2"/>
      <c r="F330" s="2"/>
    </row>
    <row r="331" ht="15.75" customHeight="1">
      <c r="A331" s="2"/>
      <c r="B331" s="2"/>
      <c r="C331" s="2"/>
      <c r="D331" s="2"/>
      <c r="E331" s="2"/>
      <c r="F331" s="2"/>
    </row>
    <row r="332" ht="15.75" customHeight="1">
      <c r="A332" s="2"/>
      <c r="B332" s="2"/>
      <c r="C332" s="2"/>
      <c r="D332" s="2"/>
      <c r="E332" s="2"/>
      <c r="F332" s="2"/>
    </row>
    <row r="333" ht="15.75" customHeight="1">
      <c r="A333" s="2"/>
      <c r="B333" s="2"/>
      <c r="C333" s="2"/>
      <c r="D333" s="2"/>
      <c r="E333" s="2"/>
      <c r="F333" s="2"/>
    </row>
    <row r="334" ht="15.75" customHeight="1">
      <c r="A334" s="2"/>
      <c r="B334" s="2"/>
      <c r="C334" s="2"/>
      <c r="D334" s="2"/>
      <c r="E334" s="2"/>
      <c r="F334" s="2"/>
    </row>
    <row r="335" ht="15.75" customHeight="1">
      <c r="A335" s="2"/>
      <c r="B335" s="2"/>
      <c r="C335" s="2"/>
      <c r="D335" s="2"/>
      <c r="E335" s="2"/>
      <c r="F335" s="2"/>
    </row>
    <row r="336" ht="15.75" customHeight="1">
      <c r="A336" s="2"/>
      <c r="B336" s="2"/>
      <c r="C336" s="2"/>
      <c r="D336" s="2"/>
      <c r="E336" s="2"/>
      <c r="F336" s="2"/>
    </row>
    <row r="337" ht="15.75" customHeight="1">
      <c r="A337" s="2"/>
      <c r="B337" s="2"/>
      <c r="C337" s="2"/>
      <c r="D337" s="2"/>
      <c r="E337" s="2"/>
      <c r="F337" s="2"/>
    </row>
    <row r="338" ht="15.75" customHeight="1">
      <c r="A338" s="2"/>
      <c r="B338" s="2"/>
      <c r="C338" s="2"/>
      <c r="D338" s="2"/>
      <c r="E338" s="2"/>
      <c r="F338" s="2"/>
    </row>
    <row r="339" ht="15.75" customHeight="1">
      <c r="A339" s="2"/>
      <c r="B339" s="2"/>
      <c r="C339" s="2"/>
      <c r="D339" s="2"/>
      <c r="E339" s="2"/>
      <c r="F339" s="2"/>
    </row>
    <row r="340" ht="15.75" customHeight="1">
      <c r="A340" s="2"/>
      <c r="B340" s="2"/>
      <c r="C340" s="2"/>
      <c r="D340" s="2"/>
      <c r="E340" s="2"/>
      <c r="F340" s="2"/>
    </row>
    <row r="341" ht="15.75" customHeight="1">
      <c r="A341" s="2"/>
      <c r="B341" s="2"/>
      <c r="C341" s="2"/>
      <c r="D341" s="2"/>
      <c r="E341" s="2"/>
      <c r="F341" s="2"/>
    </row>
    <row r="342" ht="15.75" customHeight="1">
      <c r="A342" s="2"/>
      <c r="B342" s="2"/>
      <c r="C342" s="2"/>
      <c r="D342" s="2"/>
      <c r="E342" s="2"/>
      <c r="F342" s="2"/>
    </row>
    <row r="343" ht="15.75" customHeight="1">
      <c r="A343" s="2"/>
      <c r="B343" s="2"/>
      <c r="C343" s="2"/>
      <c r="D343" s="2"/>
      <c r="E343" s="2"/>
      <c r="F343" s="2"/>
    </row>
    <row r="344" ht="15.75" customHeight="1">
      <c r="A344" s="2"/>
      <c r="B344" s="2"/>
      <c r="C344" s="2"/>
      <c r="D344" s="2"/>
      <c r="E344" s="2"/>
      <c r="F344" s="2"/>
    </row>
    <row r="345" ht="15.75" customHeight="1">
      <c r="A345" s="2"/>
      <c r="B345" s="2"/>
      <c r="C345" s="2"/>
      <c r="D345" s="2"/>
      <c r="E345" s="2"/>
      <c r="F345" s="2"/>
    </row>
    <row r="346" ht="15.75" customHeight="1">
      <c r="A346" s="2"/>
      <c r="B346" s="2"/>
      <c r="C346" s="2"/>
      <c r="D346" s="2"/>
      <c r="E346" s="2"/>
      <c r="F346" s="2"/>
    </row>
    <row r="347" ht="15.75" customHeight="1">
      <c r="A347" s="2"/>
      <c r="B347" s="2"/>
      <c r="C347" s="2"/>
      <c r="D347" s="2"/>
      <c r="E347" s="2"/>
      <c r="F347" s="2"/>
    </row>
    <row r="348" ht="15.75" customHeight="1">
      <c r="A348" s="2"/>
      <c r="B348" s="2"/>
      <c r="C348" s="2"/>
      <c r="D348" s="2"/>
      <c r="E348" s="2"/>
      <c r="F348" s="2"/>
    </row>
    <row r="349" ht="15.75" customHeight="1">
      <c r="A349" s="2"/>
      <c r="B349" s="2"/>
      <c r="C349" s="2"/>
      <c r="D349" s="2"/>
      <c r="E349" s="2"/>
      <c r="F349" s="2"/>
    </row>
    <row r="350" ht="15.75" customHeight="1">
      <c r="A350" s="2"/>
      <c r="B350" s="2"/>
      <c r="C350" s="2"/>
      <c r="D350" s="2"/>
      <c r="E350" s="2"/>
      <c r="F350" s="2"/>
    </row>
    <row r="351" ht="15.75" customHeight="1">
      <c r="A351" s="2"/>
      <c r="B351" s="2"/>
      <c r="C351" s="2"/>
      <c r="D351" s="2"/>
      <c r="E351" s="2"/>
      <c r="F351" s="2"/>
    </row>
    <row r="352" ht="15.75" customHeight="1">
      <c r="A352" s="2"/>
      <c r="B352" s="2"/>
      <c r="C352" s="2"/>
      <c r="D352" s="2"/>
      <c r="E352" s="2"/>
      <c r="F352" s="2"/>
    </row>
    <row r="353" ht="15.75" customHeight="1">
      <c r="A353" s="2"/>
      <c r="B353" s="2"/>
      <c r="C353" s="2"/>
      <c r="D353" s="2"/>
      <c r="E353" s="2"/>
      <c r="F353" s="2"/>
    </row>
    <row r="354" ht="15.75" customHeight="1">
      <c r="A354" s="2"/>
      <c r="B354" s="2"/>
      <c r="C354" s="2"/>
      <c r="D354" s="2"/>
      <c r="E354" s="2"/>
      <c r="F354" s="2"/>
    </row>
    <row r="355" ht="15.75" customHeight="1">
      <c r="A355" s="2"/>
      <c r="B355" s="2"/>
      <c r="C355" s="2"/>
      <c r="D355" s="2"/>
      <c r="E355" s="2"/>
      <c r="F355" s="2"/>
    </row>
    <row r="356" ht="15.75" customHeight="1">
      <c r="A356" s="2"/>
      <c r="B356" s="2"/>
      <c r="C356" s="2"/>
      <c r="D356" s="2"/>
      <c r="E356" s="2"/>
      <c r="F356" s="2"/>
    </row>
    <row r="357" ht="15.75" customHeight="1">
      <c r="A357" s="2"/>
      <c r="B357" s="2"/>
      <c r="C357" s="2"/>
      <c r="D357" s="2"/>
      <c r="E357" s="2"/>
      <c r="F357" s="2"/>
    </row>
    <row r="358" ht="15.75" customHeight="1">
      <c r="A358" s="2"/>
      <c r="B358" s="2"/>
      <c r="C358" s="2"/>
      <c r="D358" s="2"/>
      <c r="E358" s="2"/>
      <c r="F358" s="2"/>
    </row>
    <row r="359" ht="15.75" customHeight="1">
      <c r="A359" s="2"/>
      <c r="B359" s="2"/>
      <c r="C359" s="2"/>
      <c r="D359" s="2"/>
      <c r="E359" s="2"/>
      <c r="F359" s="2"/>
    </row>
    <row r="360" ht="15.75" customHeight="1">
      <c r="A360" s="2"/>
      <c r="B360" s="2"/>
      <c r="C360" s="2"/>
      <c r="D360" s="2"/>
      <c r="E360" s="2"/>
      <c r="F360" s="2"/>
    </row>
    <row r="361" ht="15.75" customHeight="1">
      <c r="A361" s="2"/>
      <c r="B361" s="2"/>
      <c r="C361" s="2"/>
      <c r="D361" s="2"/>
      <c r="E361" s="2"/>
      <c r="F361" s="2"/>
    </row>
    <row r="362" ht="15.75" customHeight="1">
      <c r="A362" s="2"/>
      <c r="B362" s="2"/>
      <c r="C362" s="2"/>
      <c r="D362" s="2"/>
      <c r="E362" s="2"/>
      <c r="F362" s="2"/>
    </row>
    <row r="363" ht="15.75" customHeight="1">
      <c r="A363" s="2"/>
      <c r="B363" s="2"/>
      <c r="C363" s="2"/>
      <c r="D363" s="2"/>
      <c r="E363" s="2"/>
      <c r="F363" s="2"/>
    </row>
    <row r="364" ht="15.75" customHeight="1">
      <c r="A364" s="2"/>
      <c r="B364" s="2"/>
      <c r="C364" s="2"/>
      <c r="D364" s="2"/>
      <c r="E364" s="2"/>
      <c r="F364" s="2"/>
    </row>
    <row r="365" ht="15.75" customHeight="1">
      <c r="A365" s="2"/>
      <c r="B365" s="2"/>
      <c r="C365" s="2"/>
      <c r="D365" s="2"/>
      <c r="E365" s="2"/>
      <c r="F365" s="2"/>
    </row>
    <row r="366" ht="15.75" customHeight="1">
      <c r="A366" s="2"/>
      <c r="B366" s="2"/>
      <c r="C366" s="2"/>
      <c r="D366" s="2"/>
      <c r="E366" s="2"/>
      <c r="F366" s="2"/>
    </row>
    <row r="367" ht="15.75" customHeight="1">
      <c r="A367" s="2"/>
      <c r="B367" s="2"/>
      <c r="C367" s="2"/>
      <c r="D367" s="2"/>
      <c r="E367" s="2"/>
      <c r="F367" s="2"/>
    </row>
    <row r="368" ht="15.75" customHeight="1">
      <c r="A368" s="2"/>
      <c r="B368" s="2"/>
      <c r="C368" s="2"/>
      <c r="D368" s="2"/>
      <c r="E368" s="2"/>
      <c r="F368" s="2"/>
    </row>
    <row r="369" ht="15.75" customHeight="1">
      <c r="A369" s="2"/>
      <c r="B369" s="2"/>
      <c r="C369" s="2"/>
      <c r="D369" s="2"/>
      <c r="E369" s="2"/>
      <c r="F369" s="2"/>
    </row>
    <row r="370" ht="15.75" customHeight="1">
      <c r="A370" s="2"/>
      <c r="B370" s="2"/>
      <c r="C370" s="2"/>
      <c r="D370" s="2"/>
      <c r="E370" s="2"/>
      <c r="F370" s="2"/>
    </row>
    <row r="371" ht="15.75" customHeight="1">
      <c r="A371" s="2"/>
      <c r="B371" s="2"/>
      <c r="C371" s="2"/>
      <c r="D371" s="2"/>
      <c r="E371" s="2"/>
      <c r="F371" s="2"/>
    </row>
    <row r="372" ht="15.75" customHeight="1">
      <c r="A372" s="2"/>
      <c r="B372" s="2"/>
      <c r="C372" s="2"/>
      <c r="D372" s="2"/>
      <c r="E372" s="2"/>
      <c r="F372" s="2"/>
    </row>
    <row r="373" ht="15.75" customHeight="1">
      <c r="A373" s="2"/>
      <c r="B373" s="2"/>
      <c r="C373" s="2"/>
      <c r="D373" s="2"/>
      <c r="E373" s="2"/>
      <c r="F373" s="2"/>
    </row>
    <row r="374" ht="15.75" customHeight="1">
      <c r="A374" s="2"/>
      <c r="B374" s="2"/>
      <c r="C374" s="2"/>
      <c r="D374" s="2"/>
      <c r="E374" s="2"/>
      <c r="F374" s="2"/>
    </row>
    <row r="375" ht="15.75" customHeight="1">
      <c r="A375" s="2"/>
      <c r="B375" s="2"/>
      <c r="C375" s="2"/>
      <c r="D375" s="2"/>
      <c r="E375" s="2"/>
      <c r="F375" s="2"/>
    </row>
    <row r="376" ht="15.75" customHeight="1">
      <c r="A376" s="2"/>
      <c r="B376" s="2"/>
      <c r="C376" s="2"/>
      <c r="D376" s="2"/>
      <c r="E376" s="2"/>
      <c r="F376" s="2"/>
    </row>
    <row r="377" ht="15.75" customHeight="1">
      <c r="A377" s="2"/>
      <c r="B377" s="2"/>
      <c r="C377" s="2"/>
      <c r="D377" s="2"/>
      <c r="E377" s="2"/>
      <c r="F377" s="2"/>
    </row>
    <row r="378" ht="15.75" customHeight="1">
      <c r="A378" s="2"/>
      <c r="B378" s="2"/>
      <c r="C378" s="2"/>
      <c r="D378" s="2"/>
      <c r="E378" s="2"/>
      <c r="F378" s="2"/>
    </row>
    <row r="379" ht="15.75" customHeight="1">
      <c r="A379" s="2"/>
      <c r="B379" s="2"/>
      <c r="C379" s="2"/>
      <c r="D379" s="2"/>
      <c r="E379" s="2"/>
      <c r="F379" s="2"/>
    </row>
    <row r="380" ht="15.75" customHeight="1">
      <c r="A380" s="2"/>
      <c r="B380" s="2"/>
      <c r="C380" s="2"/>
      <c r="D380" s="2"/>
      <c r="E380" s="2"/>
      <c r="F380" s="2"/>
    </row>
    <row r="381" ht="15.75" customHeight="1">
      <c r="A381" s="2"/>
      <c r="B381" s="2"/>
      <c r="C381" s="2"/>
      <c r="D381" s="2"/>
      <c r="E381" s="2"/>
      <c r="F381" s="2"/>
    </row>
    <row r="382" ht="15.75" customHeight="1">
      <c r="A382" s="2"/>
      <c r="B382" s="2"/>
      <c r="C382" s="2"/>
      <c r="D382" s="2"/>
      <c r="E382" s="2"/>
      <c r="F382" s="2"/>
    </row>
    <row r="383" ht="15.75" customHeight="1">
      <c r="A383" s="2"/>
      <c r="B383" s="2"/>
      <c r="C383" s="2"/>
      <c r="D383" s="2"/>
      <c r="E383" s="2"/>
      <c r="F383" s="2"/>
    </row>
    <row r="384" ht="15.75" customHeight="1">
      <c r="A384" s="2"/>
      <c r="B384" s="2"/>
      <c r="C384" s="2"/>
      <c r="D384" s="2"/>
      <c r="E384" s="2"/>
      <c r="F384" s="2"/>
    </row>
    <row r="385" ht="15.75" customHeight="1">
      <c r="A385" s="2"/>
      <c r="B385" s="2"/>
      <c r="C385" s="2"/>
      <c r="D385" s="2"/>
      <c r="E385" s="2"/>
      <c r="F385" s="2"/>
    </row>
    <row r="386" ht="15.75" customHeight="1">
      <c r="A386" s="2"/>
      <c r="B386" s="2"/>
      <c r="C386" s="2"/>
      <c r="D386" s="2"/>
      <c r="E386" s="2"/>
      <c r="F386" s="2"/>
    </row>
    <row r="387" ht="15.75" customHeight="1">
      <c r="A387" s="2"/>
      <c r="B387" s="2"/>
      <c r="C387" s="2"/>
      <c r="D387" s="2"/>
      <c r="E387" s="2"/>
      <c r="F387" s="2"/>
    </row>
    <row r="388" ht="15.75" customHeight="1">
      <c r="A388" s="2"/>
      <c r="B388" s="2"/>
      <c r="C388" s="2"/>
      <c r="D388" s="2"/>
      <c r="E388" s="2"/>
      <c r="F388" s="2"/>
    </row>
    <row r="389" ht="15.75" customHeight="1">
      <c r="A389" s="2"/>
      <c r="B389" s="2"/>
      <c r="C389" s="2"/>
      <c r="D389" s="2"/>
      <c r="E389" s="2"/>
      <c r="F389" s="2"/>
    </row>
    <row r="390" ht="15.75" customHeight="1">
      <c r="A390" s="2"/>
      <c r="B390" s="2"/>
      <c r="C390" s="2"/>
      <c r="D390" s="2"/>
      <c r="E390" s="2"/>
      <c r="F390" s="2"/>
    </row>
    <row r="391" ht="15.75" customHeight="1">
      <c r="A391" s="2"/>
      <c r="B391" s="2"/>
      <c r="C391" s="2"/>
      <c r="D391" s="2"/>
      <c r="E391" s="2"/>
      <c r="F391" s="2"/>
    </row>
    <row r="392" ht="15.75" customHeight="1">
      <c r="A392" s="2"/>
      <c r="B392" s="2"/>
      <c r="C392" s="2"/>
      <c r="D392" s="2"/>
      <c r="E392" s="2"/>
      <c r="F392" s="2"/>
    </row>
    <row r="393" ht="15.75" customHeight="1">
      <c r="A393" s="2"/>
      <c r="B393" s="2"/>
      <c r="C393" s="2"/>
      <c r="D393" s="2"/>
      <c r="E393" s="2"/>
      <c r="F393" s="2"/>
    </row>
    <row r="394" ht="15.75" customHeight="1">
      <c r="A394" s="2"/>
      <c r="B394" s="2"/>
      <c r="C394" s="2"/>
      <c r="D394" s="2"/>
      <c r="E394" s="2"/>
      <c r="F394" s="2"/>
    </row>
    <row r="395" ht="15.75" customHeight="1">
      <c r="A395" s="2"/>
      <c r="B395" s="2"/>
      <c r="C395" s="2"/>
      <c r="D395" s="2"/>
      <c r="E395" s="2"/>
      <c r="F395" s="2"/>
    </row>
    <row r="396" ht="15.75" customHeight="1">
      <c r="A396" s="2"/>
      <c r="B396" s="2"/>
      <c r="C396" s="2"/>
      <c r="D396" s="2"/>
      <c r="E396" s="2"/>
      <c r="F396" s="2"/>
    </row>
    <row r="397" ht="15.75" customHeight="1">
      <c r="A397" s="2"/>
      <c r="B397" s="2"/>
      <c r="C397" s="2"/>
      <c r="D397" s="2"/>
      <c r="E397" s="2"/>
      <c r="F397" s="2"/>
    </row>
    <row r="398" ht="15.75" customHeight="1">
      <c r="A398" s="2"/>
      <c r="B398" s="2"/>
      <c r="C398" s="2"/>
      <c r="D398" s="2"/>
      <c r="E398" s="2"/>
      <c r="F398" s="2"/>
    </row>
    <row r="399" ht="15.75" customHeight="1">
      <c r="A399" s="2"/>
      <c r="B399" s="2"/>
      <c r="C399" s="2"/>
      <c r="D399" s="2"/>
      <c r="E399" s="2"/>
      <c r="F399" s="2"/>
    </row>
    <row r="400" ht="15.75" customHeight="1">
      <c r="A400" s="2"/>
      <c r="B400" s="2"/>
      <c r="C400" s="2"/>
      <c r="D400" s="2"/>
      <c r="E400" s="2"/>
      <c r="F400" s="2"/>
    </row>
    <row r="401" ht="15.75" customHeight="1">
      <c r="A401" s="2"/>
      <c r="B401" s="2"/>
      <c r="C401" s="2"/>
      <c r="D401" s="2"/>
      <c r="E401" s="2"/>
      <c r="F401" s="2"/>
    </row>
    <row r="402" ht="15.75" customHeight="1">
      <c r="A402" s="2"/>
      <c r="B402" s="2"/>
      <c r="C402" s="2"/>
      <c r="D402" s="2"/>
      <c r="E402" s="2"/>
      <c r="F402" s="2"/>
    </row>
    <row r="403" ht="15.75" customHeight="1">
      <c r="A403" s="2"/>
      <c r="B403" s="2"/>
      <c r="C403" s="2"/>
      <c r="D403" s="2"/>
      <c r="E403" s="2"/>
      <c r="F403" s="2"/>
    </row>
    <row r="404" ht="15.75" customHeight="1">
      <c r="A404" s="2"/>
      <c r="B404" s="2"/>
      <c r="C404" s="2"/>
      <c r="D404" s="2"/>
      <c r="E404" s="2"/>
      <c r="F404" s="2"/>
    </row>
    <row r="405" ht="15.75" customHeight="1">
      <c r="A405" s="2"/>
      <c r="B405" s="2"/>
      <c r="C405" s="2"/>
      <c r="D405" s="2"/>
      <c r="E405" s="2"/>
      <c r="F405" s="2"/>
    </row>
    <row r="406" ht="15.75" customHeight="1">
      <c r="A406" s="2"/>
      <c r="B406" s="2"/>
      <c r="C406" s="2"/>
      <c r="D406" s="2"/>
      <c r="E406" s="2"/>
      <c r="F406" s="2"/>
    </row>
    <row r="407" ht="15.75" customHeight="1">
      <c r="A407" s="2"/>
      <c r="B407" s="2"/>
      <c r="C407" s="2"/>
      <c r="D407" s="2"/>
      <c r="E407" s="2"/>
      <c r="F407" s="2"/>
    </row>
    <row r="408" ht="15.75" customHeight="1">
      <c r="A408" s="2"/>
      <c r="B408" s="2"/>
      <c r="C408" s="2"/>
      <c r="D408" s="2"/>
      <c r="E408" s="2"/>
      <c r="F408" s="2"/>
    </row>
    <row r="409" ht="15.75" customHeight="1">
      <c r="A409" s="2"/>
      <c r="B409" s="2"/>
      <c r="C409" s="2"/>
      <c r="D409" s="2"/>
      <c r="E409" s="2"/>
      <c r="F409" s="2"/>
    </row>
    <row r="410" ht="15.75" customHeight="1">
      <c r="A410" s="2"/>
      <c r="B410" s="2"/>
      <c r="C410" s="2"/>
      <c r="D410" s="2"/>
      <c r="E410" s="2"/>
      <c r="F410" s="2"/>
    </row>
    <row r="411" ht="15.75" customHeight="1">
      <c r="A411" s="2"/>
      <c r="B411" s="2"/>
      <c r="C411" s="2"/>
      <c r="D411" s="2"/>
      <c r="E411" s="2"/>
      <c r="F411" s="2"/>
    </row>
    <row r="412" ht="15.75" customHeight="1">
      <c r="A412" s="2"/>
      <c r="B412" s="2"/>
      <c r="C412" s="2"/>
      <c r="D412" s="2"/>
      <c r="E412" s="2"/>
      <c r="F412" s="2"/>
    </row>
    <row r="413" ht="15.75" customHeight="1">
      <c r="A413" s="2"/>
      <c r="B413" s="2"/>
      <c r="C413" s="2"/>
      <c r="D413" s="2"/>
      <c r="E413" s="2"/>
      <c r="F413" s="2"/>
    </row>
    <row r="414" ht="15.75" customHeight="1">
      <c r="A414" s="2"/>
      <c r="B414" s="2"/>
      <c r="C414" s="2"/>
      <c r="D414" s="2"/>
      <c r="E414" s="2"/>
      <c r="F414" s="2"/>
    </row>
    <row r="415" ht="15.75" customHeight="1">
      <c r="A415" s="2"/>
      <c r="B415" s="2"/>
      <c r="C415" s="2"/>
      <c r="D415" s="2"/>
      <c r="E415" s="2"/>
      <c r="F415" s="2"/>
    </row>
    <row r="416" ht="15.75" customHeight="1">
      <c r="A416" s="2"/>
      <c r="B416" s="2"/>
      <c r="C416" s="2"/>
      <c r="D416" s="2"/>
      <c r="E416" s="2"/>
      <c r="F416" s="2"/>
    </row>
    <row r="417" ht="15.75" customHeight="1">
      <c r="A417" s="2"/>
      <c r="B417" s="2"/>
      <c r="C417" s="2"/>
      <c r="D417" s="2"/>
      <c r="E417" s="2"/>
      <c r="F417" s="2"/>
    </row>
    <row r="418" ht="15.75" customHeight="1">
      <c r="A418" s="2"/>
      <c r="B418" s="2"/>
      <c r="C418" s="2"/>
      <c r="D418" s="2"/>
      <c r="E418" s="2"/>
      <c r="F418" s="2"/>
    </row>
    <row r="419" ht="15.75" customHeight="1">
      <c r="A419" s="2"/>
      <c r="B419" s="2"/>
      <c r="C419" s="2"/>
      <c r="D419" s="2"/>
      <c r="E419" s="2"/>
      <c r="F419" s="2"/>
    </row>
    <row r="420" ht="15.75" customHeight="1">
      <c r="A420" s="2"/>
      <c r="B420" s="2"/>
      <c r="C420" s="2"/>
      <c r="D420" s="2"/>
      <c r="E420" s="2"/>
      <c r="F420" s="2"/>
    </row>
    <row r="421" ht="15.75" customHeight="1">
      <c r="A421" s="2"/>
      <c r="B421" s="2"/>
      <c r="C421" s="2"/>
      <c r="D421" s="2"/>
      <c r="E421" s="2"/>
      <c r="F421" s="2"/>
    </row>
    <row r="422" ht="15.75" customHeight="1">
      <c r="A422" s="2"/>
      <c r="B422" s="2"/>
      <c r="C422" s="2"/>
      <c r="D422" s="2"/>
      <c r="E422" s="2"/>
      <c r="F422" s="2"/>
    </row>
    <row r="423" ht="15.75" customHeight="1">
      <c r="A423" s="2"/>
      <c r="B423" s="2"/>
      <c r="C423" s="2"/>
      <c r="D423" s="2"/>
      <c r="E423" s="2"/>
      <c r="F423" s="2"/>
    </row>
    <row r="424" ht="15.75" customHeight="1">
      <c r="A424" s="2"/>
      <c r="B424" s="2"/>
      <c r="C424" s="2"/>
      <c r="D424" s="2"/>
      <c r="E424" s="2"/>
      <c r="F424" s="2"/>
    </row>
    <row r="425" ht="15.75" customHeight="1">
      <c r="A425" s="2"/>
      <c r="B425" s="2"/>
      <c r="C425" s="2"/>
      <c r="D425" s="2"/>
      <c r="E425" s="2"/>
      <c r="F425" s="2"/>
    </row>
    <row r="426" ht="15.75" customHeight="1">
      <c r="A426" s="2"/>
      <c r="B426" s="2"/>
      <c r="C426" s="2"/>
      <c r="D426" s="2"/>
      <c r="E426" s="2"/>
      <c r="F426" s="2"/>
    </row>
    <row r="427" ht="15.75" customHeight="1">
      <c r="A427" s="2"/>
      <c r="B427" s="2"/>
      <c r="C427" s="2"/>
      <c r="D427" s="2"/>
      <c r="E427" s="2"/>
      <c r="F427" s="2"/>
    </row>
    <row r="428" ht="15.75" customHeight="1">
      <c r="A428" s="2"/>
      <c r="B428" s="2"/>
      <c r="C428" s="2"/>
      <c r="D428" s="2"/>
      <c r="E428" s="2"/>
      <c r="F428" s="2"/>
    </row>
    <row r="429" ht="15.75" customHeight="1">
      <c r="A429" s="2"/>
      <c r="B429" s="2"/>
      <c r="C429" s="2"/>
      <c r="D429" s="2"/>
      <c r="E429" s="2"/>
      <c r="F429" s="2"/>
    </row>
    <row r="430" ht="15.75" customHeight="1">
      <c r="A430" s="2"/>
      <c r="B430" s="2"/>
      <c r="C430" s="2"/>
      <c r="D430" s="2"/>
      <c r="E430" s="2"/>
      <c r="F430" s="2"/>
    </row>
    <row r="431" ht="15.75" customHeight="1">
      <c r="A431" s="2"/>
      <c r="B431" s="2"/>
      <c r="C431" s="2"/>
      <c r="D431" s="2"/>
      <c r="E431" s="2"/>
      <c r="F431" s="2"/>
    </row>
    <row r="432" ht="15.75" customHeight="1">
      <c r="A432" s="2"/>
      <c r="B432" s="2"/>
      <c r="C432" s="2"/>
      <c r="D432" s="2"/>
      <c r="E432" s="2"/>
      <c r="F432" s="2"/>
    </row>
    <row r="433" ht="15.75" customHeight="1">
      <c r="A433" s="2"/>
      <c r="B433" s="2"/>
      <c r="C433" s="2"/>
      <c r="D433" s="2"/>
      <c r="E433" s="2"/>
      <c r="F433" s="2"/>
    </row>
    <row r="434" ht="15.75" customHeight="1">
      <c r="A434" s="2"/>
      <c r="B434" s="2"/>
      <c r="C434" s="2"/>
      <c r="D434" s="2"/>
      <c r="E434" s="2"/>
      <c r="F434" s="2"/>
    </row>
    <row r="435" ht="15.75" customHeight="1">
      <c r="A435" s="2"/>
      <c r="B435" s="2"/>
      <c r="C435" s="2"/>
      <c r="D435" s="2"/>
      <c r="E435" s="2"/>
      <c r="F435" s="2"/>
    </row>
    <row r="436" ht="15.75" customHeight="1">
      <c r="A436" s="2"/>
      <c r="B436" s="2"/>
      <c r="C436" s="2"/>
      <c r="D436" s="2"/>
      <c r="E436" s="2"/>
      <c r="F436" s="2"/>
    </row>
    <row r="437" ht="15.75" customHeight="1">
      <c r="A437" s="2"/>
      <c r="B437" s="2"/>
      <c r="C437" s="2"/>
      <c r="D437" s="2"/>
      <c r="E437" s="2"/>
      <c r="F437" s="2"/>
    </row>
    <row r="438" ht="15.75" customHeight="1">
      <c r="A438" s="2"/>
      <c r="B438" s="2"/>
      <c r="C438" s="2"/>
      <c r="D438" s="2"/>
      <c r="E438" s="2"/>
      <c r="F438" s="2"/>
    </row>
    <row r="439" ht="15.75" customHeight="1">
      <c r="A439" s="2"/>
      <c r="B439" s="2"/>
      <c r="C439" s="2"/>
      <c r="D439" s="2"/>
      <c r="E439" s="2"/>
      <c r="F439" s="2"/>
    </row>
    <row r="440" ht="15.75" customHeight="1">
      <c r="A440" s="2"/>
      <c r="B440" s="2"/>
      <c r="C440" s="2"/>
      <c r="D440" s="2"/>
      <c r="E440" s="2"/>
      <c r="F440" s="2"/>
    </row>
    <row r="441" ht="15.75" customHeight="1">
      <c r="A441" s="2"/>
      <c r="B441" s="2"/>
      <c r="C441" s="2"/>
      <c r="D441" s="2"/>
      <c r="E441" s="2"/>
      <c r="F441" s="2"/>
    </row>
    <row r="442" ht="15.75" customHeight="1">
      <c r="A442" s="2"/>
      <c r="B442" s="2"/>
      <c r="C442" s="2"/>
      <c r="D442" s="2"/>
      <c r="E442" s="2"/>
      <c r="F442" s="2"/>
    </row>
    <row r="443" ht="15.75" customHeight="1">
      <c r="A443" s="2"/>
      <c r="B443" s="2"/>
      <c r="C443" s="2"/>
      <c r="D443" s="2"/>
      <c r="E443" s="2"/>
      <c r="F443" s="2"/>
    </row>
    <row r="444" ht="15.75" customHeight="1">
      <c r="A444" s="2"/>
      <c r="B444" s="2"/>
      <c r="C444" s="2"/>
      <c r="D444" s="2"/>
      <c r="E444" s="2"/>
      <c r="F444" s="2"/>
    </row>
    <row r="445" ht="15.75" customHeight="1">
      <c r="A445" s="2"/>
      <c r="B445" s="2"/>
      <c r="C445" s="2"/>
      <c r="D445" s="2"/>
      <c r="E445" s="2"/>
      <c r="F445" s="2"/>
    </row>
    <row r="446" ht="15.75" customHeight="1">
      <c r="A446" s="2"/>
      <c r="B446" s="2"/>
      <c r="C446" s="2"/>
      <c r="D446" s="2"/>
      <c r="E446" s="2"/>
      <c r="F446" s="2"/>
    </row>
    <row r="447" ht="15.75" customHeight="1">
      <c r="A447" s="2"/>
      <c r="B447" s="2"/>
      <c r="C447" s="2"/>
      <c r="D447" s="2"/>
      <c r="E447" s="2"/>
      <c r="F447" s="2"/>
    </row>
    <row r="448" ht="15.75" customHeight="1">
      <c r="A448" s="2"/>
      <c r="B448" s="2"/>
      <c r="C448" s="2"/>
      <c r="D448" s="2"/>
      <c r="E448" s="2"/>
      <c r="F448" s="2"/>
    </row>
    <row r="449" ht="15.75" customHeight="1">
      <c r="A449" s="2"/>
      <c r="B449" s="2"/>
      <c r="C449" s="2"/>
      <c r="D449" s="2"/>
      <c r="E449" s="2"/>
      <c r="F449" s="2"/>
    </row>
    <row r="450" ht="15.75" customHeight="1">
      <c r="A450" s="2"/>
      <c r="B450" s="2"/>
      <c r="C450" s="2"/>
      <c r="D450" s="2"/>
      <c r="E450" s="2"/>
      <c r="F450" s="2"/>
    </row>
    <row r="451" ht="15.75" customHeight="1">
      <c r="A451" s="2"/>
      <c r="B451" s="2"/>
      <c r="C451" s="2"/>
      <c r="D451" s="2"/>
      <c r="E451" s="2"/>
      <c r="F451" s="2"/>
    </row>
    <row r="452" ht="15.75" customHeight="1">
      <c r="A452" s="2"/>
      <c r="B452" s="2"/>
      <c r="C452" s="2"/>
      <c r="D452" s="2"/>
      <c r="E452" s="2"/>
      <c r="F452" s="2"/>
    </row>
    <row r="453" ht="15.75" customHeight="1">
      <c r="A453" s="2"/>
      <c r="B453" s="2"/>
      <c r="C453" s="2"/>
      <c r="D453" s="2"/>
      <c r="E453" s="2"/>
      <c r="F453" s="2"/>
    </row>
    <row r="454" ht="15.75" customHeight="1">
      <c r="A454" s="2"/>
      <c r="B454" s="2"/>
      <c r="C454" s="2"/>
      <c r="D454" s="2"/>
      <c r="E454" s="2"/>
      <c r="F454" s="2"/>
    </row>
    <row r="455" ht="15.75" customHeight="1">
      <c r="A455" s="2"/>
      <c r="B455" s="2"/>
      <c r="C455" s="2"/>
      <c r="D455" s="2"/>
      <c r="E455" s="2"/>
      <c r="F455" s="2"/>
    </row>
    <row r="456" ht="15.75" customHeight="1">
      <c r="A456" s="2"/>
      <c r="B456" s="2"/>
      <c r="C456" s="2"/>
      <c r="D456" s="2"/>
      <c r="E456" s="2"/>
      <c r="F456" s="2"/>
    </row>
    <row r="457" ht="15.75" customHeight="1">
      <c r="A457" s="2"/>
      <c r="B457" s="2"/>
      <c r="C457" s="2"/>
      <c r="D457" s="2"/>
      <c r="E457" s="2"/>
      <c r="F457" s="2"/>
    </row>
    <row r="458" ht="15.75" customHeight="1">
      <c r="A458" s="2"/>
      <c r="B458" s="2"/>
      <c r="C458" s="2"/>
      <c r="D458" s="2"/>
      <c r="E458" s="2"/>
      <c r="F458" s="2"/>
    </row>
    <row r="459" ht="15.75" customHeight="1">
      <c r="A459" s="2"/>
      <c r="B459" s="2"/>
      <c r="C459" s="2"/>
      <c r="D459" s="2"/>
      <c r="E459" s="2"/>
      <c r="F459" s="2"/>
    </row>
    <row r="460" ht="15.75" customHeight="1">
      <c r="A460" s="2"/>
      <c r="B460" s="2"/>
      <c r="C460" s="2"/>
      <c r="D460" s="2"/>
      <c r="E460" s="2"/>
      <c r="F460" s="2"/>
    </row>
    <row r="461" ht="15.75" customHeight="1">
      <c r="A461" s="2"/>
      <c r="B461" s="2"/>
      <c r="C461" s="2"/>
      <c r="D461" s="2"/>
      <c r="E461" s="2"/>
      <c r="F461" s="2"/>
    </row>
    <row r="462" ht="15.75" customHeight="1">
      <c r="A462" s="2"/>
      <c r="B462" s="2"/>
      <c r="C462" s="2"/>
      <c r="D462" s="2"/>
      <c r="E462" s="2"/>
      <c r="F462" s="2"/>
    </row>
    <row r="463" ht="15.75" customHeight="1">
      <c r="A463" s="2"/>
      <c r="B463" s="2"/>
      <c r="C463" s="2"/>
      <c r="D463" s="2"/>
      <c r="E463" s="2"/>
      <c r="F463" s="2"/>
    </row>
    <row r="464" ht="15.75" customHeight="1">
      <c r="A464" s="2"/>
      <c r="B464" s="2"/>
      <c r="C464" s="2"/>
      <c r="D464" s="2"/>
      <c r="E464" s="2"/>
      <c r="F464" s="2"/>
    </row>
    <row r="465" ht="15.75" customHeight="1">
      <c r="A465" s="2"/>
      <c r="B465" s="2"/>
      <c r="C465" s="2"/>
      <c r="D465" s="2"/>
      <c r="E465" s="2"/>
      <c r="F465" s="2"/>
    </row>
    <row r="466" ht="15.75" customHeight="1">
      <c r="A466" s="2"/>
      <c r="B466" s="2"/>
      <c r="C466" s="2"/>
      <c r="D466" s="2"/>
      <c r="E466" s="2"/>
      <c r="F466" s="2"/>
    </row>
    <row r="467" ht="15.75" customHeight="1">
      <c r="A467" s="2"/>
      <c r="B467" s="2"/>
      <c r="C467" s="2"/>
      <c r="D467" s="2"/>
      <c r="E467" s="2"/>
      <c r="F467" s="2"/>
    </row>
    <row r="468" ht="15.75" customHeight="1">
      <c r="A468" s="2"/>
      <c r="B468" s="2"/>
      <c r="C468" s="2"/>
      <c r="D468" s="2"/>
      <c r="E468" s="2"/>
      <c r="F468" s="2"/>
    </row>
    <row r="469" ht="15.75" customHeight="1">
      <c r="A469" s="2"/>
      <c r="B469" s="2"/>
      <c r="C469" s="2"/>
      <c r="D469" s="2"/>
      <c r="E469" s="2"/>
      <c r="F469" s="2"/>
    </row>
    <row r="470" ht="15.75" customHeight="1">
      <c r="A470" s="2"/>
      <c r="B470" s="2"/>
      <c r="C470" s="2"/>
      <c r="D470" s="2"/>
      <c r="E470" s="2"/>
      <c r="F470" s="2"/>
    </row>
    <row r="471" ht="15.75" customHeight="1">
      <c r="A471" s="2"/>
      <c r="B471" s="2"/>
      <c r="C471" s="2"/>
      <c r="D471" s="2"/>
      <c r="E471" s="2"/>
      <c r="F471" s="2"/>
    </row>
    <row r="472" ht="15.75" customHeight="1">
      <c r="A472" s="2"/>
      <c r="B472" s="2"/>
      <c r="C472" s="2"/>
      <c r="D472" s="2"/>
      <c r="E472" s="2"/>
      <c r="F472" s="2"/>
    </row>
    <row r="473" ht="15.75" customHeight="1">
      <c r="A473" s="2"/>
      <c r="B473" s="2"/>
      <c r="C473" s="2"/>
      <c r="D473" s="2"/>
      <c r="E473" s="2"/>
      <c r="F473" s="2"/>
    </row>
    <row r="474" ht="15.75" customHeight="1">
      <c r="A474" s="2"/>
      <c r="B474" s="2"/>
      <c r="C474" s="2"/>
      <c r="D474" s="2"/>
      <c r="E474" s="2"/>
      <c r="F474" s="2"/>
    </row>
    <row r="475" ht="15.75" customHeight="1">
      <c r="A475" s="2"/>
      <c r="B475" s="2"/>
      <c r="C475" s="2"/>
      <c r="D475" s="2"/>
      <c r="E475" s="2"/>
      <c r="F475" s="2"/>
    </row>
    <row r="476" ht="15.75" customHeight="1">
      <c r="A476" s="2"/>
      <c r="B476" s="2"/>
      <c r="C476" s="2"/>
      <c r="D476" s="2"/>
      <c r="E476" s="2"/>
      <c r="F476" s="2"/>
    </row>
    <row r="477" ht="15.75" customHeight="1">
      <c r="A477" s="2"/>
      <c r="B477" s="2"/>
      <c r="C477" s="2"/>
      <c r="D477" s="2"/>
      <c r="E477" s="2"/>
      <c r="F477" s="2"/>
    </row>
    <row r="478" ht="15.75" customHeight="1">
      <c r="A478" s="2"/>
      <c r="B478" s="2"/>
      <c r="C478" s="2"/>
      <c r="D478" s="2"/>
      <c r="E478" s="2"/>
      <c r="F478" s="2"/>
    </row>
    <row r="479" ht="15.75" customHeight="1">
      <c r="A479" s="2"/>
      <c r="B479" s="2"/>
      <c r="C479" s="2"/>
      <c r="D479" s="2"/>
      <c r="E479" s="2"/>
      <c r="F479" s="2"/>
    </row>
    <row r="480" ht="15.75" customHeight="1">
      <c r="A480" s="2"/>
      <c r="B480" s="2"/>
      <c r="C480" s="2"/>
      <c r="D480" s="2"/>
      <c r="E480" s="2"/>
      <c r="F480" s="2"/>
    </row>
    <row r="481" ht="15.75" customHeight="1">
      <c r="A481" s="2"/>
      <c r="B481" s="2"/>
      <c r="C481" s="2"/>
      <c r="D481" s="2"/>
      <c r="E481" s="2"/>
      <c r="F481" s="2"/>
    </row>
    <row r="482" ht="15.75" customHeight="1">
      <c r="A482" s="2"/>
      <c r="B482" s="2"/>
      <c r="C482" s="2"/>
      <c r="D482" s="2"/>
      <c r="E482" s="2"/>
      <c r="F482" s="2"/>
    </row>
    <row r="483" ht="15.75" customHeight="1">
      <c r="A483" s="2"/>
      <c r="B483" s="2"/>
      <c r="C483" s="2"/>
      <c r="D483" s="2"/>
      <c r="E483" s="2"/>
      <c r="F483" s="2"/>
    </row>
    <row r="484" ht="15.75" customHeight="1">
      <c r="A484" s="2"/>
      <c r="B484" s="2"/>
      <c r="C484" s="2"/>
      <c r="D484" s="2"/>
      <c r="E484" s="2"/>
      <c r="F484" s="2"/>
    </row>
    <row r="485" ht="15.75" customHeight="1">
      <c r="A485" s="2"/>
      <c r="B485" s="2"/>
      <c r="C485" s="2"/>
      <c r="D485" s="2"/>
      <c r="E485" s="2"/>
      <c r="F485" s="2"/>
    </row>
    <row r="486" ht="15.75" customHeight="1">
      <c r="A486" s="2"/>
      <c r="B486" s="2"/>
      <c r="C486" s="2"/>
      <c r="D486" s="2"/>
      <c r="E486" s="2"/>
      <c r="F486" s="2"/>
    </row>
    <row r="487" ht="15.75" customHeight="1">
      <c r="A487" s="2"/>
      <c r="B487" s="2"/>
      <c r="C487" s="2"/>
      <c r="D487" s="2"/>
      <c r="E487" s="2"/>
      <c r="F487" s="2"/>
    </row>
    <row r="488" ht="15.75" customHeight="1">
      <c r="A488" s="2"/>
      <c r="B488" s="2"/>
      <c r="C488" s="2"/>
      <c r="D488" s="2"/>
      <c r="E488" s="2"/>
      <c r="F488" s="2"/>
    </row>
    <row r="489" ht="15.75" customHeight="1">
      <c r="A489" s="2"/>
      <c r="B489" s="2"/>
      <c r="C489" s="2"/>
      <c r="D489" s="2"/>
      <c r="E489" s="2"/>
      <c r="F489" s="2"/>
    </row>
    <row r="490" ht="15.75" customHeight="1">
      <c r="A490" s="2"/>
      <c r="B490" s="2"/>
      <c r="C490" s="2"/>
      <c r="D490" s="2"/>
      <c r="E490" s="2"/>
      <c r="F490" s="2"/>
    </row>
    <row r="491" ht="15.75" customHeight="1">
      <c r="A491" s="2"/>
      <c r="B491" s="2"/>
      <c r="C491" s="2"/>
      <c r="D491" s="2"/>
      <c r="E491" s="2"/>
      <c r="F491" s="2"/>
    </row>
    <row r="492" ht="15.75" customHeight="1">
      <c r="A492" s="2"/>
      <c r="B492" s="2"/>
      <c r="C492" s="2"/>
      <c r="D492" s="2"/>
      <c r="E492" s="2"/>
      <c r="F492" s="2"/>
    </row>
    <row r="493" ht="15.75" customHeight="1">
      <c r="A493" s="2"/>
      <c r="B493" s="2"/>
      <c r="C493" s="2"/>
      <c r="D493" s="2"/>
      <c r="E493" s="2"/>
      <c r="F493" s="2"/>
    </row>
    <row r="494" ht="15.75" customHeight="1">
      <c r="A494" s="2"/>
      <c r="B494" s="2"/>
      <c r="C494" s="2"/>
      <c r="D494" s="2"/>
      <c r="E494" s="2"/>
      <c r="F494" s="2"/>
    </row>
    <row r="495" ht="15.75" customHeight="1">
      <c r="A495" s="2"/>
      <c r="B495" s="2"/>
      <c r="C495" s="2"/>
      <c r="D495" s="2"/>
      <c r="E495" s="2"/>
      <c r="F495" s="2"/>
    </row>
    <row r="496" ht="15.75" customHeight="1">
      <c r="A496" s="2"/>
      <c r="B496" s="2"/>
      <c r="C496" s="2"/>
      <c r="D496" s="2"/>
      <c r="E496" s="2"/>
      <c r="F496" s="2"/>
    </row>
    <row r="497" ht="15.75" customHeight="1">
      <c r="A497" s="2"/>
      <c r="B497" s="2"/>
      <c r="C497" s="2"/>
      <c r="D497" s="2"/>
      <c r="E497" s="2"/>
      <c r="F497" s="2"/>
    </row>
    <row r="498" ht="15.75" customHeight="1">
      <c r="A498" s="2"/>
      <c r="B498" s="2"/>
      <c r="C498" s="2"/>
      <c r="D498" s="2"/>
      <c r="E498" s="2"/>
      <c r="F498" s="2"/>
    </row>
    <row r="499" ht="15.75" customHeight="1">
      <c r="A499" s="2"/>
      <c r="B499" s="2"/>
      <c r="C499" s="2"/>
      <c r="D499" s="2"/>
      <c r="E499" s="2"/>
      <c r="F499" s="2"/>
    </row>
    <row r="500" ht="15.75" customHeight="1">
      <c r="A500" s="2"/>
      <c r="B500" s="2"/>
      <c r="C500" s="2"/>
      <c r="D500" s="2"/>
      <c r="E500" s="2"/>
      <c r="F500" s="2"/>
    </row>
    <row r="501" ht="15.75" customHeight="1">
      <c r="A501" s="2"/>
      <c r="B501" s="2"/>
      <c r="C501" s="2"/>
      <c r="D501" s="2"/>
      <c r="E501" s="2"/>
      <c r="F501" s="2"/>
    </row>
    <row r="502" ht="15.75" customHeight="1">
      <c r="A502" s="2"/>
      <c r="B502" s="2"/>
      <c r="C502" s="2"/>
      <c r="D502" s="2"/>
      <c r="E502" s="2"/>
      <c r="F502" s="2"/>
    </row>
    <row r="503" ht="15.75" customHeight="1">
      <c r="A503" s="2"/>
      <c r="B503" s="2"/>
      <c r="C503" s="2"/>
      <c r="D503" s="2"/>
      <c r="E503" s="2"/>
      <c r="F503" s="2"/>
    </row>
    <row r="504" ht="15.75" customHeight="1">
      <c r="A504" s="2"/>
      <c r="B504" s="2"/>
      <c r="C504" s="2"/>
      <c r="D504" s="2"/>
      <c r="E504" s="2"/>
      <c r="F504" s="2"/>
    </row>
    <row r="505" ht="15.75" customHeight="1">
      <c r="A505" s="2"/>
      <c r="B505" s="2"/>
      <c r="C505" s="2"/>
      <c r="D505" s="2"/>
      <c r="E505" s="2"/>
      <c r="F505" s="2"/>
    </row>
    <row r="506" ht="15.75" customHeight="1">
      <c r="A506" s="2"/>
      <c r="B506" s="2"/>
      <c r="C506" s="2"/>
      <c r="D506" s="2"/>
      <c r="E506" s="2"/>
      <c r="F506" s="2"/>
    </row>
    <row r="507" ht="15.75" customHeight="1">
      <c r="A507" s="2"/>
      <c r="B507" s="2"/>
      <c r="C507" s="2"/>
      <c r="D507" s="2"/>
      <c r="E507" s="2"/>
      <c r="F507" s="2"/>
    </row>
    <row r="508" ht="15.75" customHeight="1">
      <c r="A508" s="2"/>
      <c r="B508" s="2"/>
      <c r="C508" s="2"/>
      <c r="D508" s="2"/>
      <c r="E508" s="2"/>
      <c r="F508" s="2"/>
    </row>
    <row r="509" ht="15.75" customHeight="1">
      <c r="A509" s="2"/>
      <c r="B509" s="2"/>
      <c r="C509" s="2"/>
      <c r="D509" s="2"/>
      <c r="E509" s="2"/>
      <c r="F509" s="2"/>
    </row>
    <row r="510" ht="15.75" customHeight="1">
      <c r="A510" s="2"/>
      <c r="B510" s="2"/>
      <c r="C510" s="2"/>
      <c r="D510" s="2"/>
      <c r="E510" s="2"/>
      <c r="F510" s="2"/>
    </row>
    <row r="511" ht="15.75" customHeight="1">
      <c r="A511" s="2"/>
      <c r="B511" s="2"/>
      <c r="C511" s="2"/>
      <c r="D511" s="2"/>
      <c r="E511" s="2"/>
      <c r="F511" s="2"/>
    </row>
    <row r="512" ht="15.75" customHeight="1">
      <c r="A512" s="2"/>
      <c r="B512" s="2"/>
      <c r="C512" s="2"/>
      <c r="D512" s="2"/>
      <c r="E512" s="2"/>
      <c r="F512" s="2"/>
    </row>
    <row r="513" ht="15.75" customHeight="1">
      <c r="A513" s="2"/>
      <c r="B513" s="2"/>
      <c r="C513" s="2"/>
      <c r="D513" s="2"/>
      <c r="E513" s="2"/>
      <c r="F513" s="2"/>
    </row>
    <row r="514" ht="15.75" customHeight="1">
      <c r="A514" s="2"/>
      <c r="B514" s="2"/>
      <c r="C514" s="2"/>
      <c r="D514" s="2"/>
      <c r="E514" s="2"/>
      <c r="F514" s="2"/>
    </row>
    <row r="515" ht="15.75" customHeight="1">
      <c r="A515" s="2"/>
      <c r="B515" s="2"/>
      <c r="C515" s="2"/>
      <c r="D515" s="2"/>
      <c r="E515" s="2"/>
      <c r="F515" s="2"/>
    </row>
    <row r="516" ht="15.75" customHeight="1">
      <c r="A516" s="2"/>
      <c r="B516" s="2"/>
      <c r="C516" s="2"/>
      <c r="D516" s="2"/>
      <c r="E516" s="2"/>
      <c r="F516" s="2"/>
    </row>
    <row r="517" ht="15.75" customHeight="1">
      <c r="A517" s="2"/>
      <c r="B517" s="2"/>
      <c r="C517" s="2"/>
      <c r="D517" s="2"/>
      <c r="E517" s="2"/>
      <c r="F517" s="2"/>
    </row>
    <row r="518" ht="15.75" customHeight="1">
      <c r="A518" s="2"/>
      <c r="B518" s="2"/>
      <c r="C518" s="2"/>
      <c r="D518" s="2"/>
      <c r="E518" s="2"/>
      <c r="F518" s="2"/>
    </row>
    <row r="519" ht="15.75" customHeight="1">
      <c r="A519" s="2"/>
      <c r="B519" s="2"/>
      <c r="C519" s="2"/>
      <c r="D519" s="2"/>
      <c r="E519" s="2"/>
      <c r="F519" s="2"/>
    </row>
    <row r="520" ht="15.75" customHeight="1">
      <c r="A520" s="2"/>
      <c r="B520" s="2"/>
      <c r="C520" s="2"/>
      <c r="D520" s="2"/>
      <c r="E520" s="2"/>
      <c r="F520" s="2"/>
    </row>
    <row r="521" ht="15.75" customHeight="1">
      <c r="A521" s="2"/>
      <c r="B521" s="2"/>
      <c r="C521" s="2"/>
      <c r="D521" s="2"/>
      <c r="E521" s="2"/>
      <c r="F521" s="2"/>
    </row>
    <row r="522" ht="15.75" customHeight="1">
      <c r="A522" s="2"/>
      <c r="B522" s="2"/>
      <c r="C522" s="2"/>
      <c r="D522" s="2"/>
      <c r="E522" s="2"/>
      <c r="F522" s="2"/>
    </row>
    <row r="523" ht="15.75" customHeight="1">
      <c r="A523" s="2"/>
      <c r="B523" s="2"/>
      <c r="C523" s="2"/>
      <c r="D523" s="2"/>
      <c r="E523" s="2"/>
      <c r="F523" s="2"/>
    </row>
    <row r="524" ht="15.75" customHeight="1">
      <c r="A524" s="2"/>
      <c r="B524" s="2"/>
      <c r="C524" s="2"/>
      <c r="D524" s="2"/>
      <c r="E524" s="2"/>
      <c r="F524" s="2"/>
    </row>
    <row r="525" ht="15.75" customHeight="1">
      <c r="A525" s="2"/>
      <c r="B525" s="2"/>
      <c r="C525" s="2"/>
      <c r="D525" s="2"/>
      <c r="E525" s="2"/>
      <c r="F525" s="2"/>
    </row>
    <row r="526" ht="15.75" customHeight="1">
      <c r="A526" s="2"/>
      <c r="B526" s="2"/>
      <c r="C526" s="2"/>
      <c r="D526" s="2"/>
      <c r="E526" s="2"/>
      <c r="F526" s="2"/>
    </row>
    <row r="527" ht="15.75" customHeight="1">
      <c r="A527" s="2"/>
      <c r="B527" s="2"/>
      <c r="C527" s="2"/>
      <c r="D527" s="2"/>
      <c r="E527" s="2"/>
      <c r="F527" s="2"/>
    </row>
    <row r="528" ht="15.75" customHeight="1">
      <c r="A528" s="2"/>
      <c r="B528" s="2"/>
      <c r="C528" s="2"/>
      <c r="D528" s="2"/>
      <c r="E528" s="2"/>
      <c r="F528" s="2"/>
    </row>
    <row r="529" ht="15.75" customHeight="1">
      <c r="A529" s="2"/>
      <c r="B529" s="2"/>
      <c r="C529" s="2"/>
      <c r="D529" s="2"/>
      <c r="E529" s="2"/>
      <c r="F529" s="2"/>
    </row>
    <row r="530" ht="15.75" customHeight="1">
      <c r="A530" s="2"/>
      <c r="B530" s="2"/>
      <c r="C530" s="2"/>
      <c r="D530" s="2"/>
      <c r="E530" s="2"/>
      <c r="F530" s="2"/>
    </row>
    <row r="531" ht="15.75" customHeight="1">
      <c r="A531" s="2"/>
      <c r="B531" s="2"/>
      <c r="C531" s="2"/>
      <c r="D531" s="2"/>
      <c r="E531" s="2"/>
      <c r="F531" s="2"/>
    </row>
    <row r="532" ht="15.75" customHeight="1">
      <c r="A532" s="2"/>
      <c r="B532" s="2"/>
      <c r="C532" s="2"/>
      <c r="D532" s="2"/>
      <c r="E532" s="2"/>
      <c r="F532" s="2"/>
    </row>
    <row r="533" ht="15.75" customHeight="1">
      <c r="A533" s="2"/>
      <c r="B533" s="2"/>
      <c r="C533" s="2"/>
      <c r="D533" s="2"/>
      <c r="E533" s="2"/>
      <c r="F533" s="2"/>
    </row>
    <row r="534" ht="15.75" customHeight="1">
      <c r="A534" s="2"/>
      <c r="B534" s="2"/>
      <c r="C534" s="2"/>
      <c r="D534" s="2"/>
      <c r="E534" s="2"/>
      <c r="F534" s="2"/>
    </row>
    <row r="535" ht="15.75" customHeight="1">
      <c r="A535" s="2"/>
      <c r="B535" s="2"/>
      <c r="C535" s="2"/>
      <c r="D535" s="2"/>
      <c r="E535" s="2"/>
      <c r="F535" s="2"/>
    </row>
    <row r="536" ht="15.75" customHeight="1">
      <c r="A536" s="2"/>
      <c r="B536" s="2"/>
      <c r="C536" s="2"/>
      <c r="D536" s="2"/>
      <c r="E536" s="2"/>
      <c r="F536" s="2"/>
    </row>
    <row r="537" ht="15.75" customHeight="1">
      <c r="A537" s="2"/>
      <c r="B537" s="2"/>
      <c r="C537" s="2"/>
      <c r="D537" s="2"/>
      <c r="E537" s="2"/>
      <c r="F537" s="2"/>
    </row>
    <row r="538" ht="15.75" customHeight="1">
      <c r="A538" s="2"/>
      <c r="B538" s="2"/>
      <c r="C538" s="2"/>
      <c r="D538" s="2"/>
      <c r="E538" s="2"/>
      <c r="F538" s="2"/>
    </row>
    <row r="539" ht="15.75" customHeight="1">
      <c r="A539" s="2"/>
      <c r="B539" s="2"/>
      <c r="C539" s="2"/>
      <c r="D539" s="2"/>
      <c r="E539" s="2"/>
      <c r="F539" s="2"/>
    </row>
    <row r="540" ht="15.75" customHeight="1">
      <c r="A540" s="2"/>
      <c r="B540" s="2"/>
      <c r="C540" s="2"/>
      <c r="D540" s="2"/>
      <c r="E540" s="2"/>
      <c r="F540" s="2"/>
    </row>
    <row r="541" ht="15.75" customHeight="1">
      <c r="A541" s="2"/>
      <c r="B541" s="2"/>
      <c r="C541" s="2"/>
      <c r="D541" s="2"/>
      <c r="E541" s="2"/>
      <c r="F541" s="2"/>
    </row>
    <row r="542" ht="15.75" customHeight="1">
      <c r="A542" s="2"/>
      <c r="B542" s="2"/>
      <c r="C542" s="2"/>
      <c r="D542" s="2"/>
      <c r="E542" s="2"/>
      <c r="F542" s="2"/>
    </row>
    <row r="543" ht="15.75" customHeight="1">
      <c r="A543" s="2"/>
      <c r="B543" s="2"/>
      <c r="C543" s="2"/>
      <c r="D543" s="2"/>
      <c r="E543" s="2"/>
      <c r="F543" s="2"/>
    </row>
    <row r="544" ht="15.75" customHeight="1">
      <c r="A544" s="2"/>
      <c r="B544" s="2"/>
      <c r="C544" s="2"/>
      <c r="D544" s="2"/>
      <c r="E544" s="2"/>
      <c r="F544" s="2"/>
    </row>
    <row r="545" ht="15.75" customHeight="1">
      <c r="A545" s="2"/>
      <c r="B545" s="2"/>
      <c r="C545" s="2"/>
      <c r="D545" s="2"/>
      <c r="E545" s="2"/>
      <c r="F545" s="2"/>
    </row>
    <row r="546" ht="15.75" customHeight="1">
      <c r="A546" s="2"/>
      <c r="B546" s="2"/>
      <c r="C546" s="2"/>
      <c r="D546" s="2"/>
      <c r="E546" s="2"/>
      <c r="F546" s="2"/>
    </row>
    <row r="547" ht="15.75" customHeight="1">
      <c r="A547" s="2"/>
      <c r="B547" s="2"/>
      <c r="C547" s="2"/>
      <c r="D547" s="2"/>
      <c r="E547" s="2"/>
      <c r="F547" s="2"/>
    </row>
    <row r="548" ht="15.75" customHeight="1">
      <c r="A548" s="2"/>
      <c r="B548" s="2"/>
      <c r="C548" s="2"/>
      <c r="D548" s="2"/>
      <c r="E548" s="2"/>
      <c r="F548" s="2"/>
    </row>
    <row r="549" ht="15.75" customHeight="1">
      <c r="A549" s="2"/>
      <c r="B549" s="2"/>
      <c r="C549" s="2"/>
      <c r="D549" s="2"/>
      <c r="E549" s="2"/>
      <c r="F549" s="2"/>
    </row>
    <row r="550" ht="15.75" customHeight="1">
      <c r="A550" s="2"/>
      <c r="B550" s="2"/>
      <c r="C550" s="2"/>
      <c r="D550" s="2"/>
      <c r="E550" s="2"/>
      <c r="F550" s="2"/>
    </row>
    <row r="551" ht="15.75" customHeight="1">
      <c r="A551" s="2"/>
      <c r="B551" s="2"/>
      <c r="C551" s="2"/>
      <c r="D551" s="2"/>
      <c r="E551" s="2"/>
      <c r="F551" s="2"/>
    </row>
    <row r="552" ht="15.75" customHeight="1">
      <c r="A552" s="2"/>
      <c r="B552" s="2"/>
      <c r="C552" s="2"/>
      <c r="D552" s="2"/>
      <c r="E552" s="2"/>
      <c r="F552" s="2"/>
    </row>
    <row r="553" ht="15.75" customHeight="1">
      <c r="A553" s="2"/>
      <c r="B553" s="2"/>
      <c r="C553" s="2"/>
      <c r="D553" s="2"/>
      <c r="E553" s="2"/>
      <c r="F553" s="2"/>
    </row>
    <row r="554" ht="15.75" customHeight="1">
      <c r="A554" s="2"/>
      <c r="B554" s="2"/>
      <c r="C554" s="2"/>
      <c r="D554" s="2"/>
      <c r="E554" s="2"/>
      <c r="F554" s="2"/>
    </row>
    <row r="555" ht="15.75" customHeight="1">
      <c r="A555" s="2"/>
      <c r="B555" s="2"/>
      <c r="C555" s="2"/>
      <c r="D555" s="2"/>
      <c r="E555" s="2"/>
      <c r="F555" s="2"/>
    </row>
    <row r="556" ht="15.75" customHeight="1">
      <c r="A556" s="2"/>
      <c r="B556" s="2"/>
      <c r="C556" s="2"/>
      <c r="D556" s="2"/>
      <c r="E556" s="2"/>
      <c r="F556" s="2"/>
    </row>
    <row r="557" ht="15.75" customHeight="1">
      <c r="A557" s="2"/>
      <c r="B557" s="2"/>
      <c r="C557" s="2"/>
      <c r="D557" s="2"/>
      <c r="E557" s="2"/>
      <c r="F557" s="2"/>
    </row>
    <row r="558" ht="15.75" customHeight="1">
      <c r="A558" s="2"/>
      <c r="B558" s="2"/>
      <c r="C558" s="2"/>
      <c r="D558" s="2"/>
      <c r="E558" s="2"/>
      <c r="F558" s="2"/>
    </row>
    <row r="559" ht="15.75" customHeight="1">
      <c r="A559" s="2"/>
      <c r="B559" s="2"/>
      <c r="C559" s="2"/>
      <c r="D559" s="2"/>
      <c r="E559" s="2"/>
      <c r="F559" s="2"/>
    </row>
    <row r="560" ht="15.75" customHeight="1">
      <c r="A560" s="2"/>
      <c r="B560" s="2"/>
      <c r="C560" s="2"/>
      <c r="D560" s="2"/>
      <c r="E560" s="2"/>
      <c r="F560" s="2"/>
    </row>
    <row r="561" ht="15.75" customHeight="1">
      <c r="A561" s="2"/>
      <c r="B561" s="2"/>
      <c r="C561" s="2"/>
      <c r="D561" s="2"/>
      <c r="E561" s="2"/>
      <c r="F561" s="2"/>
    </row>
    <row r="562" ht="15.75" customHeight="1">
      <c r="A562" s="2"/>
      <c r="B562" s="2"/>
      <c r="C562" s="2"/>
      <c r="D562" s="2"/>
      <c r="E562" s="2"/>
      <c r="F562" s="2"/>
    </row>
    <row r="563" ht="15.75" customHeight="1">
      <c r="A563" s="2"/>
      <c r="B563" s="2"/>
      <c r="C563" s="2"/>
      <c r="D563" s="2"/>
      <c r="E563" s="2"/>
      <c r="F563" s="2"/>
    </row>
    <row r="564" ht="15.75" customHeight="1">
      <c r="A564" s="2"/>
      <c r="B564" s="2"/>
      <c r="C564" s="2"/>
      <c r="D564" s="2"/>
      <c r="E564" s="2"/>
      <c r="F564" s="2"/>
    </row>
    <row r="565" ht="15.75" customHeight="1">
      <c r="A565" s="2"/>
      <c r="B565" s="2"/>
      <c r="C565" s="2"/>
      <c r="D565" s="2"/>
      <c r="E565" s="2"/>
      <c r="F565" s="2"/>
    </row>
    <row r="566" ht="15.75" customHeight="1">
      <c r="A566" s="2"/>
      <c r="B566" s="2"/>
      <c r="C566" s="2"/>
      <c r="D566" s="2"/>
      <c r="E566" s="2"/>
      <c r="F566" s="2"/>
    </row>
    <row r="567" ht="15.75" customHeight="1">
      <c r="A567" s="2"/>
      <c r="B567" s="2"/>
      <c r="C567" s="2"/>
      <c r="D567" s="2"/>
      <c r="E567" s="2"/>
      <c r="F567" s="2"/>
    </row>
    <row r="568" ht="15.75" customHeight="1">
      <c r="A568" s="2"/>
      <c r="B568" s="2"/>
      <c r="C568" s="2"/>
      <c r="D568" s="2"/>
      <c r="E568" s="2"/>
      <c r="F568" s="2"/>
    </row>
    <row r="569" ht="15.75" customHeight="1">
      <c r="A569" s="2"/>
      <c r="B569" s="2"/>
      <c r="C569" s="2"/>
      <c r="D569" s="2"/>
      <c r="E569" s="2"/>
      <c r="F569" s="2"/>
    </row>
    <row r="570" ht="15.75" customHeight="1">
      <c r="A570" s="2"/>
      <c r="B570" s="2"/>
      <c r="C570" s="2"/>
      <c r="D570" s="2"/>
      <c r="E570" s="2"/>
      <c r="F570" s="2"/>
    </row>
    <row r="571" ht="15.75" customHeight="1">
      <c r="A571" s="2"/>
      <c r="B571" s="2"/>
      <c r="C571" s="2"/>
      <c r="D571" s="2"/>
      <c r="E571" s="2"/>
      <c r="F571" s="2"/>
    </row>
    <row r="572" ht="15.75" customHeight="1">
      <c r="A572" s="2"/>
      <c r="B572" s="2"/>
      <c r="C572" s="2"/>
      <c r="D572" s="2"/>
      <c r="E572" s="2"/>
      <c r="F572" s="2"/>
    </row>
    <row r="573" ht="15.75" customHeight="1">
      <c r="A573" s="2"/>
      <c r="B573" s="2"/>
      <c r="C573" s="2"/>
      <c r="D573" s="2"/>
      <c r="E573" s="2"/>
      <c r="F573" s="2"/>
    </row>
    <row r="574" ht="15.75" customHeight="1">
      <c r="A574" s="2"/>
      <c r="B574" s="2"/>
      <c r="C574" s="2"/>
      <c r="D574" s="2"/>
      <c r="E574" s="2"/>
      <c r="F574" s="2"/>
    </row>
    <row r="575" ht="15.75" customHeight="1">
      <c r="A575" s="2"/>
      <c r="B575" s="2"/>
      <c r="C575" s="2"/>
      <c r="D575" s="2"/>
      <c r="E575" s="2"/>
      <c r="F575" s="2"/>
    </row>
    <row r="576" ht="15.75" customHeight="1">
      <c r="A576" s="2"/>
      <c r="B576" s="2"/>
      <c r="C576" s="2"/>
      <c r="D576" s="2"/>
      <c r="E576" s="2"/>
      <c r="F576" s="2"/>
    </row>
    <row r="577" ht="15.75" customHeight="1">
      <c r="A577" s="2"/>
      <c r="B577" s="2"/>
      <c r="C577" s="2"/>
      <c r="D577" s="2"/>
      <c r="E577" s="2"/>
      <c r="F577" s="2"/>
    </row>
    <row r="578" ht="15.75" customHeight="1">
      <c r="A578" s="2"/>
      <c r="B578" s="2"/>
      <c r="C578" s="2"/>
      <c r="D578" s="2"/>
      <c r="E578" s="2"/>
      <c r="F578" s="2"/>
    </row>
    <row r="579" ht="15.75" customHeight="1">
      <c r="A579" s="2"/>
      <c r="B579" s="2"/>
      <c r="C579" s="2"/>
      <c r="D579" s="2"/>
      <c r="E579" s="2"/>
      <c r="F579" s="2"/>
    </row>
    <row r="580" ht="15.75" customHeight="1">
      <c r="A580" s="2"/>
      <c r="B580" s="2"/>
      <c r="C580" s="2"/>
      <c r="D580" s="2"/>
      <c r="E580" s="2"/>
      <c r="F580" s="2"/>
    </row>
    <row r="581" ht="15.75" customHeight="1">
      <c r="A581" s="2"/>
      <c r="B581" s="2"/>
      <c r="C581" s="2"/>
      <c r="D581" s="2"/>
      <c r="E581" s="2"/>
      <c r="F581" s="2"/>
    </row>
    <row r="582" ht="15.75" customHeight="1">
      <c r="A582" s="2"/>
      <c r="B582" s="2"/>
      <c r="C582" s="2"/>
      <c r="D582" s="2"/>
      <c r="E582" s="2"/>
      <c r="F582" s="2"/>
    </row>
    <row r="583" ht="15.75" customHeight="1">
      <c r="A583" s="2"/>
      <c r="B583" s="2"/>
      <c r="C583" s="2"/>
      <c r="D583" s="2"/>
      <c r="E583" s="2"/>
      <c r="F583" s="2"/>
    </row>
    <row r="584" ht="15.75" customHeight="1">
      <c r="A584" s="2"/>
      <c r="B584" s="2"/>
      <c r="C584" s="2"/>
      <c r="D584" s="2"/>
      <c r="E584" s="2"/>
      <c r="F584" s="2"/>
    </row>
    <row r="585" ht="15.75" customHeight="1">
      <c r="A585" s="2"/>
      <c r="B585" s="2"/>
      <c r="C585" s="2"/>
      <c r="D585" s="2"/>
      <c r="E585" s="2"/>
      <c r="F585" s="2"/>
    </row>
    <row r="586" ht="15.75" customHeight="1">
      <c r="A586" s="2"/>
      <c r="B586" s="2"/>
      <c r="C586" s="2"/>
      <c r="D586" s="2"/>
      <c r="E586" s="2"/>
      <c r="F586" s="2"/>
    </row>
    <row r="587" ht="15.75" customHeight="1">
      <c r="A587" s="2"/>
      <c r="B587" s="2"/>
      <c r="C587" s="2"/>
      <c r="D587" s="2"/>
      <c r="E587" s="2"/>
      <c r="F587" s="2"/>
    </row>
    <row r="588" ht="15.75" customHeight="1">
      <c r="A588" s="2"/>
      <c r="B588" s="2"/>
      <c r="C588" s="2"/>
      <c r="D588" s="2"/>
      <c r="E588" s="2"/>
      <c r="F588" s="2"/>
    </row>
    <row r="589" ht="15.75" customHeight="1">
      <c r="A589" s="2"/>
      <c r="B589" s="2"/>
      <c r="C589" s="2"/>
      <c r="D589" s="2"/>
      <c r="E589" s="2"/>
      <c r="F589" s="2"/>
    </row>
    <row r="590" ht="15.75" customHeight="1">
      <c r="A590" s="2"/>
      <c r="B590" s="2"/>
      <c r="C590" s="2"/>
      <c r="D590" s="2"/>
      <c r="E590" s="2"/>
      <c r="F590" s="2"/>
    </row>
    <row r="591" ht="15.75" customHeight="1">
      <c r="A591" s="2"/>
      <c r="B591" s="2"/>
      <c r="C591" s="2"/>
      <c r="D591" s="2"/>
      <c r="E591" s="2"/>
      <c r="F591" s="2"/>
    </row>
    <row r="592" ht="15.75" customHeight="1">
      <c r="A592" s="2"/>
      <c r="B592" s="2"/>
      <c r="C592" s="2"/>
      <c r="D592" s="2"/>
      <c r="E592" s="2"/>
      <c r="F592" s="2"/>
    </row>
    <row r="593" ht="15.75" customHeight="1">
      <c r="A593" s="2"/>
      <c r="B593" s="2"/>
      <c r="C593" s="2"/>
      <c r="D593" s="2"/>
      <c r="E593" s="2"/>
      <c r="F593" s="2"/>
    </row>
    <row r="594" ht="15.75" customHeight="1">
      <c r="A594" s="2"/>
      <c r="B594" s="2"/>
      <c r="C594" s="2"/>
      <c r="D594" s="2"/>
      <c r="E594" s="2"/>
      <c r="F594" s="2"/>
    </row>
    <row r="595" ht="15.75" customHeight="1">
      <c r="A595" s="2"/>
      <c r="B595" s="2"/>
      <c r="C595" s="2"/>
      <c r="D595" s="2"/>
      <c r="E595" s="2"/>
      <c r="F595" s="2"/>
    </row>
    <row r="596" ht="15.75" customHeight="1">
      <c r="A596" s="2"/>
      <c r="B596" s="2"/>
      <c r="C596" s="2"/>
      <c r="D596" s="2"/>
      <c r="E596" s="2"/>
      <c r="F596" s="2"/>
    </row>
    <row r="597" ht="15.75" customHeight="1">
      <c r="A597" s="2"/>
      <c r="B597" s="2"/>
      <c r="C597" s="2"/>
      <c r="D597" s="2"/>
      <c r="E597" s="2"/>
      <c r="F597" s="2"/>
    </row>
    <row r="598" ht="15.75" customHeight="1">
      <c r="A598" s="2"/>
      <c r="B598" s="2"/>
      <c r="C598" s="2"/>
      <c r="D598" s="2"/>
      <c r="E598" s="2"/>
      <c r="F598" s="2"/>
    </row>
    <row r="599" ht="15.75" customHeight="1">
      <c r="A599" s="2"/>
      <c r="B599" s="2"/>
      <c r="C599" s="2"/>
      <c r="D599" s="2"/>
      <c r="E599" s="2"/>
      <c r="F599" s="2"/>
    </row>
    <row r="600" ht="15.75" customHeight="1">
      <c r="A600" s="2"/>
      <c r="B600" s="2"/>
      <c r="C600" s="2"/>
      <c r="D600" s="2"/>
      <c r="E600" s="2"/>
      <c r="F600" s="2"/>
    </row>
    <row r="601" ht="15.75" customHeight="1">
      <c r="A601" s="2"/>
      <c r="B601" s="2"/>
      <c r="C601" s="2"/>
      <c r="D601" s="2"/>
      <c r="E601" s="2"/>
      <c r="F601" s="2"/>
    </row>
    <row r="602" ht="15.75" customHeight="1">
      <c r="A602" s="2"/>
      <c r="B602" s="2"/>
      <c r="C602" s="2"/>
      <c r="D602" s="2"/>
      <c r="E602" s="2"/>
      <c r="F602" s="2"/>
    </row>
    <row r="603" ht="15.75" customHeight="1">
      <c r="A603" s="2"/>
      <c r="B603" s="2"/>
      <c r="C603" s="2"/>
      <c r="D603" s="2"/>
      <c r="E603" s="2"/>
      <c r="F603" s="2"/>
    </row>
    <row r="604" ht="15.75" customHeight="1">
      <c r="A604" s="2"/>
      <c r="B604" s="2"/>
      <c r="C604" s="2"/>
      <c r="D604" s="2"/>
      <c r="E604" s="2"/>
      <c r="F604" s="2"/>
    </row>
    <row r="605" ht="15.75" customHeight="1">
      <c r="A605" s="2"/>
      <c r="B605" s="2"/>
      <c r="C605" s="2"/>
      <c r="D605" s="2"/>
      <c r="E605" s="2"/>
      <c r="F605" s="2"/>
    </row>
    <row r="606" ht="15.75" customHeight="1">
      <c r="A606" s="2"/>
      <c r="B606" s="2"/>
      <c r="C606" s="2"/>
      <c r="D606" s="2"/>
      <c r="E606" s="2"/>
      <c r="F606" s="2"/>
    </row>
    <row r="607" ht="15.75" customHeight="1">
      <c r="A607" s="2"/>
      <c r="B607" s="2"/>
      <c r="C607" s="2"/>
      <c r="D607" s="2"/>
      <c r="E607" s="2"/>
      <c r="F607" s="2"/>
    </row>
    <row r="608" ht="15.75" customHeight="1">
      <c r="A608" s="2"/>
      <c r="B608" s="2"/>
      <c r="C608" s="2"/>
      <c r="D608" s="2"/>
      <c r="E608" s="2"/>
      <c r="F608" s="2"/>
    </row>
    <row r="609" ht="15.75" customHeight="1">
      <c r="A609" s="2"/>
      <c r="B609" s="2"/>
      <c r="C609" s="2"/>
      <c r="D609" s="2"/>
      <c r="E609" s="2"/>
      <c r="F609" s="2"/>
    </row>
    <row r="610" ht="15.75" customHeight="1">
      <c r="A610" s="2"/>
      <c r="B610" s="2"/>
      <c r="C610" s="2"/>
      <c r="D610" s="2"/>
      <c r="E610" s="2"/>
      <c r="F610" s="2"/>
    </row>
    <row r="611" ht="15.75" customHeight="1">
      <c r="A611" s="2"/>
      <c r="B611" s="2"/>
      <c r="C611" s="2"/>
      <c r="D611" s="2"/>
      <c r="E611" s="2"/>
      <c r="F611" s="2"/>
    </row>
    <row r="612" ht="15.75" customHeight="1">
      <c r="A612" s="2"/>
      <c r="B612" s="2"/>
      <c r="C612" s="2"/>
      <c r="D612" s="2"/>
      <c r="E612" s="2"/>
      <c r="F612" s="2"/>
    </row>
    <row r="613" ht="15.75" customHeight="1">
      <c r="A613" s="2"/>
      <c r="B613" s="2"/>
      <c r="C613" s="2"/>
      <c r="D613" s="2"/>
      <c r="E613" s="2"/>
      <c r="F613" s="2"/>
    </row>
    <row r="614" ht="15.75" customHeight="1">
      <c r="A614" s="2"/>
      <c r="B614" s="2"/>
      <c r="C614" s="2"/>
      <c r="D614" s="2"/>
      <c r="E614" s="2"/>
      <c r="F614" s="2"/>
    </row>
    <row r="615" ht="15.75" customHeight="1">
      <c r="A615" s="2"/>
      <c r="B615" s="2"/>
      <c r="C615" s="2"/>
      <c r="D615" s="2"/>
      <c r="E615" s="2"/>
      <c r="F615" s="2"/>
    </row>
    <row r="616" ht="15.75" customHeight="1">
      <c r="A616" s="2"/>
      <c r="B616" s="2"/>
      <c r="C616" s="2"/>
      <c r="D616" s="2"/>
      <c r="E616" s="2"/>
      <c r="F616" s="2"/>
    </row>
    <row r="617" ht="15.75" customHeight="1">
      <c r="A617" s="2"/>
      <c r="B617" s="2"/>
      <c r="C617" s="2"/>
      <c r="D617" s="2"/>
      <c r="E617" s="2"/>
      <c r="F617" s="2"/>
    </row>
    <row r="618" ht="15.75" customHeight="1">
      <c r="A618" s="2"/>
      <c r="B618" s="2"/>
      <c r="C618" s="2"/>
      <c r="D618" s="2"/>
      <c r="E618" s="2"/>
      <c r="F618" s="2"/>
    </row>
    <row r="619" ht="15.75" customHeight="1">
      <c r="A619" s="2"/>
      <c r="B619" s="2"/>
      <c r="C619" s="2"/>
      <c r="D619" s="2"/>
      <c r="E619" s="2"/>
      <c r="F619" s="2"/>
    </row>
    <row r="620" ht="15.75" customHeight="1">
      <c r="A620" s="2"/>
      <c r="B620" s="2"/>
      <c r="C620" s="2"/>
      <c r="D620" s="2"/>
      <c r="E620" s="2"/>
      <c r="F620" s="2"/>
    </row>
    <row r="621" ht="15.75" customHeight="1">
      <c r="A621" s="2"/>
      <c r="B621" s="2"/>
      <c r="C621" s="2"/>
      <c r="D621" s="2"/>
      <c r="E621" s="2"/>
      <c r="F621" s="2"/>
    </row>
    <row r="622" ht="15.75" customHeight="1">
      <c r="A622" s="2"/>
      <c r="B622" s="2"/>
      <c r="C622" s="2"/>
      <c r="D622" s="2"/>
      <c r="E622" s="2"/>
      <c r="F622" s="2"/>
    </row>
    <row r="623" ht="15.75" customHeight="1">
      <c r="A623" s="2"/>
      <c r="B623" s="2"/>
      <c r="C623" s="2"/>
      <c r="D623" s="2"/>
      <c r="E623" s="2"/>
      <c r="F623" s="2"/>
    </row>
    <row r="624" ht="15.75" customHeight="1">
      <c r="A624" s="2"/>
      <c r="B624" s="2"/>
      <c r="C624" s="2"/>
      <c r="D624" s="2"/>
      <c r="E624" s="2"/>
      <c r="F624" s="2"/>
    </row>
    <row r="625" ht="15.75" customHeight="1">
      <c r="A625" s="2"/>
      <c r="B625" s="2"/>
      <c r="C625" s="2"/>
      <c r="D625" s="2"/>
      <c r="E625" s="2"/>
      <c r="F625" s="2"/>
    </row>
    <row r="626" ht="15.75" customHeight="1">
      <c r="A626" s="2"/>
      <c r="B626" s="2"/>
      <c r="C626" s="2"/>
      <c r="D626" s="2"/>
      <c r="E626" s="2"/>
      <c r="F626" s="2"/>
    </row>
    <row r="627" ht="15.75" customHeight="1">
      <c r="A627" s="2"/>
      <c r="B627" s="2"/>
      <c r="C627" s="2"/>
      <c r="D627" s="2"/>
      <c r="E627" s="2"/>
      <c r="F627" s="2"/>
    </row>
    <row r="628" ht="15.75" customHeight="1">
      <c r="A628" s="2"/>
      <c r="B628" s="2"/>
      <c r="C628" s="2"/>
      <c r="D628" s="2"/>
      <c r="E628" s="2"/>
      <c r="F628" s="2"/>
    </row>
    <row r="629" ht="15.75" customHeight="1">
      <c r="A629" s="2"/>
      <c r="B629" s="2"/>
      <c r="C629" s="2"/>
      <c r="D629" s="2"/>
      <c r="E629" s="2"/>
      <c r="F629" s="2"/>
    </row>
    <row r="630" ht="15.75" customHeight="1">
      <c r="A630" s="2"/>
      <c r="B630" s="2"/>
      <c r="C630" s="2"/>
      <c r="D630" s="2"/>
      <c r="E630" s="2"/>
      <c r="F630" s="2"/>
    </row>
    <row r="631" ht="15.75" customHeight="1">
      <c r="A631" s="2"/>
      <c r="B631" s="2"/>
      <c r="C631" s="2"/>
      <c r="D631" s="2"/>
      <c r="E631" s="2"/>
      <c r="F631" s="2"/>
    </row>
    <row r="632" ht="15.75" customHeight="1">
      <c r="A632" s="2"/>
      <c r="B632" s="2"/>
      <c r="C632" s="2"/>
      <c r="D632" s="2"/>
      <c r="E632" s="2"/>
      <c r="F632" s="2"/>
    </row>
    <row r="633" ht="15.75" customHeight="1">
      <c r="A633" s="2"/>
      <c r="B633" s="2"/>
      <c r="C633" s="2"/>
      <c r="D633" s="2"/>
      <c r="E633" s="2"/>
      <c r="F633" s="2"/>
    </row>
    <row r="634" ht="15.75" customHeight="1">
      <c r="A634" s="2"/>
      <c r="B634" s="2"/>
      <c r="C634" s="2"/>
      <c r="D634" s="2"/>
      <c r="E634" s="2"/>
      <c r="F634" s="2"/>
    </row>
    <row r="635" ht="15.75" customHeight="1">
      <c r="A635" s="2"/>
      <c r="B635" s="2"/>
      <c r="C635" s="2"/>
      <c r="D635" s="2"/>
      <c r="E635" s="2"/>
      <c r="F635" s="2"/>
    </row>
    <row r="636" ht="15.75" customHeight="1">
      <c r="A636" s="2"/>
      <c r="B636" s="2"/>
      <c r="C636" s="2"/>
      <c r="D636" s="2"/>
      <c r="E636" s="2"/>
      <c r="F636" s="2"/>
    </row>
    <row r="637" ht="15.75" customHeight="1">
      <c r="A637" s="2"/>
      <c r="B637" s="2"/>
      <c r="C637" s="2"/>
      <c r="D637" s="2"/>
      <c r="E637" s="2"/>
      <c r="F637" s="2"/>
    </row>
    <row r="638" ht="15.75" customHeight="1">
      <c r="A638" s="2"/>
      <c r="B638" s="2"/>
      <c r="C638" s="2"/>
      <c r="D638" s="2"/>
      <c r="E638" s="2"/>
      <c r="F638" s="2"/>
    </row>
    <row r="639" ht="15.75" customHeight="1">
      <c r="A639" s="2"/>
      <c r="B639" s="2"/>
      <c r="C639" s="2"/>
      <c r="D639" s="2"/>
      <c r="E639" s="2"/>
      <c r="F639" s="2"/>
    </row>
    <row r="640" ht="15.75" customHeight="1">
      <c r="A640" s="2"/>
      <c r="B640" s="2"/>
      <c r="C640" s="2"/>
      <c r="D640" s="2"/>
      <c r="E640" s="2"/>
      <c r="F640" s="2"/>
    </row>
    <row r="641" ht="15.75" customHeight="1">
      <c r="A641" s="2"/>
      <c r="B641" s="2"/>
      <c r="C641" s="2"/>
      <c r="D641" s="2"/>
      <c r="E641" s="2"/>
      <c r="F641" s="2"/>
    </row>
    <row r="642" ht="15.75" customHeight="1">
      <c r="A642" s="2"/>
      <c r="B642" s="2"/>
      <c r="C642" s="2"/>
      <c r="D642" s="2"/>
      <c r="E642" s="2"/>
      <c r="F642" s="2"/>
    </row>
    <row r="643" ht="15.75" customHeight="1">
      <c r="A643" s="2"/>
      <c r="B643" s="2"/>
      <c r="C643" s="2"/>
      <c r="D643" s="2"/>
      <c r="E643" s="2"/>
      <c r="F643" s="2"/>
    </row>
    <row r="644" ht="15.75" customHeight="1">
      <c r="A644" s="2"/>
      <c r="B644" s="2"/>
      <c r="C644" s="2"/>
      <c r="D644" s="2"/>
      <c r="E644" s="2"/>
      <c r="F644" s="2"/>
    </row>
    <row r="645" ht="15.75" customHeight="1">
      <c r="A645" s="2"/>
      <c r="B645" s="2"/>
      <c r="C645" s="2"/>
      <c r="D645" s="2"/>
      <c r="E645" s="2"/>
      <c r="F645" s="2"/>
    </row>
    <row r="646" ht="15.75" customHeight="1">
      <c r="A646" s="2"/>
      <c r="B646" s="2"/>
      <c r="C646" s="2"/>
      <c r="D646" s="2"/>
      <c r="E646" s="2"/>
      <c r="F646" s="2"/>
    </row>
    <row r="647" ht="15.75" customHeight="1">
      <c r="A647" s="2"/>
      <c r="B647" s="2"/>
      <c r="C647" s="2"/>
      <c r="D647" s="2"/>
      <c r="E647" s="2"/>
      <c r="F647" s="2"/>
    </row>
    <row r="648" ht="15.75" customHeight="1">
      <c r="A648" s="2"/>
      <c r="B648" s="2"/>
      <c r="C648" s="2"/>
      <c r="D648" s="2"/>
      <c r="E648" s="2"/>
      <c r="F648" s="2"/>
    </row>
    <row r="649" ht="15.75" customHeight="1">
      <c r="A649" s="2"/>
      <c r="B649" s="2"/>
      <c r="C649" s="2"/>
      <c r="D649" s="2"/>
      <c r="E649" s="2"/>
      <c r="F649" s="2"/>
    </row>
    <row r="650" ht="15.75" customHeight="1">
      <c r="A650" s="2"/>
      <c r="B650" s="2"/>
      <c r="C650" s="2"/>
      <c r="D650" s="2"/>
      <c r="E650" s="2"/>
      <c r="F650" s="2"/>
    </row>
    <row r="651" ht="15.75" customHeight="1">
      <c r="A651" s="2"/>
      <c r="B651" s="2"/>
      <c r="C651" s="2"/>
      <c r="D651" s="2"/>
      <c r="E651" s="2"/>
      <c r="F651" s="2"/>
    </row>
    <row r="652" ht="15.75" customHeight="1">
      <c r="A652" s="2"/>
      <c r="B652" s="2"/>
      <c r="C652" s="2"/>
      <c r="D652" s="2"/>
      <c r="E652" s="2"/>
      <c r="F652" s="2"/>
    </row>
    <row r="653" ht="15.75" customHeight="1">
      <c r="A653" s="2"/>
      <c r="B653" s="2"/>
      <c r="C653" s="2"/>
      <c r="D653" s="2"/>
      <c r="E653" s="2"/>
      <c r="F653" s="2"/>
    </row>
    <row r="654" ht="15.75" customHeight="1">
      <c r="A654" s="2"/>
      <c r="B654" s="2"/>
      <c r="C654" s="2"/>
      <c r="D654" s="2"/>
      <c r="E654" s="2"/>
      <c r="F654" s="2"/>
    </row>
    <row r="655" ht="15.75" customHeight="1">
      <c r="A655" s="2"/>
      <c r="B655" s="2"/>
      <c r="C655" s="2"/>
      <c r="D655" s="2"/>
      <c r="E655" s="2"/>
      <c r="F655" s="2"/>
    </row>
    <row r="656" ht="15.75" customHeight="1">
      <c r="A656" s="2"/>
      <c r="B656" s="2"/>
      <c r="C656" s="2"/>
      <c r="D656" s="2"/>
      <c r="E656" s="2"/>
      <c r="F656" s="2"/>
    </row>
    <row r="657" ht="15.75" customHeight="1">
      <c r="A657" s="2"/>
      <c r="B657" s="2"/>
      <c r="C657" s="2"/>
      <c r="D657" s="2"/>
      <c r="E657" s="2"/>
      <c r="F657" s="2"/>
    </row>
    <row r="658" ht="15.75" customHeight="1">
      <c r="A658" s="2"/>
      <c r="B658" s="2"/>
      <c r="C658" s="2"/>
      <c r="D658" s="2"/>
      <c r="E658" s="2"/>
      <c r="F658" s="2"/>
    </row>
    <row r="659" ht="15.75" customHeight="1">
      <c r="A659" s="2"/>
      <c r="B659" s="2"/>
      <c r="C659" s="2"/>
      <c r="D659" s="2"/>
      <c r="E659" s="2"/>
      <c r="F659" s="2"/>
    </row>
    <row r="660" ht="15.75" customHeight="1">
      <c r="A660" s="2"/>
      <c r="B660" s="2"/>
      <c r="C660" s="2"/>
      <c r="D660" s="2"/>
      <c r="E660" s="2"/>
      <c r="F660" s="2"/>
    </row>
    <row r="661" ht="15.75" customHeight="1">
      <c r="A661" s="2"/>
      <c r="B661" s="2"/>
      <c r="C661" s="2"/>
      <c r="D661" s="2"/>
      <c r="E661" s="2"/>
      <c r="F661" s="2"/>
    </row>
    <row r="662" ht="15.75" customHeight="1">
      <c r="A662" s="2"/>
      <c r="B662" s="2"/>
      <c r="C662" s="2"/>
      <c r="D662" s="2"/>
      <c r="E662" s="2"/>
      <c r="F662" s="2"/>
    </row>
    <row r="663" ht="15.75" customHeight="1">
      <c r="A663" s="2"/>
      <c r="B663" s="2"/>
      <c r="C663" s="2"/>
      <c r="D663" s="2"/>
      <c r="E663" s="2"/>
      <c r="F663" s="2"/>
    </row>
    <row r="664" ht="15.75" customHeight="1">
      <c r="A664" s="2"/>
      <c r="B664" s="2"/>
      <c r="C664" s="2"/>
      <c r="D664" s="2"/>
      <c r="E664" s="2"/>
      <c r="F664" s="2"/>
    </row>
    <row r="665" ht="15.75" customHeight="1">
      <c r="A665" s="2"/>
      <c r="B665" s="2"/>
      <c r="C665" s="2"/>
      <c r="D665" s="2"/>
      <c r="E665" s="2"/>
      <c r="F665" s="2"/>
    </row>
    <row r="666" ht="15.75" customHeight="1">
      <c r="A666" s="2"/>
      <c r="B666" s="2"/>
      <c r="C666" s="2"/>
      <c r="D666" s="2"/>
      <c r="E666" s="2"/>
      <c r="F666" s="2"/>
    </row>
    <row r="667" ht="15.75" customHeight="1">
      <c r="A667" s="2"/>
      <c r="B667" s="2"/>
      <c r="C667" s="2"/>
      <c r="D667" s="2"/>
      <c r="E667" s="2"/>
      <c r="F667" s="2"/>
    </row>
    <row r="668" ht="15.75" customHeight="1">
      <c r="A668" s="2"/>
      <c r="B668" s="2"/>
      <c r="C668" s="2"/>
      <c r="D668" s="2"/>
      <c r="E668" s="2"/>
      <c r="F668" s="2"/>
    </row>
    <row r="669" ht="15.75" customHeight="1">
      <c r="A669" s="2"/>
      <c r="B669" s="2"/>
      <c r="C669" s="2"/>
      <c r="D669" s="2"/>
      <c r="E669" s="2"/>
      <c r="F669" s="2"/>
    </row>
    <row r="670" ht="15.75" customHeight="1">
      <c r="A670" s="2"/>
      <c r="B670" s="2"/>
      <c r="C670" s="2"/>
      <c r="D670" s="2"/>
      <c r="E670" s="2"/>
      <c r="F670" s="2"/>
    </row>
    <row r="671" ht="15.75" customHeight="1">
      <c r="A671" s="2"/>
      <c r="B671" s="2"/>
      <c r="C671" s="2"/>
      <c r="D671" s="2"/>
      <c r="E671" s="2"/>
      <c r="F671" s="2"/>
    </row>
    <row r="672" ht="15.75" customHeight="1">
      <c r="A672" s="2"/>
      <c r="B672" s="2"/>
      <c r="C672" s="2"/>
      <c r="D672" s="2"/>
      <c r="E672" s="2"/>
      <c r="F672" s="2"/>
    </row>
    <row r="673" ht="15.75" customHeight="1">
      <c r="A673" s="2"/>
      <c r="B673" s="2"/>
      <c r="C673" s="2"/>
      <c r="D673" s="2"/>
      <c r="E673" s="2"/>
      <c r="F673" s="2"/>
    </row>
    <row r="674" ht="15.75" customHeight="1">
      <c r="A674" s="2"/>
      <c r="B674" s="2"/>
      <c r="C674" s="2"/>
      <c r="D674" s="2"/>
      <c r="E674" s="2"/>
      <c r="F674" s="2"/>
    </row>
    <row r="675" ht="15.75" customHeight="1">
      <c r="A675" s="2"/>
      <c r="B675" s="2"/>
      <c r="C675" s="2"/>
      <c r="D675" s="2"/>
      <c r="E675" s="2"/>
      <c r="F675" s="2"/>
    </row>
    <row r="676" ht="15.75" customHeight="1">
      <c r="A676" s="2"/>
      <c r="B676" s="2"/>
      <c r="C676" s="2"/>
      <c r="D676" s="2"/>
      <c r="E676" s="2"/>
      <c r="F676" s="2"/>
    </row>
    <row r="677" ht="15.75" customHeight="1">
      <c r="A677" s="2"/>
      <c r="B677" s="2"/>
      <c r="C677" s="2"/>
      <c r="D677" s="2"/>
      <c r="E677" s="2"/>
      <c r="F677" s="2"/>
    </row>
    <row r="678" ht="15.75" customHeight="1">
      <c r="A678" s="2"/>
      <c r="B678" s="2"/>
      <c r="C678" s="2"/>
      <c r="D678" s="2"/>
      <c r="E678" s="2"/>
      <c r="F678" s="2"/>
    </row>
    <row r="679" ht="15.75" customHeight="1">
      <c r="A679" s="2"/>
      <c r="B679" s="2"/>
      <c r="C679" s="2"/>
      <c r="D679" s="2"/>
      <c r="E679" s="2"/>
      <c r="F679" s="2"/>
    </row>
    <row r="680" ht="15.75" customHeight="1">
      <c r="A680" s="2"/>
      <c r="B680" s="2"/>
      <c r="C680" s="2"/>
      <c r="D680" s="2"/>
      <c r="E680" s="2"/>
      <c r="F680" s="2"/>
    </row>
    <row r="681" ht="15.75" customHeight="1">
      <c r="A681" s="2"/>
      <c r="B681" s="2"/>
      <c r="C681" s="2"/>
      <c r="D681" s="2"/>
      <c r="E681" s="2"/>
      <c r="F681" s="2"/>
    </row>
    <row r="682" ht="15.75" customHeight="1">
      <c r="A682" s="2"/>
      <c r="B682" s="2"/>
      <c r="C682" s="2"/>
      <c r="D682" s="2"/>
      <c r="E682" s="2"/>
      <c r="F682" s="2"/>
    </row>
    <row r="683" ht="15.75" customHeight="1">
      <c r="A683" s="2"/>
      <c r="B683" s="2"/>
      <c r="C683" s="2"/>
      <c r="D683" s="2"/>
      <c r="E683" s="2"/>
      <c r="F683" s="2"/>
    </row>
    <row r="684" ht="15.75" customHeight="1">
      <c r="A684" s="2"/>
      <c r="B684" s="2"/>
      <c r="C684" s="2"/>
      <c r="D684" s="2"/>
      <c r="E684" s="2"/>
      <c r="F684" s="2"/>
    </row>
    <row r="685" ht="15.75" customHeight="1">
      <c r="A685" s="2"/>
      <c r="B685" s="2"/>
      <c r="C685" s="2"/>
      <c r="D685" s="2"/>
      <c r="E685" s="2"/>
      <c r="F685" s="2"/>
    </row>
    <row r="686" ht="15.75" customHeight="1">
      <c r="A686" s="2"/>
      <c r="B686" s="2"/>
      <c r="C686" s="2"/>
      <c r="D686" s="2"/>
      <c r="E686" s="2"/>
      <c r="F686" s="2"/>
    </row>
    <row r="687" ht="15.75" customHeight="1">
      <c r="A687" s="2"/>
      <c r="B687" s="2"/>
      <c r="C687" s="2"/>
      <c r="D687" s="2"/>
      <c r="E687" s="2"/>
      <c r="F687" s="2"/>
    </row>
    <row r="688" ht="15.75" customHeight="1">
      <c r="A688" s="2"/>
      <c r="B688" s="2"/>
      <c r="C688" s="2"/>
      <c r="D688" s="2"/>
      <c r="E688" s="2"/>
      <c r="F688" s="2"/>
    </row>
    <row r="689" ht="15.75" customHeight="1">
      <c r="A689" s="2"/>
      <c r="B689" s="2"/>
      <c r="C689" s="2"/>
      <c r="D689" s="2"/>
      <c r="E689" s="2"/>
      <c r="F689" s="2"/>
    </row>
    <row r="690" ht="15.75" customHeight="1">
      <c r="A690" s="2"/>
      <c r="B690" s="2"/>
      <c r="C690" s="2"/>
      <c r="D690" s="2"/>
      <c r="E690" s="2"/>
      <c r="F690" s="2"/>
    </row>
    <row r="691" ht="15.75" customHeight="1">
      <c r="A691" s="2"/>
      <c r="B691" s="2"/>
      <c r="C691" s="2"/>
      <c r="D691" s="2"/>
      <c r="E691" s="2"/>
      <c r="F691" s="2"/>
    </row>
    <row r="692" ht="15.75" customHeight="1">
      <c r="A692" s="2"/>
      <c r="B692" s="2"/>
      <c r="C692" s="2"/>
      <c r="D692" s="2"/>
      <c r="E692" s="2"/>
      <c r="F692" s="2"/>
    </row>
    <row r="693" ht="15.75" customHeight="1">
      <c r="A693" s="2"/>
      <c r="B693" s="2"/>
      <c r="C693" s="2"/>
      <c r="D693" s="2"/>
      <c r="E693" s="2"/>
      <c r="F693" s="2"/>
    </row>
    <row r="694" ht="15.75" customHeight="1">
      <c r="A694" s="2"/>
      <c r="B694" s="2"/>
      <c r="C694" s="2"/>
      <c r="D694" s="2"/>
      <c r="E694" s="2"/>
      <c r="F694" s="2"/>
    </row>
    <row r="695" ht="15.75" customHeight="1">
      <c r="A695" s="2"/>
      <c r="B695" s="2"/>
      <c r="C695" s="2"/>
      <c r="D695" s="2"/>
      <c r="E695" s="2"/>
      <c r="F695" s="2"/>
    </row>
    <row r="696" ht="15.75" customHeight="1">
      <c r="A696" s="2"/>
      <c r="B696" s="2"/>
      <c r="C696" s="2"/>
      <c r="D696" s="2"/>
      <c r="E696" s="2"/>
      <c r="F696" s="2"/>
    </row>
    <row r="697" ht="15.75" customHeight="1">
      <c r="A697" s="2"/>
      <c r="B697" s="2"/>
      <c r="C697" s="2"/>
      <c r="D697" s="2"/>
      <c r="E697" s="2"/>
      <c r="F697" s="2"/>
    </row>
    <row r="698" ht="15.75" customHeight="1">
      <c r="A698" s="2"/>
      <c r="B698" s="2"/>
      <c r="C698" s="2"/>
      <c r="D698" s="2"/>
      <c r="E698" s="2"/>
      <c r="F698" s="2"/>
    </row>
    <row r="699" ht="15.75" customHeight="1">
      <c r="A699" s="2"/>
      <c r="B699" s="2"/>
      <c r="C699" s="2"/>
      <c r="D699" s="2"/>
      <c r="E699" s="2"/>
      <c r="F699" s="2"/>
    </row>
    <row r="700" ht="15.75" customHeight="1">
      <c r="A700" s="2"/>
      <c r="B700" s="2"/>
      <c r="C700" s="2"/>
      <c r="D700" s="2"/>
      <c r="E700" s="2"/>
      <c r="F700" s="2"/>
    </row>
    <row r="701" ht="15.75" customHeight="1">
      <c r="A701" s="2"/>
      <c r="B701" s="2"/>
      <c r="C701" s="2"/>
      <c r="D701" s="2"/>
      <c r="E701" s="2"/>
      <c r="F701" s="2"/>
    </row>
    <row r="702" ht="15.75" customHeight="1">
      <c r="A702" s="2"/>
      <c r="B702" s="2"/>
      <c r="C702" s="2"/>
      <c r="D702" s="2"/>
      <c r="E702" s="2"/>
      <c r="F702" s="2"/>
    </row>
    <row r="703" ht="15.75" customHeight="1">
      <c r="A703" s="2"/>
      <c r="B703" s="2"/>
      <c r="C703" s="2"/>
      <c r="D703" s="2"/>
      <c r="E703" s="2"/>
      <c r="F703" s="2"/>
    </row>
    <row r="704" ht="15.75" customHeight="1">
      <c r="A704" s="2"/>
      <c r="B704" s="2"/>
      <c r="C704" s="2"/>
      <c r="D704" s="2"/>
      <c r="E704" s="2"/>
      <c r="F704" s="2"/>
    </row>
    <row r="705" ht="15.75" customHeight="1">
      <c r="A705" s="2"/>
      <c r="B705" s="2"/>
      <c r="C705" s="2"/>
      <c r="D705" s="2"/>
      <c r="E705" s="2"/>
      <c r="F705" s="2"/>
    </row>
    <row r="706" ht="15.75" customHeight="1">
      <c r="A706" s="2"/>
      <c r="B706" s="2"/>
      <c r="C706" s="2"/>
      <c r="D706" s="2"/>
      <c r="E706" s="2"/>
      <c r="F706" s="2"/>
    </row>
    <row r="707" ht="15.75" customHeight="1">
      <c r="A707" s="2"/>
      <c r="B707" s="2"/>
      <c r="C707" s="2"/>
      <c r="D707" s="2"/>
      <c r="E707" s="2"/>
      <c r="F707" s="2"/>
    </row>
    <row r="708" ht="15.75" customHeight="1">
      <c r="A708" s="2"/>
      <c r="B708" s="2"/>
      <c r="C708" s="2"/>
      <c r="D708" s="2"/>
      <c r="E708" s="2"/>
      <c r="F708" s="2"/>
    </row>
    <row r="709" ht="15.75" customHeight="1">
      <c r="A709" s="2"/>
      <c r="B709" s="2"/>
      <c r="C709" s="2"/>
      <c r="D709" s="2"/>
      <c r="E709" s="2"/>
      <c r="F709" s="2"/>
    </row>
    <row r="710" ht="15.75" customHeight="1">
      <c r="A710" s="2"/>
      <c r="B710" s="2"/>
      <c r="C710" s="2"/>
      <c r="D710" s="2"/>
      <c r="E710" s="2"/>
      <c r="F710" s="2"/>
    </row>
    <row r="711" ht="15.75" customHeight="1">
      <c r="A711" s="2"/>
      <c r="B711" s="2"/>
      <c r="C711" s="2"/>
      <c r="D711" s="2"/>
      <c r="E711" s="2"/>
      <c r="F711" s="2"/>
    </row>
    <row r="712" ht="15.75" customHeight="1">
      <c r="A712" s="2"/>
      <c r="B712" s="2"/>
      <c r="C712" s="2"/>
      <c r="D712" s="2"/>
      <c r="E712" s="2"/>
      <c r="F712" s="2"/>
    </row>
    <row r="713" ht="15.75" customHeight="1">
      <c r="A713" s="2"/>
      <c r="B713" s="2"/>
      <c r="C713" s="2"/>
      <c r="D713" s="2"/>
      <c r="E713" s="2"/>
      <c r="F713" s="2"/>
    </row>
    <row r="714" ht="15.75" customHeight="1">
      <c r="A714" s="2"/>
      <c r="B714" s="2"/>
      <c r="C714" s="2"/>
      <c r="D714" s="2"/>
      <c r="E714" s="2"/>
      <c r="F714" s="2"/>
    </row>
    <row r="715" ht="15.75" customHeight="1">
      <c r="A715" s="2"/>
      <c r="B715" s="2"/>
      <c r="C715" s="2"/>
      <c r="D715" s="2"/>
      <c r="E715" s="2"/>
      <c r="F715" s="2"/>
    </row>
    <row r="716" ht="15.75" customHeight="1">
      <c r="A716" s="2"/>
      <c r="B716" s="2"/>
      <c r="C716" s="2"/>
      <c r="D716" s="2"/>
      <c r="E716" s="2"/>
      <c r="F716" s="2"/>
    </row>
    <row r="717" ht="15.75" customHeight="1">
      <c r="A717" s="2"/>
      <c r="B717" s="2"/>
      <c r="C717" s="2"/>
      <c r="D717" s="2"/>
      <c r="E717" s="2"/>
      <c r="F717" s="2"/>
    </row>
    <row r="718" ht="15.75" customHeight="1">
      <c r="A718" s="2"/>
      <c r="B718" s="2"/>
      <c r="C718" s="2"/>
      <c r="D718" s="2"/>
      <c r="E718" s="2"/>
      <c r="F718" s="2"/>
    </row>
    <row r="719" ht="15.75" customHeight="1">
      <c r="A719" s="2"/>
      <c r="B719" s="2"/>
      <c r="C719" s="2"/>
      <c r="D719" s="2"/>
      <c r="E719" s="2"/>
      <c r="F719" s="2"/>
    </row>
    <row r="720" ht="15.75" customHeight="1">
      <c r="A720" s="2"/>
      <c r="B720" s="2"/>
      <c r="C720" s="2"/>
      <c r="D720" s="2"/>
      <c r="E720" s="2"/>
      <c r="F720" s="2"/>
    </row>
    <row r="721" ht="15.75" customHeight="1">
      <c r="A721" s="2"/>
      <c r="B721" s="2"/>
      <c r="C721" s="2"/>
      <c r="D721" s="2"/>
      <c r="E721" s="2"/>
      <c r="F721" s="2"/>
    </row>
    <row r="722" ht="15.75" customHeight="1">
      <c r="A722" s="2"/>
      <c r="B722" s="2"/>
      <c r="C722" s="2"/>
      <c r="D722" s="2"/>
      <c r="E722" s="2"/>
      <c r="F722" s="2"/>
    </row>
    <row r="723" ht="15.75" customHeight="1">
      <c r="A723" s="2"/>
      <c r="B723" s="2"/>
      <c r="C723" s="2"/>
      <c r="D723" s="2"/>
      <c r="E723" s="2"/>
      <c r="F723" s="2"/>
    </row>
    <row r="724" ht="15.75" customHeight="1">
      <c r="A724" s="2"/>
      <c r="B724" s="2"/>
      <c r="C724" s="2"/>
      <c r="D724" s="2"/>
      <c r="E724" s="2"/>
      <c r="F724" s="2"/>
    </row>
    <row r="725" ht="15.75" customHeight="1">
      <c r="A725" s="2"/>
      <c r="B725" s="2"/>
      <c r="C725" s="2"/>
      <c r="D725" s="2"/>
      <c r="E725" s="2"/>
      <c r="F725" s="2"/>
    </row>
    <row r="726" ht="15.75" customHeight="1">
      <c r="A726" s="2"/>
      <c r="B726" s="2"/>
      <c r="C726" s="2"/>
      <c r="D726" s="2"/>
      <c r="E726" s="2"/>
      <c r="F726" s="2"/>
    </row>
    <row r="727" ht="15.75" customHeight="1">
      <c r="A727" s="2"/>
      <c r="B727" s="2"/>
      <c r="C727" s="2"/>
      <c r="D727" s="2"/>
      <c r="E727" s="2"/>
      <c r="F727" s="2"/>
    </row>
    <row r="728" ht="15.75" customHeight="1">
      <c r="A728" s="2"/>
      <c r="B728" s="2"/>
      <c r="C728" s="2"/>
      <c r="D728" s="2"/>
      <c r="E728" s="2"/>
      <c r="F728" s="2"/>
    </row>
    <row r="729" ht="15.75" customHeight="1">
      <c r="A729" s="2"/>
      <c r="B729" s="2"/>
      <c r="C729" s="2"/>
      <c r="D729" s="2"/>
      <c r="E729" s="2"/>
      <c r="F729" s="2"/>
    </row>
    <row r="730" ht="15.75" customHeight="1">
      <c r="A730" s="2"/>
      <c r="B730" s="2"/>
      <c r="C730" s="2"/>
      <c r="D730" s="2"/>
      <c r="E730" s="2"/>
      <c r="F730" s="2"/>
    </row>
    <row r="731" ht="15.75" customHeight="1">
      <c r="A731" s="2"/>
      <c r="B731" s="2"/>
      <c r="C731" s="2"/>
      <c r="D731" s="2"/>
      <c r="E731" s="2"/>
      <c r="F731" s="2"/>
    </row>
    <row r="732" ht="15.75" customHeight="1">
      <c r="A732" s="2"/>
      <c r="B732" s="2"/>
      <c r="C732" s="2"/>
      <c r="D732" s="2"/>
      <c r="E732" s="2"/>
      <c r="F732" s="2"/>
    </row>
    <row r="733" ht="15.75" customHeight="1">
      <c r="A733" s="2"/>
      <c r="B733" s="2"/>
      <c r="C733" s="2"/>
      <c r="D733" s="2"/>
      <c r="E733" s="2"/>
      <c r="F733" s="2"/>
    </row>
    <row r="734" ht="15.75" customHeight="1">
      <c r="A734" s="2"/>
      <c r="B734" s="2"/>
      <c r="C734" s="2"/>
      <c r="D734" s="2"/>
      <c r="E734" s="2"/>
      <c r="F734" s="2"/>
    </row>
    <row r="735" ht="15.75" customHeight="1">
      <c r="A735" s="2"/>
      <c r="B735" s="2"/>
      <c r="C735" s="2"/>
      <c r="D735" s="2"/>
      <c r="E735" s="2"/>
      <c r="F735" s="2"/>
    </row>
    <row r="736" ht="15.75" customHeight="1">
      <c r="A736" s="2"/>
      <c r="B736" s="2"/>
      <c r="C736" s="2"/>
      <c r="D736" s="2"/>
      <c r="E736" s="2"/>
      <c r="F736" s="2"/>
    </row>
    <row r="737" ht="15.75" customHeight="1">
      <c r="A737" s="2"/>
      <c r="B737" s="2"/>
      <c r="C737" s="2"/>
      <c r="D737" s="2"/>
      <c r="E737" s="2"/>
      <c r="F737" s="2"/>
    </row>
    <row r="738" ht="15.75" customHeight="1">
      <c r="A738" s="2"/>
      <c r="B738" s="2"/>
      <c r="C738" s="2"/>
      <c r="D738" s="2"/>
      <c r="E738" s="2"/>
      <c r="F738" s="2"/>
    </row>
    <row r="739" ht="15.75" customHeight="1">
      <c r="A739" s="2"/>
      <c r="B739" s="2"/>
      <c r="C739" s="2"/>
      <c r="D739" s="2"/>
      <c r="E739" s="2"/>
      <c r="F739" s="2"/>
    </row>
    <row r="740" ht="15.75" customHeight="1">
      <c r="A740" s="2"/>
      <c r="B740" s="2"/>
      <c r="C740" s="2"/>
      <c r="D740" s="2"/>
      <c r="E740" s="2"/>
      <c r="F740" s="2"/>
    </row>
    <row r="741" ht="15.75" customHeight="1">
      <c r="A741" s="2"/>
      <c r="B741" s="2"/>
      <c r="C741" s="2"/>
      <c r="D741" s="2"/>
      <c r="E741" s="2"/>
      <c r="F741" s="2"/>
    </row>
    <row r="742" ht="15.75" customHeight="1">
      <c r="A742" s="2"/>
      <c r="B742" s="2"/>
      <c r="C742" s="2"/>
      <c r="D742" s="2"/>
      <c r="E742" s="2"/>
      <c r="F742" s="2"/>
    </row>
    <row r="743" ht="15.75" customHeight="1">
      <c r="A743" s="2"/>
      <c r="B743" s="2"/>
      <c r="C743" s="2"/>
      <c r="D743" s="2"/>
      <c r="E743" s="2"/>
      <c r="F743" s="2"/>
    </row>
    <row r="744" ht="15.75" customHeight="1">
      <c r="A744" s="2"/>
      <c r="B744" s="2"/>
      <c r="C744" s="2"/>
      <c r="D744" s="2"/>
      <c r="E744" s="2"/>
      <c r="F744" s="2"/>
    </row>
    <row r="745" ht="15.75" customHeight="1">
      <c r="A745" s="2"/>
      <c r="B745" s="2"/>
      <c r="C745" s="2"/>
      <c r="D745" s="2"/>
      <c r="E745" s="2"/>
      <c r="F745" s="2"/>
    </row>
    <row r="746" ht="15.75" customHeight="1">
      <c r="A746" s="2"/>
      <c r="B746" s="2"/>
      <c r="C746" s="2"/>
      <c r="D746" s="2"/>
      <c r="E746" s="2"/>
      <c r="F746" s="2"/>
    </row>
    <row r="747" ht="15.75" customHeight="1">
      <c r="A747" s="2"/>
      <c r="B747" s="2"/>
      <c r="C747" s="2"/>
      <c r="D747" s="2"/>
      <c r="E747" s="2"/>
      <c r="F747" s="2"/>
    </row>
    <row r="748" ht="15.75" customHeight="1">
      <c r="A748" s="2"/>
      <c r="B748" s="2"/>
      <c r="C748" s="2"/>
      <c r="D748" s="2"/>
      <c r="E748" s="2"/>
      <c r="F748" s="2"/>
    </row>
    <row r="749" ht="15.75" customHeight="1">
      <c r="A749" s="2"/>
      <c r="B749" s="2"/>
      <c r="C749" s="2"/>
      <c r="D749" s="2"/>
      <c r="E749" s="2"/>
      <c r="F749" s="2"/>
    </row>
    <row r="750" ht="15.75" customHeight="1">
      <c r="A750" s="2"/>
      <c r="B750" s="2"/>
      <c r="C750" s="2"/>
      <c r="D750" s="2"/>
      <c r="E750" s="2"/>
      <c r="F750" s="2"/>
    </row>
    <row r="751" ht="15.75" customHeight="1">
      <c r="A751" s="2"/>
      <c r="B751" s="2"/>
      <c r="C751" s="2"/>
      <c r="D751" s="2"/>
      <c r="E751" s="2"/>
      <c r="F751" s="2"/>
    </row>
    <row r="752" ht="15.75" customHeight="1">
      <c r="A752" s="2"/>
      <c r="B752" s="2"/>
      <c r="C752" s="2"/>
      <c r="D752" s="2"/>
      <c r="E752" s="2"/>
      <c r="F752" s="2"/>
    </row>
    <row r="753" ht="15.75" customHeight="1">
      <c r="A753" s="2"/>
      <c r="B753" s="2"/>
      <c r="C753" s="2"/>
      <c r="D753" s="2"/>
      <c r="E753" s="2"/>
      <c r="F753" s="2"/>
    </row>
    <row r="754" ht="15.75" customHeight="1">
      <c r="A754" s="2"/>
      <c r="B754" s="2"/>
      <c r="C754" s="2"/>
      <c r="D754" s="2"/>
      <c r="E754" s="2"/>
      <c r="F754" s="2"/>
    </row>
    <row r="755" ht="15.75" customHeight="1">
      <c r="A755" s="2"/>
      <c r="B755" s="2"/>
      <c r="C755" s="2"/>
      <c r="D755" s="2"/>
      <c r="E755" s="2"/>
      <c r="F755" s="2"/>
    </row>
    <row r="756" ht="15.75" customHeight="1">
      <c r="A756" s="2"/>
      <c r="B756" s="2"/>
      <c r="C756" s="2"/>
      <c r="D756" s="2"/>
      <c r="E756" s="2"/>
      <c r="F756" s="2"/>
    </row>
    <row r="757" ht="15.75" customHeight="1">
      <c r="A757" s="2"/>
      <c r="B757" s="2"/>
      <c r="C757" s="2"/>
      <c r="D757" s="2"/>
      <c r="E757" s="2"/>
      <c r="F757" s="2"/>
    </row>
    <row r="758" ht="15.75" customHeight="1">
      <c r="A758" s="2"/>
      <c r="B758" s="2"/>
      <c r="C758" s="2"/>
      <c r="D758" s="2"/>
      <c r="E758" s="2"/>
      <c r="F758" s="2"/>
    </row>
    <row r="759" ht="15.75" customHeight="1">
      <c r="A759" s="2"/>
      <c r="B759" s="2"/>
      <c r="C759" s="2"/>
      <c r="D759" s="2"/>
      <c r="E759" s="2"/>
      <c r="F759" s="2"/>
    </row>
    <row r="760" ht="15.75" customHeight="1">
      <c r="A760" s="2"/>
      <c r="B760" s="2"/>
      <c r="C760" s="2"/>
      <c r="D760" s="2"/>
      <c r="E760" s="2"/>
      <c r="F760" s="2"/>
    </row>
    <row r="761" ht="15.75" customHeight="1">
      <c r="A761" s="2"/>
      <c r="B761" s="2"/>
      <c r="C761" s="2"/>
      <c r="D761" s="2"/>
      <c r="E761" s="2"/>
      <c r="F761" s="2"/>
    </row>
    <row r="762" ht="15.75" customHeight="1">
      <c r="A762" s="2"/>
      <c r="B762" s="2"/>
      <c r="C762" s="2"/>
      <c r="D762" s="2"/>
      <c r="E762" s="2"/>
      <c r="F762" s="2"/>
    </row>
    <row r="763" ht="15.75" customHeight="1">
      <c r="A763" s="2"/>
      <c r="B763" s="2"/>
      <c r="C763" s="2"/>
      <c r="D763" s="2"/>
      <c r="E763" s="2"/>
      <c r="F763" s="2"/>
    </row>
    <row r="764" ht="15.75" customHeight="1">
      <c r="A764" s="2"/>
      <c r="B764" s="2"/>
      <c r="C764" s="2"/>
      <c r="D764" s="2"/>
      <c r="E764" s="2"/>
      <c r="F764" s="2"/>
    </row>
    <row r="765" ht="15.75" customHeight="1">
      <c r="A765" s="2"/>
      <c r="B765" s="2"/>
      <c r="C765" s="2"/>
      <c r="D765" s="2"/>
      <c r="E765" s="2"/>
      <c r="F765" s="2"/>
    </row>
    <row r="766" ht="15.75" customHeight="1">
      <c r="A766" s="2"/>
      <c r="B766" s="2"/>
      <c r="C766" s="2"/>
      <c r="D766" s="2"/>
      <c r="E766" s="2"/>
      <c r="F766" s="2"/>
    </row>
    <row r="767" ht="15.75" customHeight="1">
      <c r="A767" s="2"/>
      <c r="B767" s="2"/>
      <c r="C767" s="2"/>
      <c r="D767" s="2"/>
      <c r="E767" s="2"/>
      <c r="F767" s="2"/>
    </row>
    <row r="768" ht="15.75" customHeight="1">
      <c r="A768" s="2"/>
      <c r="B768" s="2"/>
      <c r="C768" s="2"/>
      <c r="D768" s="2"/>
      <c r="E768" s="2"/>
      <c r="F768" s="2"/>
    </row>
    <row r="769" ht="15.75" customHeight="1">
      <c r="A769" s="2"/>
      <c r="B769" s="2"/>
      <c r="C769" s="2"/>
      <c r="D769" s="2"/>
      <c r="E769" s="2"/>
      <c r="F769" s="2"/>
    </row>
    <row r="770" ht="15.75" customHeight="1">
      <c r="A770" s="2"/>
      <c r="B770" s="2"/>
      <c r="C770" s="2"/>
      <c r="D770" s="2"/>
      <c r="E770" s="2"/>
      <c r="F770" s="2"/>
    </row>
    <row r="771" ht="15.75" customHeight="1">
      <c r="A771" s="2"/>
      <c r="B771" s="2"/>
      <c r="C771" s="2"/>
      <c r="D771" s="2"/>
      <c r="E771" s="2"/>
      <c r="F771" s="2"/>
    </row>
    <row r="772" ht="15.75" customHeight="1">
      <c r="A772" s="2"/>
      <c r="B772" s="2"/>
      <c r="C772" s="2"/>
      <c r="D772" s="2"/>
      <c r="E772" s="2"/>
      <c r="F772" s="2"/>
    </row>
    <row r="773" ht="15.75" customHeight="1">
      <c r="A773" s="2"/>
      <c r="B773" s="2"/>
      <c r="C773" s="2"/>
      <c r="D773" s="2"/>
      <c r="E773" s="2"/>
      <c r="F773" s="2"/>
    </row>
    <row r="774" ht="15.75" customHeight="1">
      <c r="A774" s="2"/>
      <c r="B774" s="2"/>
      <c r="C774" s="2"/>
      <c r="D774" s="2"/>
      <c r="E774" s="2"/>
      <c r="F774" s="2"/>
    </row>
    <row r="775" ht="15.75" customHeight="1">
      <c r="A775" s="2"/>
      <c r="B775" s="2"/>
      <c r="C775" s="2"/>
      <c r="D775" s="2"/>
      <c r="E775" s="2"/>
      <c r="F775" s="2"/>
    </row>
    <row r="776" ht="15.75" customHeight="1">
      <c r="A776" s="2"/>
      <c r="B776" s="2"/>
      <c r="C776" s="2"/>
      <c r="D776" s="2"/>
      <c r="E776" s="2"/>
      <c r="F776" s="2"/>
    </row>
    <row r="777" ht="15.75" customHeight="1">
      <c r="A777" s="2"/>
      <c r="B777" s="2"/>
      <c r="C777" s="2"/>
      <c r="D777" s="2"/>
      <c r="E777" s="2"/>
      <c r="F777" s="2"/>
    </row>
    <row r="778" ht="15.75" customHeight="1">
      <c r="A778" s="2"/>
      <c r="B778" s="2"/>
      <c r="C778" s="2"/>
      <c r="D778" s="2"/>
      <c r="E778" s="2"/>
      <c r="F778" s="2"/>
    </row>
    <row r="779" ht="15.75" customHeight="1">
      <c r="A779" s="2"/>
      <c r="B779" s="2"/>
      <c r="C779" s="2"/>
      <c r="D779" s="2"/>
      <c r="E779" s="2"/>
      <c r="F779" s="2"/>
    </row>
    <row r="780" ht="15.75" customHeight="1">
      <c r="A780" s="2"/>
      <c r="B780" s="2"/>
      <c r="C780" s="2"/>
      <c r="D780" s="2"/>
      <c r="E780" s="2"/>
      <c r="F780" s="2"/>
    </row>
    <row r="781" ht="15.75" customHeight="1">
      <c r="A781" s="2"/>
      <c r="B781" s="2"/>
      <c r="C781" s="2"/>
      <c r="D781" s="2"/>
      <c r="E781" s="2"/>
      <c r="F781" s="2"/>
    </row>
    <row r="782" ht="15.75" customHeight="1">
      <c r="A782" s="2"/>
      <c r="B782" s="2"/>
      <c r="C782" s="2"/>
      <c r="D782" s="2"/>
      <c r="E782" s="2"/>
      <c r="F782" s="2"/>
    </row>
    <row r="783" ht="15.75" customHeight="1">
      <c r="A783" s="2"/>
      <c r="B783" s="2"/>
      <c r="C783" s="2"/>
      <c r="D783" s="2"/>
      <c r="E783" s="2"/>
      <c r="F783" s="2"/>
    </row>
    <row r="784" ht="15.75" customHeight="1">
      <c r="A784" s="2"/>
      <c r="B784" s="2"/>
      <c r="C784" s="2"/>
      <c r="D784" s="2"/>
      <c r="E784" s="2"/>
      <c r="F784" s="2"/>
    </row>
    <row r="785" ht="15.75" customHeight="1">
      <c r="A785" s="2"/>
      <c r="B785" s="2"/>
      <c r="C785" s="2"/>
      <c r="D785" s="2"/>
      <c r="E785" s="2"/>
      <c r="F785" s="2"/>
    </row>
    <row r="786" ht="15.75" customHeight="1">
      <c r="A786" s="2"/>
      <c r="B786" s="2"/>
      <c r="C786" s="2"/>
      <c r="D786" s="2"/>
      <c r="E786" s="2"/>
      <c r="F786" s="2"/>
    </row>
    <row r="787" ht="15.75" customHeight="1">
      <c r="A787" s="2"/>
      <c r="B787" s="2"/>
      <c r="C787" s="2"/>
      <c r="D787" s="2"/>
      <c r="E787" s="2"/>
      <c r="F787" s="2"/>
    </row>
    <row r="788" ht="15.75" customHeight="1">
      <c r="A788" s="2"/>
      <c r="B788" s="2"/>
      <c r="C788" s="2"/>
      <c r="D788" s="2"/>
      <c r="E788" s="2"/>
      <c r="F788" s="2"/>
    </row>
    <row r="789" ht="15.75" customHeight="1">
      <c r="A789" s="2"/>
      <c r="B789" s="2"/>
      <c r="C789" s="2"/>
      <c r="D789" s="2"/>
      <c r="E789" s="2"/>
      <c r="F789" s="2"/>
    </row>
    <row r="790" ht="15.75" customHeight="1">
      <c r="A790" s="2"/>
      <c r="B790" s="2"/>
      <c r="C790" s="2"/>
      <c r="D790" s="2"/>
      <c r="E790" s="2"/>
      <c r="F790" s="2"/>
    </row>
    <row r="791" ht="15.75" customHeight="1">
      <c r="A791" s="2"/>
      <c r="B791" s="2"/>
      <c r="C791" s="2"/>
      <c r="D791" s="2"/>
      <c r="E791" s="2"/>
      <c r="F791" s="2"/>
    </row>
    <row r="792" ht="15.75" customHeight="1">
      <c r="A792" s="2"/>
      <c r="B792" s="2"/>
      <c r="C792" s="2"/>
      <c r="D792" s="2"/>
      <c r="E792" s="2"/>
      <c r="F792" s="2"/>
    </row>
    <row r="793" ht="15.75" customHeight="1">
      <c r="A793" s="2"/>
      <c r="B793" s="2"/>
      <c r="C793" s="2"/>
      <c r="D793" s="2"/>
      <c r="E793" s="2"/>
      <c r="F793" s="2"/>
    </row>
    <row r="794" ht="15.75" customHeight="1">
      <c r="A794" s="2"/>
      <c r="B794" s="2"/>
      <c r="C794" s="2"/>
      <c r="D794" s="2"/>
      <c r="E794" s="2"/>
      <c r="F794" s="2"/>
    </row>
    <row r="795" ht="15.75" customHeight="1">
      <c r="A795" s="2"/>
      <c r="B795" s="2"/>
      <c r="C795" s="2"/>
      <c r="D795" s="2"/>
      <c r="E795" s="2"/>
      <c r="F795" s="2"/>
    </row>
    <row r="796" ht="15.75" customHeight="1">
      <c r="A796" s="2"/>
      <c r="B796" s="2"/>
      <c r="C796" s="2"/>
      <c r="D796" s="2"/>
      <c r="E796" s="2"/>
      <c r="F796" s="2"/>
    </row>
    <row r="797" ht="15.75" customHeight="1">
      <c r="A797" s="2"/>
      <c r="B797" s="2"/>
      <c r="C797" s="2"/>
      <c r="D797" s="2"/>
      <c r="E797" s="2"/>
      <c r="F797" s="2"/>
    </row>
    <row r="798" ht="15.75" customHeight="1">
      <c r="A798" s="2"/>
      <c r="B798" s="2"/>
      <c r="C798" s="2"/>
      <c r="D798" s="2"/>
      <c r="E798" s="2"/>
      <c r="F798" s="2"/>
    </row>
    <row r="799" ht="15.75" customHeight="1">
      <c r="A799" s="2"/>
      <c r="B799" s="2"/>
      <c r="C799" s="2"/>
      <c r="D799" s="2"/>
      <c r="E799" s="2"/>
      <c r="F799" s="2"/>
    </row>
    <row r="800" ht="15.75" customHeight="1">
      <c r="A800" s="2"/>
      <c r="B800" s="2"/>
      <c r="C800" s="2"/>
      <c r="D800" s="2"/>
      <c r="E800" s="2"/>
      <c r="F800" s="2"/>
    </row>
    <row r="801" ht="15.75" customHeight="1">
      <c r="A801" s="2"/>
      <c r="B801" s="2"/>
      <c r="C801" s="2"/>
      <c r="D801" s="2"/>
      <c r="E801" s="2"/>
      <c r="F801" s="2"/>
    </row>
    <row r="802" ht="15.75" customHeight="1">
      <c r="A802" s="2"/>
      <c r="B802" s="2"/>
      <c r="C802" s="2"/>
      <c r="D802" s="2"/>
      <c r="E802" s="2"/>
      <c r="F802" s="2"/>
    </row>
    <row r="803" ht="15.75" customHeight="1">
      <c r="A803" s="2"/>
      <c r="B803" s="2"/>
      <c r="C803" s="2"/>
      <c r="D803" s="2"/>
      <c r="E803" s="2"/>
      <c r="F803" s="2"/>
    </row>
    <row r="804" ht="15.75" customHeight="1">
      <c r="A804" s="2"/>
      <c r="B804" s="2"/>
      <c r="C804" s="2"/>
      <c r="D804" s="2"/>
      <c r="E804" s="2"/>
      <c r="F804" s="2"/>
    </row>
    <row r="805" ht="15.75" customHeight="1">
      <c r="A805" s="2"/>
      <c r="B805" s="2"/>
      <c r="C805" s="2"/>
      <c r="D805" s="2"/>
      <c r="E805" s="2"/>
      <c r="F805" s="2"/>
    </row>
    <row r="806" ht="15.75" customHeight="1">
      <c r="A806" s="2"/>
      <c r="B806" s="2"/>
      <c r="C806" s="2"/>
      <c r="D806" s="2"/>
      <c r="E806" s="2"/>
      <c r="F806" s="2"/>
    </row>
    <row r="807" ht="15.75" customHeight="1">
      <c r="A807" s="2"/>
      <c r="B807" s="2"/>
      <c r="C807" s="2"/>
      <c r="D807" s="2"/>
      <c r="E807" s="2"/>
      <c r="F807" s="2"/>
    </row>
    <row r="808" ht="15.75" customHeight="1">
      <c r="A808" s="2"/>
      <c r="B808" s="2"/>
      <c r="C808" s="2"/>
      <c r="D808" s="2"/>
      <c r="E808" s="2"/>
      <c r="F808" s="2"/>
    </row>
    <row r="809" ht="15.75" customHeight="1">
      <c r="A809" s="2"/>
      <c r="B809" s="2"/>
      <c r="C809" s="2"/>
      <c r="D809" s="2"/>
      <c r="E809" s="2"/>
      <c r="F809" s="2"/>
    </row>
    <row r="810" ht="15.75" customHeight="1">
      <c r="A810" s="2"/>
      <c r="B810" s="2"/>
      <c r="C810" s="2"/>
      <c r="D810" s="2"/>
      <c r="E810" s="2"/>
      <c r="F810" s="2"/>
    </row>
    <row r="811" ht="15.75" customHeight="1">
      <c r="A811" s="2"/>
      <c r="B811" s="2"/>
      <c r="C811" s="2"/>
      <c r="D811" s="2"/>
      <c r="E811" s="2"/>
      <c r="F811" s="2"/>
    </row>
    <row r="812" ht="15.75" customHeight="1">
      <c r="A812" s="2"/>
      <c r="B812" s="2"/>
      <c r="C812" s="2"/>
      <c r="D812" s="2"/>
      <c r="E812" s="2"/>
      <c r="F812" s="2"/>
    </row>
    <row r="813" ht="15.75" customHeight="1">
      <c r="A813" s="2"/>
      <c r="B813" s="2"/>
      <c r="C813" s="2"/>
      <c r="D813" s="2"/>
      <c r="E813" s="2"/>
      <c r="F813" s="2"/>
    </row>
    <row r="814" ht="15.75" customHeight="1">
      <c r="A814" s="2"/>
      <c r="B814" s="2"/>
      <c r="C814" s="2"/>
      <c r="D814" s="2"/>
      <c r="E814" s="2"/>
      <c r="F814" s="2"/>
    </row>
    <row r="815" ht="15.75" customHeight="1">
      <c r="A815" s="2"/>
      <c r="B815" s="2"/>
      <c r="C815" s="2"/>
      <c r="D815" s="2"/>
      <c r="E815" s="2"/>
      <c r="F815" s="2"/>
    </row>
    <row r="816" ht="15.75" customHeight="1">
      <c r="A816" s="2"/>
      <c r="B816" s="2"/>
      <c r="C816" s="2"/>
      <c r="D816" s="2"/>
      <c r="E816" s="2"/>
      <c r="F816" s="2"/>
    </row>
    <row r="817" ht="15.75" customHeight="1">
      <c r="A817" s="2"/>
      <c r="B817" s="2"/>
      <c r="C817" s="2"/>
      <c r="D817" s="2"/>
      <c r="E817" s="2"/>
      <c r="F817" s="2"/>
    </row>
    <row r="818" ht="15.75" customHeight="1">
      <c r="A818" s="2"/>
      <c r="B818" s="2"/>
      <c r="C818" s="2"/>
      <c r="D818" s="2"/>
      <c r="E818" s="2"/>
      <c r="F818" s="2"/>
    </row>
    <row r="819" ht="15.75" customHeight="1">
      <c r="A819" s="2"/>
      <c r="B819" s="2"/>
      <c r="C819" s="2"/>
      <c r="D819" s="2"/>
      <c r="E819" s="2"/>
      <c r="F819" s="2"/>
    </row>
    <row r="820" ht="15.75" customHeight="1">
      <c r="A820" s="2"/>
      <c r="B820" s="2"/>
      <c r="C820" s="2"/>
      <c r="D820" s="2"/>
      <c r="E820" s="2"/>
      <c r="F820" s="2"/>
    </row>
    <row r="821" ht="15.75" customHeight="1">
      <c r="A821" s="2"/>
      <c r="B821" s="2"/>
      <c r="C821" s="2"/>
      <c r="D821" s="2"/>
      <c r="E821" s="2"/>
      <c r="F821" s="2"/>
    </row>
    <row r="822" ht="15.75" customHeight="1">
      <c r="A822" s="2"/>
      <c r="B822" s="2"/>
      <c r="C822" s="2"/>
      <c r="D822" s="2"/>
      <c r="E822" s="2"/>
      <c r="F822" s="2"/>
    </row>
    <row r="823" ht="15.75" customHeight="1">
      <c r="A823" s="2"/>
      <c r="B823" s="2"/>
      <c r="C823" s="2"/>
      <c r="D823" s="2"/>
      <c r="E823" s="2"/>
      <c r="F823" s="2"/>
    </row>
    <row r="824" ht="15.75" customHeight="1">
      <c r="A824" s="2"/>
      <c r="B824" s="2"/>
      <c r="C824" s="2"/>
      <c r="D824" s="2"/>
      <c r="E824" s="2"/>
      <c r="F824" s="2"/>
    </row>
    <row r="825" ht="15.75" customHeight="1">
      <c r="A825" s="2"/>
      <c r="B825" s="2"/>
      <c r="C825" s="2"/>
      <c r="D825" s="2"/>
      <c r="E825" s="2"/>
      <c r="F825" s="2"/>
    </row>
    <row r="826" ht="15.75" customHeight="1">
      <c r="A826" s="2"/>
      <c r="B826" s="2"/>
      <c r="C826" s="2"/>
      <c r="D826" s="2"/>
      <c r="E826" s="2"/>
      <c r="F826" s="2"/>
    </row>
    <row r="827" ht="15.75" customHeight="1">
      <c r="A827" s="2"/>
      <c r="B827" s="2"/>
      <c r="C827" s="2"/>
      <c r="D827" s="2"/>
      <c r="E827" s="2"/>
      <c r="F827" s="2"/>
    </row>
    <row r="828" ht="15.75" customHeight="1">
      <c r="A828" s="2"/>
      <c r="B828" s="2"/>
      <c r="C828" s="2"/>
      <c r="D828" s="2"/>
      <c r="E828" s="2"/>
      <c r="F828" s="2"/>
    </row>
    <row r="829" ht="15.75" customHeight="1">
      <c r="A829" s="2"/>
      <c r="B829" s="2"/>
      <c r="C829" s="2"/>
      <c r="D829" s="2"/>
      <c r="E829" s="2"/>
      <c r="F829" s="2"/>
    </row>
    <row r="830" ht="15.75" customHeight="1">
      <c r="A830" s="2"/>
      <c r="B830" s="2"/>
      <c r="C830" s="2"/>
      <c r="D830" s="2"/>
      <c r="E830" s="2"/>
      <c r="F830" s="2"/>
    </row>
    <row r="831" ht="15.75" customHeight="1">
      <c r="A831" s="2"/>
      <c r="B831" s="2"/>
      <c r="C831" s="2"/>
      <c r="D831" s="2"/>
      <c r="E831" s="2"/>
      <c r="F831" s="2"/>
    </row>
    <row r="832" ht="15.75" customHeight="1">
      <c r="A832" s="2"/>
      <c r="B832" s="2"/>
      <c r="C832" s="2"/>
      <c r="D832" s="2"/>
      <c r="E832" s="2"/>
      <c r="F832" s="2"/>
    </row>
    <row r="833" ht="15.75" customHeight="1">
      <c r="A833" s="2"/>
      <c r="B833" s="2"/>
      <c r="C833" s="2"/>
      <c r="D833" s="2"/>
      <c r="E833" s="2"/>
      <c r="F833" s="2"/>
    </row>
    <row r="834" ht="15.75" customHeight="1">
      <c r="A834" s="2"/>
      <c r="B834" s="2"/>
      <c r="C834" s="2"/>
      <c r="D834" s="2"/>
      <c r="E834" s="2"/>
      <c r="F834" s="2"/>
    </row>
    <row r="835" ht="15.75" customHeight="1">
      <c r="A835" s="2"/>
      <c r="B835" s="2"/>
      <c r="C835" s="2"/>
      <c r="D835" s="2"/>
      <c r="E835" s="2"/>
      <c r="F835" s="2"/>
    </row>
    <row r="836" ht="15.75" customHeight="1">
      <c r="A836" s="2"/>
      <c r="B836" s="2"/>
      <c r="C836" s="2"/>
      <c r="D836" s="2"/>
      <c r="E836" s="2"/>
      <c r="F836" s="2"/>
    </row>
    <row r="837" ht="15.75" customHeight="1">
      <c r="A837" s="2"/>
      <c r="B837" s="2"/>
      <c r="C837" s="2"/>
      <c r="D837" s="2"/>
      <c r="E837" s="2"/>
      <c r="F837" s="2"/>
    </row>
    <row r="838" ht="15.75" customHeight="1">
      <c r="A838" s="2"/>
      <c r="B838" s="2"/>
      <c r="C838" s="2"/>
      <c r="D838" s="2"/>
      <c r="E838" s="2"/>
      <c r="F838" s="2"/>
    </row>
    <row r="839" ht="15.75" customHeight="1">
      <c r="A839" s="2"/>
      <c r="B839" s="2"/>
      <c r="C839" s="2"/>
      <c r="D839" s="2"/>
      <c r="E839" s="2"/>
      <c r="F839" s="2"/>
    </row>
    <row r="840" ht="15.75" customHeight="1">
      <c r="A840" s="2"/>
      <c r="B840" s="2"/>
      <c r="C840" s="2"/>
      <c r="D840" s="2"/>
      <c r="E840" s="2"/>
      <c r="F840" s="2"/>
    </row>
    <row r="841" ht="15.75" customHeight="1">
      <c r="A841" s="2"/>
      <c r="B841" s="2"/>
      <c r="C841" s="2"/>
      <c r="D841" s="2"/>
      <c r="E841" s="2"/>
      <c r="F841" s="2"/>
    </row>
    <row r="842" ht="15.75" customHeight="1">
      <c r="A842" s="2"/>
      <c r="B842" s="2"/>
      <c r="C842" s="2"/>
      <c r="D842" s="2"/>
      <c r="E842" s="2"/>
      <c r="F842" s="2"/>
    </row>
    <row r="843" ht="15.75" customHeight="1">
      <c r="A843" s="2"/>
      <c r="B843" s="2"/>
      <c r="C843" s="2"/>
      <c r="D843" s="2"/>
      <c r="E843" s="2"/>
      <c r="F843" s="2"/>
    </row>
    <row r="844" ht="15.75" customHeight="1">
      <c r="A844" s="2"/>
      <c r="B844" s="2"/>
      <c r="C844" s="2"/>
      <c r="D844" s="2"/>
      <c r="E844" s="2"/>
      <c r="F844" s="2"/>
    </row>
    <row r="845" ht="15.75" customHeight="1">
      <c r="A845" s="2"/>
      <c r="B845" s="2"/>
      <c r="C845" s="2"/>
      <c r="D845" s="2"/>
      <c r="E845" s="2"/>
      <c r="F845" s="2"/>
    </row>
    <row r="846" ht="15.75" customHeight="1">
      <c r="A846" s="2"/>
      <c r="B846" s="2"/>
      <c r="C846" s="2"/>
      <c r="D846" s="2"/>
      <c r="E846" s="2"/>
      <c r="F846" s="2"/>
    </row>
    <row r="847" ht="15.75" customHeight="1">
      <c r="A847" s="2"/>
      <c r="B847" s="2"/>
      <c r="C847" s="2"/>
      <c r="D847" s="2"/>
      <c r="E847" s="2"/>
      <c r="F847" s="2"/>
    </row>
    <row r="848" ht="15.75" customHeight="1">
      <c r="A848" s="2"/>
      <c r="B848" s="2"/>
      <c r="C848" s="2"/>
      <c r="D848" s="2"/>
      <c r="E848" s="2"/>
      <c r="F848" s="2"/>
    </row>
    <row r="849" ht="15.75" customHeight="1">
      <c r="A849" s="2"/>
      <c r="B849" s="2"/>
      <c r="C849" s="2"/>
      <c r="D849" s="2"/>
      <c r="E849" s="2"/>
      <c r="F849" s="2"/>
    </row>
    <row r="850" ht="15.75" customHeight="1">
      <c r="A850" s="2"/>
      <c r="B850" s="2"/>
      <c r="C850" s="2"/>
      <c r="D850" s="2"/>
      <c r="E850" s="2"/>
      <c r="F850" s="2"/>
    </row>
    <row r="851" ht="15.75" customHeight="1">
      <c r="A851" s="2"/>
      <c r="B851" s="2"/>
      <c r="C851" s="2"/>
      <c r="D851" s="2"/>
      <c r="E851" s="2"/>
      <c r="F851" s="2"/>
    </row>
    <row r="852" ht="15.75" customHeight="1">
      <c r="A852" s="2"/>
      <c r="B852" s="2"/>
      <c r="C852" s="2"/>
      <c r="D852" s="2"/>
      <c r="E852" s="2"/>
      <c r="F852" s="2"/>
    </row>
    <row r="853" ht="15.75" customHeight="1">
      <c r="A853" s="2"/>
      <c r="B853" s="2"/>
      <c r="C853" s="2"/>
      <c r="D853" s="2"/>
      <c r="E853" s="2"/>
      <c r="F853" s="2"/>
    </row>
    <row r="854" ht="15.75" customHeight="1">
      <c r="A854" s="2"/>
      <c r="B854" s="2"/>
      <c r="C854" s="2"/>
      <c r="D854" s="2"/>
      <c r="E854" s="2"/>
      <c r="F854" s="2"/>
    </row>
    <row r="855" ht="15.75" customHeight="1">
      <c r="A855" s="2"/>
      <c r="B855" s="2"/>
      <c r="C855" s="2"/>
      <c r="D855" s="2"/>
      <c r="E855" s="2"/>
      <c r="F855" s="2"/>
    </row>
    <row r="856" ht="15.75" customHeight="1">
      <c r="A856" s="2"/>
      <c r="B856" s="2"/>
      <c r="C856" s="2"/>
      <c r="D856" s="2"/>
      <c r="E856" s="2"/>
      <c r="F856" s="2"/>
    </row>
    <row r="857" ht="15.75" customHeight="1">
      <c r="A857" s="2"/>
      <c r="B857" s="2"/>
      <c r="C857" s="2"/>
      <c r="D857" s="2"/>
      <c r="E857" s="2"/>
      <c r="F857" s="2"/>
    </row>
    <row r="858" ht="15.75" customHeight="1">
      <c r="A858" s="2"/>
      <c r="B858" s="2"/>
      <c r="C858" s="2"/>
      <c r="D858" s="2"/>
      <c r="E858" s="2"/>
      <c r="F858" s="2"/>
    </row>
    <row r="859" ht="15.75" customHeight="1">
      <c r="A859" s="2"/>
      <c r="B859" s="2"/>
      <c r="C859" s="2"/>
      <c r="D859" s="2"/>
      <c r="E859" s="2"/>
      <c r="F859" s="2"/>
    </row>
    <row r="860" ht="15.75" customHeight="1">
      <c r="A860" s="2"/>
      <c r="B860" s="2"/>
      <c r="C860" s="2"/>
      <c r="D860" s="2"/>
      <c r="E860" s="2"/>
      <c r="F860" s="2"/>
    </row>
    <row r="861" ht="15.75" customHeight="1">
      <c r="A861" s="2"/>
      <c r="B861" s="2"/>
      <c r="C861" s="2"/>
      <c r="D861" s="2"/>
      <c r="E861" s="2"/>
      <c r="F861" s="2"/>
    </row>
    <row r="862" ht="15.75" customHeight="1">
      <c r="A862" s="2"/>
      <c r="B862" s="2"/>
      <c r="C862" s="2"/>
      <c r="D862" s="2"/>
      <c r="E862" s="2"/>
      <c r="F862" s="2"/>
    </row>
    <row r="863" ht="15.75" customHeight="1">
      <c r="A863" s="2"/>
      <c r="B863" s="2"/>
      <c r="C863" s="2"/>
      <c r="D863" s="2"/>
      <c r="E863" s="2"/>
      <c r="F863" s="2"/>
    </row>
    <row r="864" ht="15.75" customHeight="1">
      <c r="A864" s="2"/>
      <c r="B864" s="2"/>
      <c r="C864" s="2"/>
      <c r="D864" s="2"/>
      <c r="E864" s="2"/>
      <c r="F864" s="2"/>
    </row>
    <row r="865" ht="15.75" customHeight="1">
      <c r="A865" s="2"/>
      <c r="B865" s="2"/>
      <c r="C865" s="2"/>
      <c r="D865" s="2"/>
      <c r="E865" s="2"/>
      <c r="F865" s="2"/>
    </row>
    <row r="866" ht="15.75" customHeight="1">
      <c r="A866" s="2"/>
      <c r="B866" s="2"/>
      <c r="C866" s="2"/>
      <c r="D866" s="2"/>
      <c r="E866" s="2"/>
      <c r="F866" s="2"/>
    </row>
    <row r="867" ht="15.75" customHeight="1">
      <c r="A867" s="2"/>
      <c r="B867" s="2"/>
      <c r="C867" s="2"/>
      <c r="D867" s="2"/>
      <c r="E867" s="2"/>
      <c r="F867" s="2"/>
    </row>
    <row r="868" ht="15.75" customHeight="1">
      <c r="A868" s="2"/>
      <c r="B868" s="2"/>
      <c r="C868" s="2"/>
      <c r="D868" s="2"/>
      <c r="E868" s="2"/>
      <c r="F868" s="2"/>
    </row>
    <row r="869" ht="15.75" customHeight="1">
      <c r="A869" s="2"/>
      <c r="B869" s="2"/>
      <c r="C869" s="2"/>
      <c r="D869" s="2"/>
      <c r="E869" s="2"/>
      <c r="F869" s="2"/>
    </row>
    <row r="870" ht="15.75" customHeight="1">
      <c r="A870" s="2"/>
      <c r="B870" s="2"/>
      <c r="C870" s="2"/>
      <c r="D870" s="2"/>
      <c r="E870" s="2"/>
      <c r="F870" s="2"/>
    </row>
    <row r="871" ht="15.75" customHeight="1">
      <c r="A871" s="2"/>
      <c r="B871" s="2"/>
      <c r="C871" s="2"/>
      <c r="D871" s="2"/>
      <c r="E871" s="2"/>
      <c r="F871" s="2"/>
    </row>
    <row r="872" ht="15.75" customHeight="1">
      <c r="A872" s="2"/>
      <c r="B872" s="2"/>
      <c r="C872" s="2"/>
      <c r="D872" s="2"/>
      <c r="E872" s="2"/>
      <c r="F872" s="2"/>
    </row>
    <row r="873" ht="15.75" customHeight="1">
      <c r="A873" s="2"/>
      <c r="B873" s="2"/>
      <c r="C873" s="2"/>
      <c r="D873" s="2"/>
      <c r="E873" s="2"/>
      <c r="F873" s="2"/>
    </row>
    <row r="874" ht="15.75" customHeight="1">
      <c r="A874" s="2"/>
      <c r="B874" s="2"/>
      <c r="C874" s="2"/>
      <c r="D874" s="2"/>
      <c r="E874" s="2"/>
      <c r="F874" s="2"/>
    </row>
    <row r="875" ht="15.75" customHeight="1">
      <c r="A875" s="2"/>
      <c r="B875" s="2"/>
      <c r="C875" s="2"/>
      <c r="D875" s="2"/>
      <c r="E875" s="2"/>
      <c r="F875" s="2"/>
    </row>
    <row r="876" ht="15.75" customHeight="1">
      <c r="A876" s="2"/>
      <c r="B876" s="2"/>
      <c r="C876" s="2"/>
      <c r="D876" s="2"/>
      <c r="E876" s="2"/>
      <c r="F876" s="2"/>
    </row>
    <row r="877" ht="15.75" customHeight="1">
      <c r="A877" s="2"/>
      <c r="B877" s="2"/>
      <c r="C877" s="2"/>
      <c r="D877" s="2"/>
      <c r="E877" s="2"/>
      <c r="F877" s="2"/>
    </row>
    <row r="878" ht="15.75" customHeight="1">
      <c r="A878" s="2"/>
      <c r="B878" s="2"/>
      <c r="C878" s="2"/>
      <c r="D878" s="2"/>
      <c r="E878" s="2"/>
      <c r="F878" s="2"/>
    </row>
    <row r="879" ht="15.75" customHeight="1">
      <c r="A879" s="2"/>
      <c r="B879" s="2"/>
      <c r="C879" s="2"/>
      <c r="D879" s="2"/>
      <c r="E879" s="2"/>
      <c r="F879" s="2"/>
    </row>
    <row r="880" ht="15.75" customHeight="1">
      <c r="A880" s="2"/>
      <c r="B880" s="2"/>
      <c r="C880" s="2"/>
      <c r="D880" s="2"/>
      <c r="E880" s="2"/>
      <c r="F880" s="2"/>
    </row>
    <row r="881" ht="15.75" customHeight="1">
      <c r="A881" s="2"/>
      <c r="B881" s="2"/>
      <c r="C881" s="2"/>
      <c r="D881" s="2"/>
      <c r="E881" s="2"/>
      <c r="F881" s="2"/>
    </row>
    <row r="882" ht="15.75" customHeight="1">
      <c r="A882" s="2"/>
      <c r="B882" s="2"/>
      <c r="C882" s="2"/>
      <c r="D882" s="2"/>
      <c r="E882" s="2"/>
      <c r="F882" s="2"/>
    </row>
    <row r="883" ht="15.75" customHeight="1">
      <c r="A883" s="2"/>
      <c r="B883" s="2"/>
      <c r="C883" s="2"/>
      <c r="D883" s="2"/>
      <c r="E883" s="2"/>
      <c r="F883" s="2"/>
    </row>
    <row r="884" ht="15.75" customHeight="1">
      <c r="A884" s="2"/>
      <c r="B884" s="2"/>
      <c r="C884" s="2"/>
      <c r="D884" s="2"/>
      <c r="E884" s="2"/>
      <c r="F884" s="2"/>
    </row>
    <row r="885" ht="15.75" customHeight="1">
      <c r="A885" s="2"/>
      <c r="B885" s="2"/>
      <c r="C885" s="2"/>
      <c r="D885" s="2"/>
      <c r="E885" s="2"/>
      <c r="F885" s="2"/>
    </row>
    <row r="886" ht="15.75" customHeight="1">
      <c r="A886" s="2"/>
      <c r="B886" s="2"/>
      <c r="C886" s="2"/>
      <c r="D886" s="2"/>
      <c r="E886" s="2"/>
      <c r="F886" s="2"/>
    </row>
    <row r="887" ht="15.75" customHeight="1">
      <c r="A887" s="2"/>
      <c r="B887" s="2"/>
      <c r="C887" s="2"/>
      <c r="D887" s="2"/>
      <c r="E887" s="2"/>
      <c r="F887" s="2"/>
    </row>
    <row r="888" ht="15.75" customHeight="1">
      <c r="A888" s="2"/>
      <c r="B888" s="2"/>
      <c r="C888" s="2"/>
      <c r="D888" s="2"/>
      <c r="E888" s="2"/>
      <c r="F888" s="2"/>
    </row>
    <row r="889" ht="15.75" customHeight="1">
      <c r="A889" s="2"/>
      <c r="B889" s="2"/>
      <c r="C889" s="2"/>
      <c r="D889" s="2"/>
      <c r="E889" s="2"/>
      <c r="F889" s="2"/>
    </row>
    <row r="890" ht="15.75" customHeight="1">
      <c r="A890" s="2"/>
      <c r="B890" s="2"/>
      <c r="C890" s="2"/>
      <c r="D890" s="2"/>
      <c r="E890" s="2"/>
      <c r="F890" s="2"/>
    </row>
    <row r="891" ht="15.75" customHeight="1">
      <c r="A891" s="2"/>
      <c r="B891" s="2"/>
      <c r="C891" s="2"/>
      <c r="D891" s="2"/>
      <c r="E891" s="2"/>
      <c r="F891" s="2"/>
    </row>
    <row r="892" ht="15.75" customHeight="1">
      <c r="A892" s="2"/>
      <c r="B892" s="2"/>
      <c r="C892" s="2"/>
      <c r="D892" s="2"/>
      <c r="E892" s="2"/>
      <c r="F892" s="2"/>
    </row>
    <row r="893" ht="15.75" customHeight="1">
      <c r="A893" s="2"/>
      <c r="B893" s="2"/>
      <c r="C893" s="2"/>
      <c r="D893" s="2"/>
      <c r="E893" s="2"/>
      <c r="F893" s="2"/>
    </row>
    <row r="894" ht="15.75" customHeight="1">
      <c r="A894" s="2"/>
      <c r="B894" s="2"/>
      <c r="C894" s="2"/>
      <c r="D894" s="2"/>
      <c r="E894" s="2"/>
      <c r="F894" s="2"/>
    </row>
    <row r="895" ht="15.75" customHeight="1">
      <c r="A895" s="2"/>
      <c r="B895" s="2"/>
      <c r="C895" s="2"/>
      <c r="D895" s="2"/>
      <c r="E895" s="2"/>
      <c r="F895" s="2"/>
    </row>
    <row r="896" ht="15.75" customHeight="1">
      <c r="A896" s="2"/>
      <c r="B896" s="2"/>
      <c r="C896" s="2"/>
      <c r="D896" s="2"/>
      <c r="E896" s="2"/>
      <c r="F896" s="2"/>
    </row>
    <row r="897" ht="15.75" customHeight="1">
      <c r="A897" s="2"/>
      <c r="B897" s="2"/>
      <c r="C897" s="2"/>
      <c r="D897" s="2"/>
      <c r="E897" s="2"/>
      <c r="F897" s="2"/>
    </row>
    <row r="898" ht="15.75" customHeight="1">
      <c r="A898" s="2"/>
      <c r="B898" s="2"/>
      <c r="C898" s="2"/>
      <c r="D898" s="2"/>
      <c r="E898" s="2"/>
      <c r="F898" s="2"/>
    </row>
    <row r="899" ht="15.75" customHeight="1">
      <c r="A899" s="2"/>
      <c r="B899" s="2"/>
      <c r="C899" s="2"/>
      <c r="D899" s="2"/>
      <c r="E899" s="2"/>
      <c r="F899" s="2"/>
    </row>
    <row r="900" ht="15.75" customHeight="1">
      <c r="A900" s="2"/>
      <c r="B900" s="2"/>
      <c r="C900" s="2"/>
      <c r="D900" s="2"/>
      <c r="E900" s="2"/>
      <c r="F900" s="2"/>
    </row>
    <row r="901" ht="15.75" customHeight="1">
      <c r="A901" s="2"/>
      <c r="B901" s="2"/>
      <c r="C901" s="2"/>
      <c r="D901" s="2"/>
      <c r="E901" s="2"/>
      <c r="F901" s="2"/>
    </row>
    <row r="902" ht="15.75" customHeight="1">
      <c r="A902" s="2"/>
      <c r="B902" s="2"/>
      <c r="C902" s="2"/>
      <c r="D902" s="2"/>
      <c r="E902" s="2"/>
      <c r="F902" s="2"/>
    </row>
    <row r="903" ht="15.75" customHeight="1">
      <c r="A903" s="2"/>
      <c r="B903" s="2"/>
      <c r="C903" s="2"/>
      <c r="D903" s="2"/>
      <c r="E903" s="2"/>
      <c r="F903" s="2"/>
    </row>
    <row r="904" ht="15.75" customHeight="1">
      <c r="A904" s="2"/>
      <c r="B904" s="2"/>
      <c r="C904" s="2"/>
      <c r="D904" s="2"/>
      <c r="E904" s="2"/>
      <c r="F904" s="2"/>
    </row>
    <row r="905" ht="15.75" customHeight="1">
      <c r="A905" s="2"/>
      <c r="B905" s="2"/>
      <c r="C905" s="2"/>
      <c r="D905" s="2"/>
      <c r="E905" s="2"/>
      <c r="F905" s="2"/>
    </row>
    <row r="906" ht="15.75" customHeight="1">
      <c r="A906" s="2"/>
      <c r="B906" s="2"/>
      <c r="C906" s="2"/>
      <c r="D906" s="2"/>
      <c r="E906" s="2"/>
      <c r="F906" s="2"/>
    </row>
    <row r="907" ht="15.75" customHeight="1">
      <c r="A907" s="2"/>
      <c r="B907" s="2"/>
      <c r="C907" s="2"/>
      <c r="D907" s="2"/>
      <c r="E907" s="2"/>
      <c r="F907" s="2"/>
    </row>
    <row r="908" ht="15.75" customHeight="1">
      <c r="A908" s="2"/>
      <c r="B908" s="2"/>
      <c r="C908" s="2"/>
      <c r="D908" s="2"/>
      <c r="E908" s="2"/>
      <c r="F908" s="2"/>
    </row>
    <row r="909" ht="15.75" customHeight="1">
      <c r="A909" s="2"/>
      <c r="B909" s="2"/>
      <c r="C909" s="2"/>
      <c r="D909" s="2"/>
      <c r="E909" s="2"/>
      <c r="F909" s="2"/>
    </row>
    <row r="910" ht="15.75" customHeight="1">
      <c r="A910" s="2"/>
      <c r="B910" s="2"/>
      <c r="C910" s="2"/>
      <c r="D910" s="2"/>
      <c r="E910" s="2"/>
      <c r="F910" s="2"/>
    </row>
    <row r="911" ht="15.75" customHeight="1">
      <c r="A911" s="2"/>
      <c r="B911" s="2"/>
      <c r="C911" s="2"/>
      <c r="D911" s="2"/>
      <c r="E911" s="2"/>
      <c r="F911" s="2"/>
    </row>
    <row r="912" ht="15.75" customHeight="1">
      <c r="A912" s="2"/>
      <c r="B912" s="2"/>
      <c r="C912" s="2"/>
      <c r="D912" s="2"/>
      <c r="E912" s="2"/>
      <c r="F912" s="2"/>
    </row>
    <row r="913" ht="15.75" customHeight="1">
      <c r="A913" s="2"/>
      <c r="B913" s="2"/>
      <c r="C913" s="2"/>
      <c r="D913" s="2"/>
      <c r="E913" s="2"/>
      <c r="F913" s="2"/>
    </row>
    <row r="914" ht="15.75" customHeight="1">
      <c r="A914" s="2"/>
      <c r="B914" s="2"/>
      <c r="C914" s="2"/>
      <c r="D914" s="2"/>
      <c r="E914" s="2"/>
      <c r="F914" s="2"/>
    </row>
    <row r="915" ht="15.75" customHeight="1">
      <c r="A915" s="2"/>
      <c r="B915" s="2"/>
      <c r="C915" s="2"/>
      <c r="D915" s="2"/>
      <c r="E915" s="2"/>
      <c r="F915" s="2"/>
    </row>
    <row r="916" ht="15.75" customHeight="1">
      <c r="A916" s="2"/>
      <c r="B916" s="2"/>
      <c r="C916" s="2"/>
      <c r="D916" s="2"/>
      <c r="E916" s="2"/>
      <c r="F916" s="2"/>
    </row>
    <row r="917" ht="15.75" customHeight="1">
      <c r="A917" s="2"/>
      <c r="B917" s="2"/>
      <c r="C917" s="2"/>
      <c r="D917" s="2"/>
      <c r="E917" s="2"/>
      <c r="F917" s="2"/>
    </row>
    <row r="918" ht="15.75" customHeight="1">
      <c r="A918" s="2"/>
      <c r="B918" s="2"/>
      <c r="C918" s="2"/>
      <c r="D918" s="2"/>
      <c r="E918" s="2"/>
      <c r="F918" s="2"/>
    </row>
    <row r="919" ht="15.75" customHeight="1">
      <c r="A919" s="2"/>
      <c r="B919" s="2"/>
      <c r="C919" s="2"/>
      <c r="D919" s="2"/>
      <c r="E919" s="2"/>
      <c r="F919" s="2"/>
    </row>
    <row r="920" ht="15.75" customHeight="1">
      <c r="A920" s="2"/>
      <c r="B920" s="2"/>
      <c r="C920" s="2"/>
      <c r="D920" s="2"/>
      <c r="E920" s="2"/>
      <c r="F920" s="2"/>
    </row>
    <row r="921" ht="15.75" customHeight="1">
      <c r="A921" s="2"/>
      <c r="B921" s="2"/>
      <c r="C921" s="2"/>
      <c r="D921" s="2"/>
      <c r="E921" s="2"/>
      <c r="F921" s="2"/>
    </row>
    <row r="922" ht="15.75" customHeight="1">
      <c r="A922" s="2"/>
      <c r="B922" s="2"/>
      <c r="C922" s="2"/>
      <c r="D922" s="2"/>
      <c r="E922" s="2"/>
      <c r="F922" s="2"/>
    </row>
    <row r="923" ht="15.75" customHeight="1">
      <c r="A923" s="2"/>
      <c r="B923" s="2"/>
      <c r="C923" s="2"/>
      <c r="D923" s="2"/>
      <c r="E923" s="2"/>
      <c r="F923" s="2"/>
    </row>
    <row r="924" ht="15.75" customHeight="1">
      <c r="A924" s="2"/>
      <c r="B924" s="2"/>
      <c r="C924" s="2"/>
      <c r="D924" s="2"/>
      <c r="E924" s="2"/>
      <c r="F924" s="2"/>
    </row>
    <row r="925" ht="15.75" customHeight="1">
      <c r="A925" s="2"/>
      <c r="B925" s="2"/>
      <c r="C925" s="2"/>
      <c r="D925" s="2"/>
      <c r="E925" s="2"/>
      <c r="F925" s="2"/>
    </row>
    <row r="926" ht="15.75" customHeight="1">
      <c r="A926" s="2"/>
      <c r="B926" s="2"/>
      <c r="C926" s="2"/>
      <c r="D926" s="2"/>
      <c r="E926" s="2"/>
      <c r="F926" s="2"/>
    </row>
    <row r="927" ht="15.75" customHeight="1">
      <c r="A927" s="2"/>
      <c r="B927" s="2"/>
      <c r="C927" s="2"/>
      <c r="D927" s="2"/>
      <c r="E927" s="2"/>
      <c r="F927" s="2"/>
    </row>
    <row r="928" ht="15.75" customHeight="1">
      <c r="A928" s="2"/>
      <c r="B928" s="2"/>
      <c r="C928" s="2"/>
      <c r="D928" s="2"/>
      <c r="E928" s="2"/>
      <c r="F928" s="2"/>
    </row>
    <row r="929" ht="15.75" customHeight="1">
      <c r="A929" s="2"/>
      <c r="B929" s="2"/>
      <c r="C929" s="2"/>
      <c r="D929" s="2"/>
      <c r="E929" s="2"/>
      <c r="F929" s="2"/>
    </row>
    <row r="930" ht="15.75" customHeight="1">
      <c r="A930" s="2"/>
      <c r="B930" s="2"/>
      <c r="C930" s="2"/>
      <c r="D930" s="2"/>
      <c r="E930" s="2"/>
      <c r="F930" s="2"/>
    </row>
    <row r="931" ht="15.75" customHeight="1">
      <c r="A931" s="2"/>
      <c r="B931" s="2"/>
      <c r="C931" s="2"/>
      <c r="D931" s="2"/>
      <c r="E931" s="2"/>
      <c r="F931" s="2"/>
    </row>
    <row r="932" ht="15.75" customHeight="1">
      <c r="A932" s="2"/>
      <c r="B932" s="2"/>
      <c r="C932" s="2"/>
      <c r="D932" s="2"/>
      <c r="E932" s="2"/>
      <c r="F932" s="2"/>
    </row>
    <row r="933" ht="15.75" customHeight="1">
      <c r="A933" s="2"/>
      <c r="B933" s="2"/>
      <c r="C933" s="2"/>
      <c r="D933" s="2"/>
      <c r="E933" s="2"/>
      <c r="F933" s="2"/>
    </row>
    <row r="934" ht="15.75" customHeight="1">
      <c r="A934" s="2"/>
      <c r="B934" s="2"/>
      <c r="C934" s="2"/>
      <c r="D934" s="2"/>
      <c r="E934" s="2"/>
      <c r="F934" s="2"/>
    </row>
    <row r="935" ht="15.75" customHeight="1">
      <c r="A935" s="2"/>
      <c r="B935" s="2"/>
      <c r="C935" s="2"/>
      <c r="D935" s="2"/>
      <c r="E935" s="2"/>
      <c r="F935" s="2"/>
    </row>
    <row r="936" ht="15.75" customHeight="1">
      <c r="A936" s="2"/>
      <c r="B936" s="2"/>
      <c r="C936" s="2"/>
      <c r="D936" s="2"/>
      <c r="E936" s="2"/>
      <c r="F936" s="2"/>
    </row>
    <row r="937" ht="15.75" customHeight="1">
      <c r="A937" s="2"/>
      <c r="B937" s="2"/>
      <c r="C937" s="2"/>
      <c r="D937" s="2"/>
      <c r="E937" s="2"/>
      <c r="F937" s="2"/>
    </row>
    <row r="938" ht="15.75" customHeight="1">
      <c r="A938" s="2"/>
      <c r="B938" s="2"/>
      <c r="C938" s="2"/>
      <c r="D938" s="2"/>
      <c r="E938" s="2"/>
      <c r="F938" s="2"/>
    </row>
    <row r="939" ht="15.75" customHeight="1">
      <c r="A939" s="2"/>
      <c r="B939" s="2"/>
      <c r="C939" s="2"/>
      <c r="D939" s="2"/>
      <c r="E939" s="2"/>
      <c r="F939" s="2"/>
    </row>
    <row r="940" ht="15.75" customHeight="1">
      <c r="A940" s="2"/>
      <c r="B940" s="2"/>
      <c r="C940" s="2"/>
      <c r="D940" s="2"/>
      <c r="E940" s="2"/>
      <c r="F940" s="2"/>
    </row>
    <row r="941" ht="15.75" customHeight="1">
      <c r="A941" s="2"/>
      <c r="B941" s="2"/>
      <c r="C941" s="2"/>
      <c r="D941" s="2"/>
      <c r="E941" s="2"/>
      <c r="F941" s="2"/>
    </row>
    <row r="942" ht="15.75" customHeight="1">
      <c r="A942" s="2"/>
      <c r="B942" s="2"/>
      <c r="C942" s="2"/>
      <c r="D942" s="2"/>
      <c r="E942" s="2"/>
      <c r="F942" s="2"/>
    </row>
    <row r="943" ht="15.75" customHeight="1">
      <c r="A943" s="2"/>
      <c r="B943" s="2"/>
      <c r="C943" s="2"/>
      <c r="D943" s="2"/>
      <c r="E943" s="2"/>
      <c r="F943" s="2"/>
    </row>
    <row r="944" ht="15.75" customHeight="1">
      <c r="A944" s="2"/>
      <c r="B944" s="2"/>
      <c r="C944" s="2"/>
      <c r="D944" s="2"/>
      <c r="E944" s="2"/>
      <c r="F944" s="2"/>
    </row>
    <row r="945" ht="15.75" customHeight="1">
      <c r="A945" s="2"/>
      <c r="B945" s="2"/>
      <c r="C945" s="2"/>
      <c r="D945" s="2"/>
      <c r="E945" s="2"/>
      <c r="F945" s="2"/>
    </row>
    <row r="946" ht="15.75" customHeight="1">
      <c r="A946" s="2"/>
      <c r="B946" s="2"/>
      <c r="C946" s="2"/>
      <c r="D946" s="2"/>
      <c r="E946" s="2"/>
      <c r="F946" s="2"/>
    </row>
    <row r="947" ht="15.75" customHeight="1">
      <c r="A947" s="2"/>
      <c r="B947" s="2"/>
      <c r="C947" s="2"/>
      <c r="D947" s="2"/>
      <c r="E947" s="2"/>
      <c r="F947" s="2"/>
    </row>
    <row r="948" ht="15.75" customHeight="1">
      <c r="A948" s="2"/>
      <c r="B948" s="2"/>
      <c r="C948" s="2"/>
      <c r="D948" s="2"/>
      <c r="E948" s="2"/>
      <c r="F948" s="2"/>
    </row>
    <row r="949" ht="15.75" customHeight="1">
      <c r="A949" s="2"/>
      <c r="B949" s="2"/>
      <c r="C949" s="2"/>
      <c r="D949" s="2"/>
      <c r="E949" s="2"/>
      <c r="F949" s="2"/>
    </row>
    <row r="950" ht="15.75" customHeight="1">
      <c r="A950" s="2"/>
      <c r="B950" s="2"/>
      <c r="C950" s="2"/>
      <c r="D950" s="2"/>
      <c r="E950" s="2"/>
      <c r="F950" s="2"/>
    </row>
    <row r="951" ht="15.75" customHeight="1">
      <c r="A951" s="2"/>
      <c r="B951" s="2"/>
      <c r="C951" s="2"/>
      <c r="D951" s="2"/>
      <c r="E951" s="2"/>
      <c r="F951" s="2"/>
    </row>
    <row r="952" ht="15.75" customHeight="1">
      <c r="A952" s="2"/>
      <c r="B952" s="2"/>
      <c r="C952" s="2"/>
      <c r="D952" s="2"/>
      <c r="E952" s="2"/>
      <c r="F952" s="2"/>
    </row>
    <row r="953" ht="15.75" customHeight="1">
      <c r="A953" s="2"/>
      <c r="B953" s="2"/>
      <c r="C953" s="2"/>
      <c r="D953" s="2"/>
      <c r="E953" s="2"/>
      <c r="F953" s="2"/>
    </row>
    <row r="954" ht="15.75" customHeight="1">
      <c r="A954" s="2"/>
      <c r="B954" s="2"/>
      <c r="C954" s="2"/>
      <c r="D954" s="2"/>
      <c r="E954" s="2"/>
      <c r="F954" s="2"/>
    </row>
    <row r="955" ht="15.75" customHeight="1">
      <c r="A955" s="2"/>
      <c r="B955" s="2"/>
      <c r="C955" s="2"/>
      <c r="D955" s="2"/>
      <c r="E955" s="2"/>
      <c r="F955" s="2"/>
    </row>
    <row r="956" ht="15.75" customHeight="1">
      <c r="A956" s="2"/>
      <c r="B956" s="2"/>
      <c r="C956" s="2"/>
      <c r="D956" s="2"/>
      <c r="E956" s="2"/>
      <c r="F956" s="2"/>
    </row>
    <row r="957" ht="15.75" customHeight="1">
      <c r="A957" s="2"/>
      <c r="B957" s="2"/>
      <c r="C957" s="2"/>
      <c r="D957" s="2"/>
      <c r="E957" s="2"/>
      <c r="F957" s="2"/>
    </row>
    <row r="958" ht="15.75" customHeight="1">
      <c r="A958" s="2"/>
      <c r="B958" s="2"/>
      <c r="C958" s="2"/>
      <c r="D958" s="2"/>
      <c r="E958" s="2"/>
      <c r="F958" s="2"/>
    </row>
    <row r="959" ht="15.75" customHeight="1">
      <c r="A959" s="2"/>
      <c r="B959" s="2"/>
      <c r="C959" s="2"/>
      <c r="D959" s="2"/>
      <c r="E959" s="2"/>
      <c r="F959" s="2"/>
    </row>
    <row r="960" ht="15.75" customHeight="1">
      <c r="A960" s="2"/>
      <c r="B960" s="2"/>
      <c r="C960" s="2"/>
      <c r="D960" s="2"/>
      <c r="E960" s="2"/>
      <c r="F960" s="2"/>
    </row>
    <row r="961" ht="15.75" customHeight="1">
      <c r="A961" s="2"/>
      <c r="B961" s="2"/>
      <c r="C961" s="2"/>
      <c r="D961" s="2"/>
      <c r="E961" s="2"/>
      <c r="F961" s="2"/>
    </row>
    <row r="962" ht="15.75" customHeight="1">
      <c r="A962" s="2"/>
      <c r="B962" s="2"/>
      <c r="C962" s="2"/>
      <c r="D962" s="2"/>
      <c r="E962" s="2"/>
      <c r="F962" s="2"/>
    </row>
    <row r="963" ht="15.75" customHeight="1">
      <c r="A963" s="2"/>
      <c r="B963" s="2"/>
      <c r="C963" s="2"/>
      <c r="D963" s="2"/>
      <c r="E963" s="2"/>
      <c r="F963" s="2"/>
    </row>
    <row r="964" ht="15.75" customHeight="1">
      <c r="A964" s="2"/>
      <c r="B964" s="2"/>
      <c r="C964" s="2"/>
      <c r="D964" s="2"/>
      <c r="E964" s="2"/>
      <c r="F964" s="2"/>
    </row>
    <row r="965" ht="15.75" customHeight="1">
      <c r="A965" s="2"/>
      <c r="B965" s="2"/>
      <c r="C965" s="2"/>
      <c r="D965" s="2"/>
      <c r="E965" s="2"/>
      <c r="F965" s="2"/>
    </row>
    <row r="966" ht="15.75" customHeight="1">
      <c r="A966" s="2"/>
      <c r="B966" s="2"/>
      <c r="C966" s="2"/>
      <c r="D966" s="2"/>
      <c r="E966" s="2"/>
      <c r="F966" s="2"/>
    </row>
    <row r="967" ht="15.75" customHeight="1">
      <c r="A967" s="2"/>
      <c r="B967" s="2"/>
      <c r="C967" s="2"/>
      <c r="D967" s="2"/>
      <c r="E967" s="2"/>
      <c r="F967" s="2"/>
    </row>
    <row r="968" ht="15.75" customHeight="1">
      <c r="A968" s="2"/>
      <c r="B968" s="2"/>
      <c r="C968" s="2"/>
      <c r="D968" s="2"/>
      <c r="E968" s="2"/>
      <c r="F968" s="2"/>
    </row>
    <row r="969" ht="15.75" customHeight="1">
      <c r="A969" s="2"/>
      <c r="B969" s="2"/>
      <c r="C969" s="2"/>
      <c r="D969" s="2"/>
      <c r="E969" s="2"/>
      <c r="F969" s="2"/>
    </row>
    <row r="970" ht="15.75" customHeight="1">
      <c r="A970" s="2"/>
      <c r="B970" s="2"/>
      <c r="C970" s="2"/>
      <c r="D970" s="2"/>
      <c r="E970" s="2"/>
      <c r="F970" s="2"/>
    </row>
    <row r="971" ht="15.75" customHeight="1">
      <c r="A971" s="2"/>
      <c r="B971" s="2"/>
      <c r="C971" s="2"/>
      <c r="D971" s="2"/>
      <c r="E971" s="2"/>
      <c r="F971" s="2"/>
    </row>
    <row r="972" ht="15.75" customHeight="1">
      <c r="A972" s="2"/>
      <c r="B972" s="2"/>
      <c r="C972" s="2"/>
      <c r="D972" s="2"/>
      <c r="E972" s="2"/>
      <c r="F972" s="2"/>
    </row>
    <row r="973" ht="15.75" customHeight="1">
      <c r="A973" s="2"/>
      <c r="B973" s="2"/>
      <c r="C973" s="2"/>
      <c r="D973" s="2"/>
      <c r="E973" s="2"/>
      <c r="F973" s="2"/>
    </row>
    <row r="974" ht="15.75" customHeight="1">
      <c r="A974" s="2"/>
      <c r="B974" s="2"/>
      <c r="C974" s="2"/>
      <c r="D974" s="2"/>
      <c r="E974" s="2"/>
      <c r="F974" s="2"/>
    </row>
    <row r="975" ht="15.75" customHeight="1">
      <c r="A975" s="2"/>
      <c r="B975" s="2"/>
      <c r="C975" s="2"/>
      <c r="D975" s="2"/>
      <c r="E975" s="2"/>
      <c r="F975" s="2"/>
    </row>
    <row r="976" ht="15.75" customHeight="1">
      <c r="A976" s="2"/>
      <c r="B976" s="2"/>
      <c r="C976" s="2"/>
      <c r="D976" s="2"/>
      <c r="E976" s="2"/>
      <c r="F976" s="2"/>
    </row>
    <row r="977" ht="15.75" customHeight="1">
      <c r="A977" s="2"/>
      <c r="B977" s="2"/>
      <c r="C977" s="2"/>
      <c r="D977" s="2"/>
      <c r="E977" s="2"/>
      <c r="F977" s="2"/>
    </row>
    <row r="978" ht="15.75" customHeight="1">
      <c r="A978" s="2"/>
      <c r="B978" s="2"/>
      <c r="C978" s="2"/>
      <c r="D978" s="2"/>
      <c r="E978" s="2"/>
      <c r="F978" s="2"/>
    </row>
    <row r="979" ht="15.75" customHeight="1">
      <c r="A979" s="2"/>
      <c r="B979" s="2"/>
      <c r="C979" s="2"/>
      <c r="D979" s="2"/>
      <c r="E979" s="2"/>
      <c r="F979" s="2"/>
    </row>
    <row r="980" ht="15.75" customHeight="1">
      <c r="A980" s="2"/>
      <c r="B980" s="2"/>
      <c r="C980" s="2"/>
      <c r="D980" s="2"/>
      <c r="E980" s="2"/>
      <c r="F980" s="2"/>
    </row>
    <row r="981" ht="15.75" customHeight="1">
      <c r="A981" s="2"/>
      <c r="B981" s="2"/>
      <c r="C981" s="2"/>
      <c r="D981" s="2"/>
      <c r="E981" s="2"/>
      <c r="F981" s="2"/>
    </row>
    <row r="982" ht="15.75" customHeight="1">
      <c r="A982" s="2"/>
      <c r="B982" s="2"/>
      <c r="C982" s="2"/>
      <c r="D982" s="2"/>
      <c r="E982" s="2"/>
      <c r="F982" s="2"/>
    </row>
    <row r="983" ht="15.75" customHeight="1">
      <c r="A983" s="2"/>
      <c r="B983" s="2"/>
      <c r="C983" s="2"/>
      <c r="D983" s="2"/>
      <c r="E983" s="2"/>
      <c r="F983" s="2"/>
    </row>
    <row r="984" ht="15.75" customHeight="1">
      <c r="A984" s="2"/>
      <c r="B984" s="2"/>
      <c r="C984" s="2"/>
      <c r="D984" s="2"/>
      <c r="E984" s="2"/>
      <c r="F984" s="2"/>
    </row>
    <row r="985" ht="15.75" customHeight="1">
      <c r="A985" s="2"/>
      <c r="B985" s="2"/>
      <c r="C985" s="2"/>
      <c r="D985" s="2"/>
      <c r="E985" s="2"/>
      <c r="F985" s="2"/>
    </row>
    <row r="986" ht="15.75" customHeight="1">
      <c r="A986" s="2"/>
      <c r="B986" s="2"/>
      <c r="C986" s="2"/>
      <c r="D986" s="2"/>
      <c r="E986" s="2"/>
      <c r="F986" s="2"/>
    </row>
    <row r="987" ht="15.75" customHeight="1">
      <c r="A987" s="2"/>
      <c r="B987" s="2"/>
      <c r="C987" s="2"/>
      <c r="D987" s="2"/>
      <c r="E987" s="2"/>
      <c r="F987" s="2"/>
    </row>
    <row r="988" ht="15.75" customHeight="1">
      <c r="A988" s="2"/>
      <c r="B988" s="2"/>
      <c r="C988" s="2"/>
      <c r="D988" s="2"/>
      <c r="E988" s="2"/>
      <c r="F988" s="2"/>
    </row>
    <row r="989" ht="15.75" customHeight="1">
      <c r="A989" s="2"/>
      <c r="B989" s="2"/>
      <c r="C989" s="2"/>
      <c r="D989" s="2"/>
      <c r="E989" s="2"/>
      <c r="F989" s="2"/>
    </row>
    <row r="990" ht="15.75" customHeight="1">
      <c r="A990" s="2"/>
      <c r="B990" s="2"/>
      <c r="C990" s="2"/>
      <c r="D990" s="2"/>
      <c r="E990" s="2"/>
      <c r="F990" s="2"/>
    </row>
    <row r="991" ht="15.75" customHeight="1">
      <c r="A991" s="2"/>
      <c r="B991" s="2"/>
      <c r="C991" s="2"/>
      <c r="D991" s="2"/>
      <c r="E991" s="2"/>
      <c r="F991" s="2"/>
    </row>
    <row r="992" ht="15.75" customHeight="1">
      <c r="A992" s="2"/>
      <c r="B992" s="2"/>
      <c r="C992" s="2"/>
      <c r="D992" s="2"/>
      <c r="E992" s="2"/>
      <c r="F992" s="2"/>
    </row>
    <row r="993" ht="15.75" customHeight="1">
      <c r="A993" s="2"/>
      <c r="B993" s="2"/>
      <c r="C993" s="2"/>
      <c r="D993" s="2"/>
      <c r="E993" s="2"/>
      <c r="F993" s="2"/>
    </row>
    <row r="994" ht="15.75" customHeight="1">
      <c r="A994" s="2"/>
      <c r="B994" s="2"/>
      <c r="C994" s="2"/>
      <c r="D994" s="2"/>
      <c r="E994" s="2"/>
      <c r="F994" s="2"/>
    </row>
    <row r="995" ht="15.75" customHeight="1">
      <c r="A995" s="2"/>
      <c r="B995" s="2"/>
      <c r="C995" s="2"/>
      <c r="D995" s="2"/>
      <c r="E995" s="2"/>
      <c r="F995" s="2"/>
    </row>
    <row r="996" ht="15.75" customHeight="1">
      <c r="A996" s="2"/>
      <c r="B996" s="2"/>
      <c r="C996" s="2"/>
      <c r="D996" s="2"/>
      <c r="E996" s="2"/>
      <c r="F996" s="2"/>
    </row>
    <row r="997" ht="15.75" customHeight="1">
      <c r="A997" s="2"/>
      <c r="B997" s="2"/>
      <c r="C997" s="2"/>
      <c r="D997" s="2"/>
      <c r="E997" s="2"/>
      <c r="F997" s="2"/>
    </row>
    <row r="998" ht="15.75" customHeight="1">
      <c r="A998" s="2"/>
      <c r="B998" s="2"/>
      <c r="C998" s="2"/>
      <c r="D998" s="2"/>
      <c r="E998" s="2"/>
      <c r="F998" s="2"/>
    </row>
    <row r="999" ht="15.75" customHeight="1">
      <c r="A999" s="2"/>
      <c r="B999" s="2"/>
      <c r="C999" s="2"/>
      <c r="D999" s="2"/>
      <c r="E999" s="2"/>
      <c r="F999" s="2"/>
    </row>
    <row r="1000" ht="15.75" customHeight="1">
      <c r="A1000" s="2"/>
      <c r="B1000" s="2"/>
      <c r="C1000" s="2"/>
      <c r="D1000" s="2"/>
      <c r="E1000" s="2"/>
      <c r="F1000" s="2"/>
    </row>
  </sheetData>
  <mergeCells count="3">
    <mergeCell ref="I33:J33"/>
    <mergeCell ref="B39:B40"/>
    <mergeCell ref="C39:C40"/>
  </mergeCells>
  <printOptions/>
  <pageMargins bottom="0.75" footer="0.0" header="0.0" left="0.7" right="0.7" top="0.75"/>
  <pageSetup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7.75"/>
    <col customWidth="1" min="2" max="2" width="10.13"/>
    <col customWidth="1" min="3" max="3" width="10.75"/>
    <col customWidth="1" min="4" max="4" width="10.13"/>
    <col customWidth="1" min="5" max="5" width="11.5"/>
    <col customWidth="1" min="6" max="6" width="10.25"/>
    <col customWidth="1" min="7" max="7" width="15.63"/>
    <col customWidth="1" min="8" max="41" width="7.75"/>
  </cols>
  <sheetData>
    <row r="1">
      <c r="A1" s="2" t="s">
        <v>89</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row>
    <row r="2">
      <c r="A2" s="2" t="s">
        <v>301</v>
      </c>
      <c r="B2" s="62" t="s">
        <v>289</v>
      </c>
      <c r="C2" s="63" t="s">
        <v>302</v>
      </c>
      <c r="D2" s="64" t="s">
        <v>52</v>
      </c>
      <c r="E2" s="65" t="s">
        <v>291</v>
      </c>
      <c r="F2" s="84" t="s">
        <v>322</v>
      </c>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row>
    <row r="3">
      <c r="A3" s="2"/>
      <c r="B3" s="62">
        <v>1986.0</v>
      </c>
      <c r="C3" s="67">
        <f t="shared" ref="C3:C35" si="1">D3+E3</f>
        <v>1922751.887</v>
      </c>
      <c r="D3" s="68">
        <v>1482853.8870809998</v>
      </c>
      <c r="E3" s="69">
        <v>439898.0</v>
      </c>
      <c r="F3" s="84"/>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row>
    <row r="4">
      <c r="A4" s="2"/>
      <c r="B4" s="62">
        <v>1987.0</v>
      </c>
      <c r="C4" s="67">
        <f t="shared" si="1"/>
        <v>1637312.401</v>
      </c>
      <c r="D4" s="68">
        <v>1126650.4008839997</v>
      </c>
      <c r="E4" s="69">
        <v>510662.0</v>
      </c>
      <c r="F4" s="84"/>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row>
    <row r="5">
      <c r="A5" s="2"/>
      <c r="B5" s="62">
        <v>1988.0</v>
      </c>
      <c r="C5" s="67">
        <f t="shared" si="1"/>
        <v>2702766.613</v>
      </c>
      <c r="D5" s="68">
        <v>2358406.6130821994</v>
      </c>
      <c r="E5" s="69">
        <v>344360.0</v>
      </c>
      <c r="F5" s="84"/>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row>
    <row r="6">
      <c r="A6" s="2"/>
      <c r="B6" s="62">
        <v>1989.0</v>
      </c>
      <c r="C6" s="67">
        <f t="shared" si="1"/>
        <v>953054.8724</v>
      </c>
      <c r="D6" s="68">
        <v>606659.8723629996</v>
      </c>
      <c r="E6" s="69">
        <v>346395.0</v>
      </c>
      <c r="F6" s="84"/>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row>
    <row r="7">
      <c r="A7" s="2"/>
      <c r="B7" s="62">
        <v>1990.0</v>
      </c>
      <c r="C7" s="67">
        <f t="shared" si="1"/>
        <v>1692596.196</v>
      </c>
      <c r="D7" s="68">
        <v>1491752.196454</v>
      </c>
      <c r="E7" s="69">
        <v>200844.0</v>
      </c>
      <c r="F7" s="84"/>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row>
    <row r="8">
      <c r="A8" s="2"/>
      <c r="B8" s="62">
        <v>1991.0</v>
      </c>
      <c r="C8" s="67">
        <f t="shared" si="1"/>
        <v>1149278.611</v>
      </c>
      <c r="D8" s="68">
        <v>1029048.6110963001</v>
      </c>
      <c r="E8" s="69">
        <v>120230.0</v>
      </c>
      <c r="F8" s="84"/>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row>
    <row r="9">
      <c r="A9" s="2"/>
      <c r="B9" s="62">
        <v>1992.0</v>
      </c>
      <c r="C9" s="67">
        <f t="shared" si="1"/>
        <v>579801.812</v>
      </c>
      <c r="D9" s="68">
        <v>448013.81203922</v>
      </c>
      <c r="E9" s="69">
        <v>131788.0</v>
      </c>
      <c r="F9" s="84"/>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row>
    <row r="10">
      <c r="A10" s="2"/>
      <c r="B10" s="62">
        <v>1993.0</v>
      </c>
      <c r="C10" s="67">
        <f t="shared" si="1"/>
        <v>518267.9115</v>
      </c>
      <c r="D10" s="68">
        <v>372053.9114709902</v>
      </c>
      <c r="E10" s="69">
        <v>146214.0</v>
      </c>
      <c r="F10" s="84"/>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row>
    <row r="11">
      <c r="A11" s="2"/>
      <c r="B11" s="62">
        <v>1994.0</v>
      </c>
      <c r="C11" s="67">
        <f t="shared" si="1"/>
        <v>523821.3047</v>
      </c>
      <c r="D11" s="68">
        <v>392657.3047157</v>
      </c>
      <c r="E11" s="69">
        <v>131164.0</v>
      </c>
      <c r="F11" s="84"/>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row>
    <row r="12">
      <c r="A12" s="2"/>
      <c r="B12" s="62">
        <v>1995.0</v>
      </c>
      <c r="C12" s="67">
        <f t="shared" si="1"/>
        <v>741594.4931</v>
      </c>
      <c r="D12" s="68">
        <v>539857.4931002</v>
      </c>
      <c r="E12" s="69">
        <v>201737.0</v>
      </c>
      <c r="F12" s="84"/>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row>
    <row r="13">
      <c r="A13" s="2"/>
      <c r="B13" s="62">
        <v>1996.0</v>
      </c>
      <c r="C13" s="67">
        <f t="shared" si="1"/>
        <v>1482664.905</v>
      </c>
      <c r="D13" s="68">
        <v>1292170.9054413498</v>
      </c>
      <c r="E13" s="69">
        <v>190494.0</v>
      </c>
      <c r="F13" s="84"/>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row>
    <row r="14">
      <c r="A14" s="2"/>
      <c r="B14" s="62">
        <v>1997.0</v>
      </c>
      <c r="C14" s="67">
        <f t="shared" si="1"/>
        <v>2133400.116</v>
      </c>
      <c r="D14" s="68">
        <v>1963870.1157414974</v>
      </c>
      <c r="E14" s="69">
        <v>169530.0</v>
      </c>
      <c r="F14" s="84"/>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row>
    <row r="15">
      <c r="A15" s="76"/>
      <c r="B15" s="62">
        <v>1998.0</v>
      </c>
      <c r="C15" s="67">
        <f t="shared" si="1"/>
        <v>773210.5451</v>
      </c>
      <c r="D15" s="68">
        <v>598471.5450849697</v>
      </c>
      <c r="E15" s="69">
        <v>174739.0</v>
      </c>
      <c r="F15" s="84"/>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row>
    <row r="16">
      <c r="A16" s="76">
        <f t="shared" ref="A16:A24" si="2">_xlfn.RANK.AVG(C16,$C$16:$C$24)</f>
        <v>8</v>
      </c>
      <c r="B16" s="62">
        <v>1999.0</v>
      </c>
      <c r="C16" s="67">
        <f t="shared" si="1"/>
        <v>376118.9731</v>
      </c>
      <c r="D16" s="68">
        <v>247150.97307131227</v>
      </c>
      <c r="E16" s="69">
        <v>128968.0</v>
      </c>
      <c r="F16" s="84"/>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row>
    <row r="17">
      <c r="A17" s="76">
        <f t="shared" si="2"/>
        <v>6</v>
      </c>
      <c r="B17" s="62">
        <v>2000.0</v>
      </c>
      <c r="C17" s="67">
        <f t="shared" si="1"/>
        <v>544605.2767</v>
      </c>
      <c r="D17" s="68">
        <v>421955.27665212005</v>
      </c>
      <c r="E17" s="69">
        <v>122650.0</v>
      </c>
      <c r="F17" s="84"/>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row>
    <row r="18">
      <c r="A18" s="76">
        <f t="shared" si="2"/>
        <v>7</v>
      </c>
      <c r="B18" s="62">
        <v>2001.0</v>
      </c>
      <c r="C18" s="67">
        <f t="shared" si="1"/>
        <v>445699.8358</v>
      </c>
      <c r="D18" s="68">
        <v>309617.8357654798</v>
      </c>
      <c r="E18" s="69">
        <v>136082.0</v>
      </c>
      <c r="F18" s="84"/>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row>
    <row r="19">
      <c r="A19" s="76">
        <f t="shared" si="2"/>
        <v>2</v>
      </c>
      <c r="B19" s="62">
        <v>2002.0</v>
      </c>
      <c r="C19" s="67">
        <f t="shared" si="1"/>
        <v>845379.8907</v>
      </c>
      <c r="D19" s="68">
        <v>695698.8906554498</v>
      </c>
      <c r="E19" s="69">
        <v>149681.0</v>
      </c>
      <c r="F19" s="84"/>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row>
    <row r="20">
      <c r="A20" s="76">
        <f t="shared" si="2"/>
        <v>3</v>
      </c>
      <c r="B20" s="62">
        <v>2003.0</v>
      </c>
      <c r="C20" s="67">
        <f t="shared" si="1"/>
        <v>784365.7009</v>
      </c>
      <c r="D20" s="68">
        <v>632983.7009200299</v>
      </c>
      <c r="E20" s="69">
        <v>151382.0</v>
      </c>
      <c r="F20" s="84"/>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row>
    <row r="21" ht="15.75" customHeight="1">
      <c r="A21" s="76">
        <f t="shared" si="2"/>
        <v>1</v>
      </c>
      <c r="B21" s="62">
        <v>2004.0</v>
      </c>
      <c r="C21" s="67">
        <f t="shared" si="1"/>
        <v>1168431.174</v>
      </c>
      <c r="D21" s="68">
        <v>1021264.1736695999</v>
      </c>
      <c r="E21" s="69">
        <v>147167.0</v>
      </c>
      <c r="F21" s="84"/>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row>
    <row r="22" ht="15.75" customHeight="1">
      <c r="A22" s="76">
        <f t="shared" si="2"/>
        <v>9</v>
      </c>
      <c r="B22" s="62">
        <v>2005.0</v>
      </c>
      <c r="C22" s="67">
        <f t="shared" si="1"/>
        <v>348505.5738</v>
      </c>
      <c r="D22" s="68">
        <v>233160.5737557599</v>
      </c>
      <c r="E22" s="69">
        <v>115345.0</v>
      </c>
      <c r="F22" s="84"/>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row>
    <row r="23" ht="15.75" customHeight="1">
      <c r="A23" s="76">
        <f t="shared" si="2"/>
        <v>4</v>
      </c>
      <c r="B23" s="62">
        <v>2006.0</v>
      </c>
      <c r="C23" s="67">
        <f t="shared" si="1"/>
        <v>696765.6451</v>
      </c>
      <c r="D23" s="68">
        <v>615012.6450554102</v>
      </c>
      <c r="E23" s="69">
        <v>81753.0</v>
      </c>
      <c r="F23" s="84"/>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row>
    <row r="24" ht="15.75" customHeight="1">
      <c r="A24" s="76">
        <f t="shared" si="2"/>
        <v>5</v>
      </c>
      <c r="B24" s="62">
        <v>2007.0</v>
      </c>
      <c r="C24" s="67">
        <f t="shared" si="1"/>
        <v>641642.2501</v>
      </c>
      <c r="D24" s="68">
        <v>546141.2501331802</v>
      </c>
      <c r="E24" s="69">
        <v>95501.0</v>
      </c>
      <c r="F24" s="84"/>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row>
    <row r="25" ht="15.75" customHeight="1">
      <c r="A25" s="76"/>
      <c r="B25" s="62">
        <v>2008.0</v>
      </c>
      <c r="C25" s="67">
        <f t="shared" si="1"/>
        <v>608111.8999</v>
      </c>
      <c r="D25" s="68">
        <v>555389.8998553501</v>
      </c>
      <c r="E25" s="69">
        <v>52722.0</v>
      </c>
      <c r="F25" s="84"/>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row>
    <row r="26" ht="15.75" customHeight="1">
      <c r="A26" s="76"/>
      <c r="B26" s="62">
        <v>2009.0</v>
      </c>
      <c r="C26" s="67">
        <f t="shared" si="1"/>
        <v>718638.9776</v>
      </c>
      <c r="D26" s="68">
        <v>671912.9776477998</v>
      </c>
      <c r="E26" s="69">
        <v>46726.0</v>
      </c>
      <c r="F26" s="85"/>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row>
    <row r="27" ht="15.75" customHeight="1">
      <c r="A27" s="2"/>
      <c r="B27" s="62">
        <v>2010.0</v>
      </c>
      <c r="C27" s="67">
        <f t="shared" si="1"/>
        <v>83380.90777</v>
      </c>
      <c r="D27" s="68">
        <v>39323.90777053998</v>
      </c>
      <c r="E27" s="69">
        <v>44057.0</v>
      </c>
      <c r="F27" s="85"/>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row>
    <row r="28" ht="15.75" customHeight="1">
      <c r="A28" s="2"/>
      <c r="B28" s="62">
        <v>2011.0</v>
      </c>
      <c r="C28" s="67">
        <f t="shared" si="1"/>
        <v>167203.9861</v>
      </c>
      <c r="D28" s="68">
        <v>94888.98607425</v>
      </c>
      <c r="E28" s="69">
        <v>72315.0</v>
      </c>
      <c r="F28" s="85">
        <f t="shared" ref="F28:F35" si="3">VLOOKUP(VLOOKUP(3,$A$16:$B$24,2,FALSE),$B$16:$C$24,2,FALSE)</f>
        <v>784365.7009</v>
      </c>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row>
    <row r="29" ht="15.75" customHeight="1">
      <c r="A29" s="2"/>
      <c r="B29" s="62">
        <v>2012.0</v>
      </c>
      <c r="C29" s="67">
        <f t="shared" si="1"/>
        <v>284571.5686</v>
      </c>
      <c r="D29" s="68">
        <v>233175.56858856</v>
      </c>
      <c r="E29" s="69">
        <v>51396.0</v>
      </c>
      <c r="F29" s="85">
        <f t="shared" si="3"/>
        <v>784365.7009</v>
      </c>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row>
    <row r="30" ht="15.75" customHeight="1">
      <c r="A30" s="2"/>
      <c r="B30" s="62">
        <v>2013.0</v>
      </c>
      <c r="C30" s="67">
        <f t="shared" si="1"/>
        <v>325660.5129</v>
      </c>
      <c r="D30" s="68">
        <v>265084.51294442994</v>
      </c>
      <c r="E30" s="69">
        <v>60576.0</v>
      </c>
      <c r="F30" s="85">
        <f t="shared" si="3"/>
        <v>784365.7009</v>
      </c>
      <c r="G30" s="2"/>
      <c r="H30" s="2"/>
      <c r="I30" s="2"/>
      <c r="J30" s="2"/>
      <c r="K30" s="2"/>
      <c r="L30" s="2"/>
      <c r="M30" s="2"/>
      <c r="N30" s="2"/>
      <c r="O30" s="2"/>
      <c r="P30" s="2"/>
      <c r="Q30" s="2"/>
      <c r="R30" s="2"/>
      <c r="S30" s="2"/>
      <c r="T30" s="2"/>
      <c r="U30" s="2"/>
      <c r="V30" s="2"/>
      <c r="W30" s="2"/>
      <c r="X30" s="2"/>
      <c r="Y30" s="2"/>
      <c r="Z30" s="2"/>
      <c r="AA30" s="86"/>
      <c r="AB30" s="86"/>
      <c r="AC30" s="86"/>
      <c r="AD30" s="86"/>
      <c r="AE30" s="87" t="s">
        <v>323</v>
      </c>
      <c r="AF30" s="86"/>
      <c r="AG30" s="86"/>
      <c r="AH30" s="86"/>
      <c r="AI30" s="2"/>
      <c r="AJ30" s="2"/>
      <c r="AK30" s="2"/>
      <c r="AL30" s="2"/>
      <c r="AM30" s="2"/>
      <c r="AN30" s="2"/>
      <c r="AO30" s="2"/>
    </row>
    <row r="31" ht="15.75" customHeight="1">
      <c r="A31" s="2"/>
      <c r="B31" s="62">
        <v>2014.0</v>
      </c>
      <c r="C31" s="67">
        <f t="shared" si="1"/>
        <v>265441.9188</v>
      </c>
      <c r="D31" s="68">
        <v>173403.91880704998</v>
      </c>
      <c r="E31" s="69">
        <v>92038.0</v>
      </c>
      <c r="F31" s="85">
        <f t="shared" si="3"/>
        <v>784365.7009</v>
      </c>
      <c r="G31" s="2"/>
      <c r="H31" s="2"/>
      <c r="I31" s="2"/>
      <c r="J31" s="2"/>
      <c r="K31" s="2"/>
      <c r="L31" s="2"/>
      <c r="M31" s="2"/>
      <c r="N31" s="2"/>
      <c r="O31" s="2"/>
      <c r="P31" s="2"/>
      <c r="Q31" s="2"/>
      <c r="R31" s="2"/>
      <c r="S31" s="2"/>
      <c r="T31" s="2"/>
      <c r="U31" s="2"/>
      <c r="V31" s="2"/>
      <c r="W31" s="2"/>
      <c r="X31" s="2"/>
      <c r="Y31" s="2"/>
      <c r="Z31" s="2"/>
      <c r="AA31" s="86"/>
      <c r="AB31" s="86"/>
      <c r="AC31" s="86"/>
      <c r="AD31" s="86"/>
      <c r="AE31" s="87" t="s">
        <v>324</v>
      </c>
      <c r="AF31" s="86"/>
      <c r="AG31" s="86"/>
      <c r="AH31" s="86"/>
      <c r="AI31" s="2"/>
      <c r="AJ31" s="2"/>
      <c r="AK31" s="2"/>
      <c r="AL31" s="2"/>
      <c r="AM31" s="2"/>
      <c r="AN31" s="2"/>
      <c r="AO31" s="2"/>
    </row>
    <row r="32" ht="15.75" customHeight="1">
      <c r="A32" s="2"/>
      <c r="B32" s="62">
        <v>2015.0</v>
      </c>
      <c r="C32" s="67">
        <f t="shared" si="1"/>
        <v>416959.0749</v>
      </c>
      <c r="D32" s="68">
        <v>327318.0749395499</v>
      </c>
      <c r="E32" s="69">
        <v>89641.0</v>
      </c>
      <c r="F32" s="85">
        <f t="shared" si="3"/>
        <v>784365.7009</v>
      </c>
      <c r="G32" s="2"/>
      <c r="H32" s="2"/>
      <c r="I32" s="2"/>
      <c r="J32" s="2"/>
      <c r="K32" s="2"/>
      <c r="L32" s="2"/>
      <c r="M32" s="2"/>
      <c r="N32" s="2"/>
      <c r="O32" s="2"/>
      <c r="P32" s="2"/>
      <c r="Q32" s="2"/>
      <c r="R32" s="2"/>
      <c r="S32" s="2"/>
      <c r="T32" s="2"/>
      <c r="U32" s="2"/>
      <c r="V32" s="2"/>
      <c r="W32" s="2"/>
      <c r="X32" s="2"/>
      <c r="Y32" s="2"/>
      <c r="Z32" s="2"/>
      <c r="AA32" s="86"/>
      <c r="AB32" s="86"/>
      <c r="AC32" s="86"/>
      <c r="AD32" s="86"/>
      <c r="AE32" s="87" t="s">
        <v>325</v>
      </c>
      <c r="AF32" s="87"/>
      <c r="AG32" s="88"/>
      <c r="AH32" s="87" t="s">
        <v>326</v>
      </c>
      <c r="AI32" s="2"/>
      <c r="AJ32" s="2"/>
      <c r="AK32" s="2"/>
      <c r="AL32" s="2"/>
      <c r="AM32" s="2"/>
      <c r="AN32" s="2"/>
      <c r="AO32" s="2"/>
    </row>
    <row r="33" ht="15.75" customHeight="1">
      <c r="A33" s="2"/>
      <c r="B33" s="62">
        <v>2016.0</v>
      </c>
      <c r="C33" s="67">
        <f t="shared" si="1"/>
        <v>578152.4285</v>
      </c>
      <c r="D33" s="68">
        <v>506959.42846867983</v>
      </c>
      <c r="E33" s="69">
        <v>71193.0</v>
      </c>
      <c r="F33" s="85">
        <f t="shared" si="3"/>
        <v>784365.7009</v>
      </c>
      <c r="G33" s="2"/>
      <c r="H33" s="2"/>
      <c r="I33" s="2"/>
      <c r="J33" s="2"/>
      <c r="K33" s="2"/>
      <c r="L33" s="2"/>
      <c r="M33" s="2"/>
      <c r="N33" s="2"/>
      <c r="O33" s="2"/>
      <c r="P33" s="2"/>
      <c r="Q33" s="2"/>
      <c r="R33" s="2"/>
      <c r="S33" s="2"/>
      <c r="T33" s="2"/>
      <c r="U33" s="2"/>
      <c r="V33" s="2"/>
      <c r="W33" s="2"/>
      <c r="X33" s="2"/>
      <c r="Y33" s="2"/>
      <c r="Z33" s="2"/>
      <c r="AA33" s="88"/>
      <c r="AB33" s="87" t="s">
        <v>323</v>
      </c>
      <c r="AC33" s="87" t="s">
        <v>327</v>
      </c>
      <c r="AD33" s="87" t="s">
        <v>323</v>
      </c>
      <c r="AE33" s="87" t="s">
        <v>328</v>
      </c>
      <c r="AF33" s="87"/>
      <c r="AG33" s="88"/>
      <c r="AH33" s="87" t="s">
        <v>329</v>
      </c>
      <c r="AI33" s="2"/>
      <c r="AJ33" s="2"/>
      <c r="AK33" s="2"/>
      <c r="AL33" s="2"/>
      <c r="AM33" s="2"/>
      <c r="AN33" s="2"/>
      <c r="AO33" s="2"/>
    </row>
    <row r="34" ht="15.75" customHeight="1">
      <c r="A34" s="2"/>
      <c r="B34" s="62">
        <v>2017.0</v>
      </c>
      <c r="C34" s="67">
        <f t="shared" si="1"/>
        <v>308838.0007</v>
      </c>
      <c r="D34" s="68">
        <v>222475.00073880004</v>
      </c>
      <c r="E34" s="69">
        <v>86363.0</v>
      </c>
      <c r="F34" s="85">
        <f t="shared" si="3"/>
        <v>784365.7009</v>
      </c>
      <c r="G34" s="2"/>
      <c r="H34" s="2"/>
      <c r="I34" s="2"/>
      <c r="J34" s="2"/>
      <c r="K34" s="2"/>
      <c r="L34" s="2"/>
      <c r="M34" s="2"/>
      <c r="N34" s="2"/>
      <c r="O34" s="2"/>
      <c r="P34" s="2"/>
      <c r="Q34" s="2"/>
      <c r="R34" s="2"/>
      <c r="S34" s="2"/>
      <c r="T34" s="2"/>
      <c r="U34" s="2"/>
      <c r="V34" s="2"/>
      <c r="W34" s="2"/>
      <c r="X34" s="2"/>
      <c r="Y34" s="2"/>
      <c r="Z34" s="2"/>
      <c r="AA34" s="88"/>
      <c r="AB34" s="87" t="s">
        <v>330</v>
      </c>
      <c r="AC34" s="87" t="s">
        <v>324</v>
      </c>
      <c r="AD34" s="87" t="s">
        <v>324</v>
      </c>
      <c r="AE34" s="87" t="s">
        <v>331</v>
      </c>
      <c r="AF34" s="87"/>
      <c r="AG34" s="87" t="s">
        <v>326</v>
      </c>
      <c r="AH34" s="87" t="s">
        <v>332</v>
      </c>
      <c r="AI34" s="2"/>
      <c r="AJ34" s="2"/>
      <c r="AK34" s="2"/>
      <c r="AL34" s="2"/>
      <c r="AM34" s="2"/>
      <c r="AN34" s="2"/>
      <c r="AO34" s="2"/>
    </row>
    <row r="35" ht="15.75" customHeight="1">
      <c r="A35" s="2"/>
      <c r="B35" s="62">
        <v>2018.0</v>
      </c>
      <c r="C35" s="67">
        <f t="shared" si="1"/>
        <v>241576.7693</v>
      </c>
      <c r="D35" s="68">
        <v>186849.76930783002</v>
      </c>
      <c r="E35" s="69">
        <v>54727.0</v>
      </c>
      <c r="F35" s="85">
        <f t="shared" si="3"/>
        <v>784365.7009</v>
      </c>
      <c r="G35" s="2"/>
      <c r="H35" s="2"/>
      <c r="I35" s="2"/>
      <c r="J35" s="2"/>
      <c r="K35" s="2"/>
      <c r="L35" s="2"/>
      <c r="M35" s="2"/>
      <c r="N35" s="2"/>
      <c r="O35" s="2"/>
      <c r="P35" s="2"/>
      <c r="Q35" s="2"/>
      <c r="R35" s="2"/>
      <c r="S35" s="2"/>
      <c r="T35" s="2"/>
      <c r="U35" s="2"/>
      <c r="V35" s="2"/>
      <c r="W35" s="2"/>
      <c r="X35" s="2"/>
      <c r="Y35" s="2"/>
      <c r="Z35" s="2"/>
      <c r="AA35" s="89" t="s">
        <v>289</v>
      </c>
      <c r="AB35" s="89" t="s">
        <v>333</v>
      </c>
      <c r="AC35" s="89" t="s">
        <v>334</v>
      </c>
      <c r="AD35" s="89" t="s">
        <v>325</v>
      </c>
      <c r="AE35" s="89" t="s">
        <v>335</v>
      </c>
      <c r="AF35" s="89" t="s">
        <v>336</v>
      </c>
      <c r="AG35" s="89" t="s">
        <v>329</v>
      </c>
      <c r="AH35" s="89" t="s">
        <v>337</v>
      </c>
      <c r="AI35" s="2"/>
      <c r="AJ35" s="2"/>
      <c r="AK35" s="2"/>
      <c r="AL35" s="2"/>
      <c r="AM35" s="2"/>
      <c r="AN35" s="2"/>
      <c r="AO35" s="2"/>
    </row>
    <row r="36" ht="15.75" customHeight="1">
      <c r="A36" s="2"/>
      <c r="B36" s="76" t="s">
        <v>310</v>
      </c>
      <c r="C36" s="77">
        <f>AVERAGE(C16:C24)</f>
        <v>650168.2577</v>
      </c>
      <c r="D36" s="59"/>
      <c r="E36" s="77"/>
      <c r="F36" s="2"/>
      <c r="G36" s="2"/>
      <c r="H36" s="2"/>
      <c r="I36" s="2"/>
      <c r="J36" s="2"/>
      <c r="K36" s="2"/>
      <c r="L36" s="2"/>
      <c r="M36" s="2"/>
      <c r="N36" s="2"/>
      <c r="O36" s="2"/>
      <c r="P36" s="2"/>
      <c r="Q36" s="2"/>
      <c r="R36" s="2"/>
      <c r="S36" s="2"/>
      <c r="T36" s="2"/>
      <c r="U36" s="2"/>
      <c r="V36" s="2"/>
      <c r="W36" s="2"/>
      <c r="X36" s="2"/>
      <c r="Y36" s="2"/>
      <c r="Z36" s="2"/>
      <c r="AA36" s="2"/>
      <c r="AB36" s="2">
        <v>1986.0</v>
      </c>
      <c r="AC36" s="2"/>
      <c r="AD36" s="2"/>
      <c r="AE36" s="2"/>
      <c r="AF36" s="2"/>
      <c r="AG36" s="2"/>
      <c r="AH36" s="2"/>
      <c r="AI36" s="2"/>
      <c r="AJ36" s="2"/>
      <c r="AK36" s="2"/>
      <c r="AL36" s="2"/>
      <c r="AM36" s="2"/>
      <c r="AN36" s="2"/>
      <c r="AO36" s="2"/>
    </row>
    <row r="37" ht="14.25" customHeight="1">
      <c r="A37" s="2"/>
      <c r="B37" s="77" t="s">
        <v>319</v>
      </c>
      <c r="C37" s="77">
        <f>AVERAGE(C32:C35)</f>
        <v>386381.5684</v>
      </c>
      <c r="D37" s="77"/>
      <c r="E37" s="77"/>
      <c r="F37" s="2"/>
      <c r="G37" s="2"/>
      <c r="H37" s="2"/>
      <c r="I37" s="2"/>
      <c r="J37" s="2"/>
      <c r="K37" s="2"/>
      <c r="L37" s="2"/>
      <c r="M37" s="2"/>
      <c r="N37" s="2"/>
      <c r="O37" s="2"/>
      <c r="P37" s="2"/>
      <c r="Q37" s="2"/>
      <c r="R37" s="2"/>
      <c r="S37" s="2"/>
      <c r="T37" s="2"/>
      <c r="U37" s="2"/>
      <c r="V37" s="2"/>
      <c r="W37" s="2"/>
      <c r="X37" s="2"/>
      <c r="Y37" s="2"/>
      <c r="Z37" s="2"/>
      <c r="AA37" s="2"/>
      <c r="AB37" s="2">
        <v>1987.0</v>
      </c>
      <c r="AC37" s="2"/>
      <c r="AD37" s="2"/>
      <c r="AE37" s="2"/>
      <c r="AF37" s="2"/>
      <c r="AG37" s="2"/>
      <c r="AH37" s="2"/>
      <c r="AI37" s="2"/>
      <c r="AJ37" s="2"/>
      <c r="AK37" s="2"/>
      <c r="AL37" s="2"/>
      <c r="AM37" s="2"/>
      <c r="AN37" s="2"/>
      <c r="AO37" s="2"/>
    </row>
    <row r="38" ht="15.75" customHeight="1">
      <c r="A38" s="2"/>
      <c r="B38" s="90" t="s">
        <v>338</v>
      </c>
      <c r="C38" s="81">
        <f>C37/C36</f>
        <v>0.5942793481</v>
      </c>
      <c r="D38" s="2"/>
      <c r="E38" s="2"/>
      <c r="F38" s="2"/>
      <c r="G38" s="2"/>
      <c r="H38" s="2"/>
      <c r="I38" s="2"/>
      <c r="J38" s="2"/>
      <c r="K38" s="2"/>
      <c r="L38" s="2"/>
      <c r="M38" s="2"/>
      <c r="N38" s="2"/>
      <c r="O38" s="2"/>
      <c r="P38" s="2"/>
      <c r="Q38" s="2"/>
      <c r="R38" s="2"/>
      <c r="S38" s="2"/>
      <c r="T38" s="2"/>
      <c r="U38" s="2"/>
      <c r="V38" s="2"/>
      <c r="W38" s="2"/>
      <c r="X38" s="2"/>
      <c r="Y38" s="2"/>
      <c r="Z38" s="2"/>
      <c r="AA38" s="2"/>
      <c r="AB38" s="2">
        <v>1988.0</v>
      </c>
      <c r="AC38" s="2"/>
      <c r="AD38" s="2"/>
      <c r="AE38" s="2"/>
      <c r="AF38" s="2"/>
      <c r="AG38" s="2"/>
      <c r="AH38" s="2"/>
      <c r="AI38" s="2"/>
      <c r="AJ38" s="2"/>
      <c r="AK38" s="2"/>
      <c r="AL38" s="2"/>
      <c r="AM38" s="2"/>
      <c r="AN38" s="2"/>
      <c r="AO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v>1989.0</v>
      </c>
      <c r="AC39" s="2"/>
      <c r="AD39" s="2"/>
      <c r="AE39" s="2"/>
      <c r="AF39" s="2"/>
      <c r="AG39" s="2"/>
      <c r="AH39" s="2"/>
      <c r="AI39" s="2"/>
      <c r="AJ39" s="2"/>
      <c r="AK39" s="2"/>
      <c r="AL39" s="2"/>
      <c r="AM39" s="2"/>
      <c r="AN39" s="2"/>
      <c r="AO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v>1990.0</v>
      </c>
      <c r="AC40" s="2"/>
      <c r="AD40" s="2"/>
      <c r="AE40" s="2"/>
      <c r="AF40" s="2"/>
      <c r="AG40" s="2"/>
      <c r="AH40" s="2"/>
      <c r="AI40" s="2"/>
      <c r="AJ40" s="2"/>
      <c r="AK40" s="2"/>
      <c r="AL40" s="2"/>
      <c r="AM40" s="2"/>
      <c r="AN40" s="2"/>
      <c r="AO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v>1991.0</v>
      </c>
      <c r="AC41" s="2"/>
      <c r="AD41" s="2"/>
      <c r="AE41" s="2"/>
      <c r="AF41" s="2"/>
      <c r="AG41" s="2"/>
      <c r="AH41" s="2"/>
      <c r="AI41" s="2"/>
      <c r="AJ41" s="2"/>
      <c r="AK41" s="2"/>
      <c r="AL41" s="2"/>
      <c r="AM41" s="2"/>
      <c r="AN41" s="2"/>
      <c r="AO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v>1992.0</v>
      </c>
      <c r="AC42" s="2"/>
      <c r="AD42" s="2"/>
      <c r="AE42" s="2"/>
      <c r="AF42" s="2"/>
      <c r="AG42" s="2"/>
      <c r="AH42" s="2"/>
      <c r="AI42" s="2"/>
      <c r="AJ42" s="2"/>
      <c r="AK42" s="2"/>
      <c r="AL42" s="2"/>
      <c r="AM42" s="2"/>
      <c r="AN42" s="2"/>
      <c r="AO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v>1993.0</v>
      </c>
      <c r="AC43" s="2"/>
      <c r="AD43" s="2"/>
      <c r="AE43" s="2"/>
      <c r="AF43" s="2"/>
      <c r="AG43" s="2"/>
      <c r="AH43" s="2"/>
      <c r="AI43" s="2"/>
      <c r="AJ43" s="2"/>
      <c r="AK43" s="2"/>
      <c r="AL43" s="2"/>
      <c r="AM43" s="2"/>
      <c r="AN43" s="2"/>
      <c r="AO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v>1994.0</v>
      </c>
      <c r="AC44" s="2"/>
      <c r="AD44" s="2"/>
      <c r="AE44" s="2"/>
      <c r="AF44" s="2"/>
      <c r="AG44" s="2"/>
      <c r="AH44" s="2"/>
      <c r="AI44" s="2"/>
      <c r="AJ44" s="2"/>
      <c r="AK44" s="2"/>
      <c r="AL44" s="2"/>
      <c r="AM44" s="2"/>
      <c r="AN44" s="2"/>
      <c r="AO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v>1995.0</v>
      </c>
      <c r="AC45" s="2"/>
      <c r="AD45" s="2"/>
      <c r="AE45" s="2"/>
      <c r="AF45" s="2"/>
      <c r="AG45" s="2"/>
      <c r="AH45" s="2"/>
      <c r="AI45" s="2"/>
      <c r="AJ45" s="2"/>
      <c r="AK45" s="2"/>
      <c r="AL45" s="2"/>
      <c r="AM45" s="2"/>
      <c r="AN45" s="2"/>
      <c r="AO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v>1996.0</v>
      </c>
      <c r="AC46" s="2"/>
      <c r="AD46" s="2"/>
      <c r="AE46" s="2"/>
      <c r="AF46" s="2"/>
      <c r="AG46" s="2"/>
      <c r="AH46" s="2"/>
      <c r="AI46" s="2"/>
      <c r="AJ46" s="2"/>
      <c r="AK46" s="2"/>
      <c r="AL46" s="2"/>
      <c r="AM46" s="2"/>
      <c r="AN46" s="2"/>
      <c r="AO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91">
        <v>1997.0</v>
      </c>
      <c r="AC47" s="92">
        <v>0.074</v>
      </c>
      <c r="AD47" s="92">
        <v>0.177</v>
      </c>
      <c r="AE47" s="91">
        <v>408.0</v>
      </c>
      <c r="AF47" s="91">
        <v>43.0</v>
      </c>
      <c r="AG47" s="92">
        <v>0.328</v>
      </c>
      <c r="AH47" s="92">
        <v>0.067</v>
      </c>
      <c r="AI47" s="92">
        <v>0.412</v>
      </c>
      <c r="AJ47" s="2"/>
      <c r="AK47" s="2"/>
      <c r="AL47" s="2"/>
      <c r="AM47" s="2"/>
      <c r="AN47" s="2"/>
      <c r="AO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93">
        <v>1998.0</v>
      </c>
      <c r="AC48" s="94">
        <v>0.107</v>
      </c>
      <c r="AD48" s="94">
        <v>0.147</v>
      </c>
      <c r="AE48" s="93">
        <v>461.0</v>
      </c>
      <c r="AF48" s="93">
        <v>64.0</v>
      </c>
      <c r="AG48" s="94">
        <v>0.474</v>
      </c>
      <c r="AH48" s="94">
        <v>0.091</v>
      </c>
      <c r="AI48" s="94">
        <v>0.557</v>
      </c>
      <c r="AJ48" s="2"/>
      <c r="AK48" s="2"/>
      <c r="AL48" s="2"/>
      <c r="AM48" s="2"/>
      <c r="AN48" s="2"/>
      <c r="AO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93">
        <v>1999.0</v>
      </c>
      <c r="AC49" s="94">
        <v>0.163</v>
      </c>
      <c r="AD49" s="94">
        <v>0.132</v>
      </c>
      <c r="AE49" s="93">
        <v>440.0</v>
      </c>
      <c r="AF49" s="93">
        <v>76.0</v>
      </c>
      <c r="AG49" s="94">
        <v>0.72</v>
      </c>
      <c r="AH49" s="94">
        <v>0.136</v>
      </c>
      <c r="AI49" s="94">
        <v>0.829</v>
      </c>
      <c r="AJ49" s="2"/>
      <c r="AK49" s="2"/>
      <c r="AL49" s="2"/>
      <c r="AM49" s="2"/>
      <c r="AN49" s="2"/>
      <c r="AO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93">
        <v>2000.0</v>
      </c>
      <c r="AC50" s="94">
        <v>0.284</v>
      </c>
      <c r="AD50" s="94">
        <v>0.111</v>
      </c>
      <c r="AE50" s="93">
        <v>513.0</v>
      </c>
      <c r="AF50" s="93">
        <v>104.0</v>
      </c>
      <c r="AG50" s="94">
        <v>1.257</v>
      </c>
      <c r="AH50" s="94">
        <v>0.231</v>
      </c>
      <c r="AI50" s="94">
        <v>1.411</v>
      </c>
      <c r="AJ50" s="2"/>
      <c r="AK50" s="2"/>
      <c r="AL50" s="2"/>
      <c r="AM50" s="2"/>
      <c r="AN50" s="2"/>
      <c r="AO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93">
        <v>2001.0</v>
      </c>
      <c r="AC51" s="94">
        <v>0.252</v>
      </c>
      <c r="AD51" s="94">
        <v>0.093</v>
      </c>
      <c r="AE51" s="93">
        <v>742.0</v>
      </c>
      <c r="AF51" s="93">
        <v>155.0</v>
      </c>
      <c r="AG51" s="94">
        <v>1.116</v>
      </c>
      <c r="AH51" s="94">
        <v>0.188</v>
      </c>
      <c r="AI51" s="94">
        <v>1.151</v>
      </c>
      <c r="AJ51" s="2"/>
      <c r="AK51" s="2"/>
      <c r="AL51" s="2"/>
      <c r="AM51" s="2"/>
      <c r="AN51" s="2"/>
      <c r="AO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93">
        <v>2002.0</v>
      </c>
      <c r="AC52" s="94">
        <v>0.426</v>
      </c>
      <c r="AD52" s="94">
        <v>0.085</v>
      </c>
      <c r="AE52" s="93">
        <v>578.0</v>
      </c>
      <c r="AF52" s="93">
        <v>142.0</v>
      </c>
      <c r="AG52" s="94">
        <v>1.882</v>
      </c>
      <c r="AH52" s="94">
        <v>0.262</v>
      </c>
      <c r="AI52" s="94">
        <v>1.601</v>
      </c>
      <c r="AJ52" s="2"/>
      <c r="AK52" s="2"/>
      <c r="AL52" s="2"/>
      <c r="AM52" s="2"/>
      <c r="AN52" s="2"/>
      <c r="AO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93">
        <v>2003.0</v>
      </c>
      <c r="AC53" s="94">
        <v>0.245</v>
      </c>
      <c r="AD53" s="94">
        <v>0.132</v>
      </c>
      <c r="AE53" s="93">
        <v>300.0</v>
      </c>
      <c r="AF53" s="93">
        <v>59.0</v>
      </c>
      <c r="AG53" s="94">
        <v>1.083</v>
      </c>
      <c r="AH53" s="94">
        <v>0.151</v>
      </c>
      <c r="AI53" s="94">
        <v>0.923</v>
      </c>
      <c r="AJ53" s="2"/>
      <c r="AK53" s="2"/>
      <c r="AL53" s="2"/>
      <c r="AM53" s="2"/>
      <c r="AN53" s="2"/>
      <c r="AO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93">
        <v>2004.0</v>
      </c>
      <c r="AC54" s="94">
        <v>0.356</v>
      </c>
      <c r="AD54" s="94">
        <v>0.136</v>
      </c>
      <c r="AE54" s="93">
        <v>208.0</v>
      </c>
      <c r="AF54" s="93">
        <v>52.0</v>
      </c>
      <c r="AG54" s="94">
        <v>1.573</v>
      </c>
      <c r="AH54" s="94">
        <v>0.24</v>
      </c>
      <c r="AI54" s="94">
        <v>1.469</v>
      </c>
      <c r="AJ54" s="2"/>
      <c r="AK54" s="2"/>
      <c r="AL54" s="2"/>
      <c r="AM54" s="2"/>
      <c r="AN54" s="2"/>
      <c r="AO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93">
        <v>2005.0</v>
      </c>
      <c r="AC55" s="94">
        <v>0.313</v>
      </c>
      <c r="AD55" s="94">
        <v>0.114</v>
      </c>
      <c r="AE55" s="93">
        <v>358.0</v>
      </c>
      <c r="AF55" s="93">
        <v>85.0</v>
      </c>
      <c r="AG55" s="94">
        <v>1.385</v>
      </c>
      <c r="AH55" s="94">
        <v>0.249</v>
      </c>
      <c r="AI55" s="94">
        <v>1.519</v>
      </c>
      <c r="AJ55" s="2"/>
      <c r="AK55" s="2"/>
      <c r="AL55" s="2"/>
      <c r="AM55" s="2"/>
      <c r="AN55" s="2"/>
      <c r="AO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93">
        <v>2006.0</v>
      </c>
      <c r="AC56" s="94">
        <v>0.192</v>
      </c>
      <c r="AD56" s="94">
        <v>0.139</v>
      </c>
      <c r="AE56" s="93">
        <v>404.0</v>
      </c>
      <c r="AF56" s="93">
        <v>59.0</v>
      </c>
      <c r="AG56" s="94">
        <v>0.85</v>
      </c>
      <c r="AH56" s="94">
        <v>0.126</v>
      </c>
      <c r="AI56" s="94">
        <v>0.771</v>
      </c>
      <c r="AJ56" s="2"/>
      <c r="AK56" s="2"/>
      <c r="AL56" s="2"/>
      <c r="AM56" s="2"/>
      <c r="AN56" s="2"/>
      <c r="AO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93">
        <v>2007.0</v>
      </c>
      <c r="AC57" s="94">
        <v>0.233</v>
      </c>
      <c r="AD57" s="94">
        <v>0.116</v>
      </c>
      <c r="AE57" s="93">
        <v>494.0</v>
      </c>
      <c r="AF57" s="93">
        <v>91.0</v>
      </c>
      <c r="AG57" s="94">
        <v>1.031</v>
      </c>
      <c r="AH57" s="94">
        <v>0.17</v>
      </c>
      <c r="AI57" s="94">
        <v>1.039</v>
      </c>
      <c r="AJ57" s="2"/>
      <c r="AK57" s="2"/>
      <c r="AL57" s="2"/>
      <c r="AM57" s="2"/>
      <c r="AN57" s="2"/>
      <c r="AO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93">
        <v>2008.0</v>
      </c>
      <c r="AC58" s="94">
        <v>0.192</v>
      </c>
      <c r="AD58" s="94">
        <v>0.105</v>
      </c>
      <c r="AE58" s="93">
        <v>635.0</v>
      </c>
      <c r="AF58" s="93">
        <v>111.0</v>
      </c>
      <c r="AG58" s="94">
        <v>0.848</v>
      </c>
      <c r="AH58" s="94">
        <v>0.132</v>
      </c>
      <c r="AI58" s="94">
        <v>0.803</v>
      </c>
      <c r="AJ58" s="2"/>
      <c r="AK58" s="2"/>
      <c r="AL58" s="2"/>
      <c r="AM58" s="2"/>
      <c r="AN58" s="2"/>
      <c r="AO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93">
        <v>2009.0</v>
      </c>
      <c r="AC59" s="94">
        <v>0.127</v>
      </c>
      <c r="AD59" s="94">
        <v>0.111</v>
      </c>
      <c r="AE59" s="93">
        <v>829.0</v>
      </c>
      <c r="AF59" s="93">
        <v>113.0</v>
      </c>
      <c r="AG59" s="94">
        <v>0.564</v>
      </c>
      <c r="AH59" s="94">
        <v>0.096</v>
      </c>
      <c r="AI59" s="94">
        <v>0.586</v>
      </c>
      <c r="AJ59" s="2"/>
      <c r="AK59" s="2"/>
      <c r="AL59" s="2"/>
      <c r="AM59" s="2"/>
      <c r="AN59" s="2"/>
      <c r="AO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93">
        <v>2010.0</v>
      </c>
      <c r="AC60" s="94">
        <v>0.183</v>
      </c>
      <c r="AD60" s="94">
        <v>0.116</v>
      </c>
      <c r="AE60" s="93">
        <v>554.0</v>
      </c>
      <c r="AF60" s="93">
        <v>91.0</v>
      </c>
      <c r="AG60" s="94">
        <v>0.808</v>
      </c>
      <c r="AH60" s="94">
        <v>0.133</v>
      </c>
      <c r="AI60" s="94">
        <v>0.811</v>
      </c>
      <c r="AJ60" s="2"/>
      <c r="AK60" s="2"/>
      <c r="AL60" s="2"/>
      <c r="AM60" s="2"/>
      <c r="AN60" s="2"/>
      <c r="AO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93">
        <v>2011.0</v>
      </c>
      <c r="AC61" s="94">
        <v>0.324</v>
      </c>
      <c r="AD61" s="94">
        <v>0.082</v>
      </c>
      <c r="AE61" s="93">
        <v>643.0</v>
      </c>
      <c r="AF61" s="93">
        <v>175.0</v>
      </c>
      <c r="AG61" s="94">
        <v>1.432</v>
      </c>
      <c r="AH61" s="94">
        <v>0.239</v>
      </c>
      <c r="AI61" s="94">
        <v>1.459</v>
      </c>
      <c r="AJ61" s="2"/>
      <c r="AK61" s="2"/>
      <c r="AL61" s="2"/>
      <c r="AM61" s="2"/>
      <c r="AN61" s="2"/>
      <c r="AO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93">
        <v>2012.0</v>
      </c>
      <c r="AC62" s="94">
        <v>0.227</v>
      </c>
      <c r="AD62" s="94">
        <v>0.099</v>
      </c>
      <c r="AE62" s="93">
        <v>543.0</v>
      </c>
      <c r="AF62" s="93">
        <v>118.0</v>
      </c>
      <c r="AG62" s="94">
        <v>1.003</v>
      </c>
      <c r="AH62" s="94">
        <v>0.159</v>
      </c>
      <c r="AI62" s="94">
        <v>0.973</v>
      </c>
      <c r="AJ62" s="2"/>
      <c r="AK62" s="2"/>
      <c r="AL62" s="2"/>
      <c r="AM62" s="2"/>
      <c r="AN62" s="2"/>
      <c r="AO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93">
        <v>2013.0</v>
      </c>
      <c r="AC63" s="88"/>
      <c r="AD63" s="88"/>
      <c r="AE63" s="88"/>
      <c r="AF63" s="88"/>
      <c r="AG63" s="88"/>
      <c r="AH63" s="88"/>
      <c r="AI63" s="88"/>
      <c r="AJ63" s="2"/>
      <c r="AK63" s="2"/>
      <c r="AL63" s="2"/>
      <c r="AM63" s="2"/>
      <c r="AN63" s="2"/>
      <c r="AO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95">
        <v>2014.0</v>
      </c>
      <c r="AC64" s="96">
        <v>0.201</v>
      </c>
      <c r="AD64" s="96">
        <v>0.14</v>
      </c>
      <c r="AE64" s="95">
        <v>340.0</v>
      </c>
      <c r="AF64" s="95">
        <v>56.0</v>
      </c>
      <c r="AG64" s="96">
        <v>0.887</v>
      </c>
      <c r="AH64" s="96">
        <v>0.142</v>
      </c>
      <c r="AI64" s="96">
        <v>0.898</v>
      </c>
      <c r="AJ64" s="2"/>
      <c r="AK64" s="2"/>
      <c r="AL64" s="2"/>
      <c r="AM64" s="2"/>
      <c r="AN64" s="2"/>
      <c r="AO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7.75"/>
    <col customWidth="1" min="2" max="2" width="10.13"/>
    <col customWidth="1" min="3" max="3" width="10.75"/>
    <col customWidth="1" min="4" max="4" width="10.13"/>
    <col customWidth="1" min="5" max="5" width="11.5"/>
    <col customWidth="1" min="6" max="6" width="11.13"/>
    <col customWidth="1" min="7" max="7" width="10.38"/>
    <col customWidth="1" min="8" max="8" width="7.63"/>
    <col customWidth="1" min="9" max="9" width="21.0"/>
    <col customWidth="1" min="10" max="10" width="11.13"/>
    <col customWidth="1" min="11" max="11" width="9.38"/>
    <col customWidth="1" min="12" max="37" width="7.63"/>
  </cols>
  <sheetData>
    <row r="1">
      <c r="A1" s="2" t="s">
        <v>95</v>
      </c>
      <c r="B1" s="2"/>
      <c r="C1" s="2"/>
      <c r="D1" s="2"/>
      <c r="E1" s="2"/>
      <c r="F1" s="2"/>
    </row>
    <row r="2">
      <c r="A2" s="2"/>
      <c r="B2" s="2"/>
      <c r="C2" s="2"/>
      <c r="D2" s="2"/>
      <c r="E2" s="2"/>
      <c r="F2" s="2"/>
    </row>
    <row r="3">
      <c r="A3" s="2" t="s">
        <v>301</v>
      </c>
      <c r="B3" s="62" t="s">
        <v>289</v>
      </c>
      <c r="C3" s="63" t="s">
        <v>302</v>
      </c>
      <c r="D3" s="64" t="s">
        <v>52</v>
      </c>
      <c r="E3" s="65" t="s">
        <v>291</v>
      </c>
      <c r="F3" s="66" t="s">
        <v>303</v>
      </c>
    </row>
    <row r="4">
      <c r="A4" s="2"/>
      <c r="B4" s="62">
        <v>1986.0</v>
      </c>
      <c r="C4" s="67">
        <f t="shared" ref="C4:C36" si="1">D4+E4</f>
        <v>261575.1382</v>
      </c>
      <c r="D4" s="68">
        <v>186951.13818265003</v>
      </c>
      <c r="E4" s="69">
        <v>74624.0</v>
      </c>
      <c r="F4" s="70"/>
    </row>
    <row r="5">
      <c r="A5" s="71"/>
      <c r="B5" s="62">
        <v>1987.0</v>
      </c>
      <c r="C5" s="67">
        <f t="shared" si="1"/>
        <v>235721.2743</v>
      </c>
      <c r="D5" s="68">
        <v>154750.27434544702</v>
      </c>
      <c r="E5" s="69">
        <v>80971.0</v>
      </c>
      <c r="F5" s="70"/>
      <c r="G5" s="71"/>
      <c r="H5" s="71"/>
      <c r="I5" s="71"/>
      <c r="J5" s="71"/>
      <c r="K5" s="71"/>
      <c r="L5" s="71"/>
      <c r="M5" s="71"/>
      <c r="N5" s="71"/>
      <c r="O5" s="71"/>
      <c r="P5" s="71"/>
      <c r="Q5" s="71"/>
      <c r="R5" s="71"/>
      <c r="S5" s="71"/>
      <c r="T5" s="71"/>
      <c r="U5" s="71"/>
      <c r="V5" s="71"/>
      <c r="W5" s="71"/>
      <c r="X5" s="71"/>
      <c r="Y5" s="71"/>
      <c r="Z5" s="71"/>
      <c r="AA5" s="71"/>
      <c r="AB5" s="71"/>
      <c r="AC5" s="71"/>
      <c r="AD5" s="71"/>
      <c r="AE5" s="71"/>
      <c r="AF5" s="71"/>
      <c r="AG5" s="71"/>
      <c r="AH5" s="71"/>
      <c r="AI5" s="71"/>
      <c r="AJ5" s="71"/>
      <c r="AK5" s="71"/>
    </row>
    <row r="6">
      <c r="A6" s="71"/>
      <c r="B6" s="62">
        <v>1988.0</v>
      </c>
      <c r="C6" s="67">
        <f t="shared" si="1"/>
        <v>405092.5481</v>
      </c>
      <c r="D6" s="68">
        <v>315672.54805940995</v>
      </c>
      <c r="E6" s="69">
        <v>89420.0</v>
      </c>
      <c r="F6" s="70"/>
      <c r="G6" s="71"/>
      <c r="H6" s="71"/>
      <c r="I6" s="71"/>
      <c r="J6" s="71"/>
      <c r="K6" s="71"/>
      <c r="L6" s="71"/>
      <c r="M6" s="71"/>
      <c r="N6" s="71"/>
      <c r="O6" s="71"/>
      <c r="P6" s="71"/>
      <c r="Q6" s="71"/>
      <c r="R6" s="71"/>
      <c r="S6" s="71"/>
      <c r="T6" s="71"/>
      <c r="U6" s="71"/>
      <c r="V6" s="71"/>
      <c r="W6" s="71"/>
      <c r="X6" s="71"/>
      <c r="Y6" s="71"/>
      <c r="Z6" s="71"/>
      <c r="AA6" s="71"/>
      <c r="AB6" s="71"/>
      <c r="AC6" s="71"/>
      <c r="AD6" s="71"/>
      <c r="AE6" s="71"/>
      <c r="AF6" s="71"/>
      <c r="AG6" s="71"/>
      <c r="AH6" s="71"/>
      <c r="AI6" s="71"/>
      <c r="AJ6" s="71"/>
      <c r="AK6" s="71"/>
    </row>
    <row r="7">
      <c r="A7" s="2"/>
      <c r="B7" s="62">
        <v>1989.0</v>
      </c>
      <c r="C7" s="67">
        <f t="shared" si="1"/>
        <v>470028.8351</v>
      </c>
      <c r="D7" s="68">
        <v>361092.8351323941</v>
      </c>
      <c r="E7" s="69">
        <v>108936.0</v>
      </c>
      <c r="F7" s="70"/>
    </row>
    <row r="8">
      <c r="A8" s="2"/>
      <c r="B8" s="62">
        <v>1990.0</v>
      </c>
      <c r="C8" s="67">
        <f t="shared" si="1"/>
        <v>578837.3296</v>
      </c>
      <c r="D8" s="68">
        <v>362043.329611805</v>
      </c>
      <c r="E8" s="69">
        <v>216794.0</v>
      </c>
      <c r="F8" s="70"/>
    </row>
    <row r="9">
      <c r="A9" s="2"/>
      <c r="B9" s="62">
        <v>1991.0</v>
      </c>
      <c r="C9" s="67">
        <f t="shared" si="1"/>
        <v>1294844.864</v>
      </c>
      <c r="D9" s="68">
        <v>998627.8636777998</v>
      </c>
      <c r="E9" s="69">
        <v>296217.0</v>
      </c>
      <c r="F9" s="70"/>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row>
    <row r="10">
      <c r="A10" s="2"/>
      <c r="B10" s="62">
        <v>1992.0</v>
      </c>
      <c r="C10" s="67">
        <f t="shared" si="1"/>
        <v>1059903.448</v>
      </c>
      <c r="D10" s="68">
        <v>774607.4483494799</v>
      </c>
      <c r="E10" s="69">
        <v>285296.0</v>
      </c>
      <c r="F10" s="70"/>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row>
    <row r="11">
      <c r="A11" s="2"/>
      <c r="B11" s="62">
        <v>1993.0</v>
      </c>
      <c r="C11" s="67">
        <f t="shared" si="1"/>
        <v>821343.3546</v>
      </c>
      <c r="D11" s="68">
        <v>462793.35458271985</v>
      </c>
      <c r="E11" s="69">
        <v>358550.0</v>
      </c>
      <c r="F11" s="70"/>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row>
    <row r="12">
      <c r="A12" s="2"/>
      <c r="B12" s="62">
        <v>1994.0</v>
      </c>
      <c r="C12" s="67">
        <f t="shared" si="1"/>
        <v>774692.9466</v>
      </c>
      <c r="D12" s="68">
        <v>354785.9466099701</v>
      </c>
      <c r="E12" s="69">
        <v>419907.0</v>
      </c>
      <c r="F12" s="70"/>
    </row>
    <row r="13">
      <c r="A13" s="2"/>
      <c r="B13" s="62">
        <v>1995.0</v>
      </c>
      <c r="C13" s="67">
        <f t="shared" si="1"/>
        <v>787847.602</v>
      </c>
      <c r="D13" s="68">
        <v>276574.602000127</v>
      </c>
      <c r="E13" s="69">
        <v>511273.0</v>
      </c>
      <c r="F13" s="70"/>
    </row>
    <row r="14">
      <c r="A14" s="2"/>
      <c r="B14" s="62">
        <v>1996.0</v>
      </c>
      <c r="C14" s="67">
        <f t="shared" si="1"/>
        <v>824537.8134</v>
      </c>
      <c r="D14" s="68">
        <v>354486.81339903193</v>
      </c>
      <c r="E14" s="69">
        <v>470051.0</v>
      </c>
      <c r="F14" s="70"/>
    </row>
    <row r="15">
      <c r="A15" s="2"/>
      <c r="B15" s="62">
        <v>1997.0</v>
      </c>
      <c r="C15" s="67">
        <f t="shared" si="1"/>
        <v>936809.6222</v>
      </c>
      <c r="D15" s="68">
        <v>347250.6221506</v>
      </c>
      <c r="E15" s="69">
        <v>589559.0</v>
      </c>
      <c r="F15" s="70"/>
    </row>
    <row r="16">
      <c r="A16" s="2"/>
      <c r="B16" s="62">
        <v>1998.0</v>
      </c>
      <c r="C16" s="67">
        <f t="shared" si="1"/>
        <v>756322.1784</v>
      </c>
      <c r="D16" s="68">
        <v>311933.17838835897</v>
      </c>
      <c r="E16" s="69">
        <v>444389.0</v>
      </c>
      <c r="F16" s="70"/>
    </row>
    <row r="17">
      <c r="A17" s="2">
        <f t="shared" ref="A17:A25" si="2">_xlfn.RANK.AVG(C17,$C$17:$C$25)</f>
        <v>7</v>
      </c>
      <c r="B17" s="62">
        <v>1999.0</v>
      </c>
      <c r="C17" s="67">
        <f t="shared" si="1"/>
        <v>600390.8492</v>
      </c>
      <c r="D17" s="68">
        <v>306032.8491689802</v>
      </c>
      <c r="E17" s="69">
        <v>294358.0</v>
      </c>
      <c r="F17" s="70"/>
      <c r="G17" s="2">
        <v>1999.0</v>
      </c>
    </row>
    <row r="18">
      <c r="A18" s="2">
        <f t="shared" si="2"/>
        <v>9</v>
      </c>
      <c r="B18" s="62">
        <v>2000.0</v>
      </c>
      <c r="C18" s="67">
        <f t="shared" si="1"/>
        <v>410740.8367</v>
      </c>
      <c r="D18" s="68">
        <v>198771.83670077496</v>
      </c>
      <c r="E18" s="69">
        <v>211969.0</v>
      </c>
      <c r="F18" s="70"/>
      <c r="G18" s="2">
        <v>2000.0</v>
      </c>
    </row>
    <row r="19">
      <c r="A19" s="2">
        <f t="shared" si="2"/>
        <v>8</v>
      </c>
      <c r="B19" s="62">
        <v>2001.0</v>
      </c>
      <c r="C19" s="67">
        <f t="shared" si="1"/>
        <v>498654.673</v>
      </c>
      <c r="D19" s="68">
        <v>290410.672995691</v>
      </c>
      <c r="E19" s="69">
        <v>208244.0</v>
      </c>
      <c r="F19" s="70"/>
      <c r="G19" s="2">
        <v>2001.0</v>
      </c>
    </row>
    <row r="20">
      <c r="A20" s="2">
        <f t="shared" si="2"/>
        <v>6</v>
      </c>
      <c r="B20" s="62">
        <v>2002.0</v>
      </c>
      <c r="C20" s="67">
        <f t="shared" si="1"/>
        <v>656584.5724</v>
      </c>
      <c r="D20" s="68">
        <v>465393.57242718374</v>
      </c>
      <c r="E20" s="69">
        <v>191191.0</v>
      </c>
      <c r="F20" s="70"/>
      <c r="G20" s="2">
        <v>2002.0</v>
      </c>
    </row>
    <row r="21" ht="15.75" customHeight="1">
      <c r="A21" s="2">
        <f t="shared" si="2"/>
        <v>4</v>
      </c>
      <c r="B21" s="62">
        <v>2003.0</v>
      </c>
      <c r="C21" s="67">
        <f t="shared" si="1"/>
        <v>698315.3231</v>
      </c>
      <c r="D21" s="68">
        <v>512128.3230520031</v>
      </c>
      <c r="E21" s="69">
        <v>186187.0</v>
      </c>
      <c r="F21" s="70"/>
      <c r="G21" s="2">
        <v>2003.0</v>
      </c>
    </row>
    <row r="22" ht="15.75" customHeight="1">
      <c r="A22" s="2">
        <f t="shared" si="2"/>
        <v>2</v>
      </c>
      <c r="B22" s="62">
        <v>2004.0</v>
      </c>
      <c r="C22" s="67">
        <f t="shared" si="1"/>
        <v>817916.0479</v>
      </c>
      <c r="D22" s="68">
        <v>551843.047895442</v>
      </c>
      <c r="E22" s="69">
        <v>266073.0</v>
      </c>
      <c r="F22" s="70"/>
      <c r="G22" s="2">
        <v>2004.0</v>
      </c>
    </row>
    <row r="23" ht="15.75" customHeight="1">
      <c r="A23" s="2">
        <f t="shared" si="2"/>
        <v>5</v>
      </c>
      <c r="B23" s="62">
        <v>2005.0</v>
      </c>
      <c r="C23" s="67">
        <f t="shared" si="1"/>
        <v>666231.7074</v>
      </c>
      <c r="D23" s="68">
        <v>374346.707354809</v>
      </c>
      <c r="E23" s="69">
        <v>291885.0</v>
      </c>
      <c r="F23" s="70"/>
      <c r="G23" s="2">
        <v>2005.0</v>
      </c>
    </row>
    <row r="24" ht="15.75" customHeight="1">
      <c r="A24" s="2">
        <f t="shared" si="2"/>
        <v>3</v>
      </c>
      <c r="B24" s="62">
        <v>2006.0</v>
      </c>
      <c r="C24" s="67">
        <f t="shared" si="1"/>
        <v>733697.1844</v>
      </c>
      <c r="D24" s="68">
        <v>484413.18444654794</v>
      </c>
      <c r="E24" s="69">
        <v>249284.0</v>
      </c>
      <c r="F24" s="70"/>
      <c r="G24" s="2">
        <v>2006.0</v>
      </c>
    </row>
    <row r="25" ht="15.75" customHeight="1">
      <c r="A25" s="2">
        <f t="shared" si="2"/>
        <v>1</v>
      </c>
      <c r="B25" s="62">
        <v>2007.0</v>
      </c>
      <c r="C25" s="67">
        <f t="shared" si="1"/>
        <v>1078027.027</v>
      </c>
      <c r="D25" s="68">
        <v>737539.0274761069</v>
      </c>
      <c r="E25" s="69">
        <v>340488.0</v>
      </c>
      <c r="F25" s="70"/>
      <c r="G25" s="2">
        <v>2007.0</v>
      </c>
    </row>
    <row r="26" ht="15.75" customHeight="1">
      <c r="A26" s="2"/>
      <c r="B26" s="62">
        <v>2008.0</v>
      </c>
      <c r="C26" s="67">
        <f t="shared" si="1"/>
        <v>1123956.603</v>
      </c>
      <c r="D26" s="68">
        <v>789513.6029741092</v>
      </c>
      <c r="E26" s="69">
        <v>334443.0</v>
      </c>
      <c r="F26" s="70"/>
    </row>
    <row r="27" ht="15.75" customHeight="1">
      <c r="A27" s="2"/>
      <c r="B27" s="62">
        <v>2009.0</v>
      </c>
      <c r="C27" s="67">
        <f t="shared" si="1"/>
        <v>1332941.812</v>
      </c>
      <c r="D27" s="68">
        <v>958814.8124203744</v>
      </c>
      <c r="E27" s="69">
        <v>374127.0</v>
      </c>
      <c r="F27" s="70"/>
    </row>
    <row r="28" ht="15.75" customHeight="1">
      <c r="A28" s="2"/>
      <c r="B28" s="62">
        <v>2010.0</v>
      </c>
      <c r="C28" s="67">
        <f t="shared" si="1"/>
        <v>1110130.915</v>
      </c>
      <c r="D28" s="68">
        <v>638346.9146563893</v>
      </c>
      <c r="E28" s="69">
        <v>471784.0</v>
      </c>
      <c r="F28" s="70"/>
    </row>
    <row r="29" ht="15.75" customHeight="1">
      <c r="A29" s="2"/>
      <c r="B29" s="62">
        <v>2011.0</v>
      </c>
      <c r="C29" s="67">
        <f t="shared" si="1"/>
        <v>1141252.793</v>
      </c>
      <c r="D29" s="68">
        <v>616140.79307284</v>
      </c>
      <c r="E29" s="69">
        <v>525112.0</v>
      </c>
      <c r="F29" s="70"/>
    </row>
    <row r="30" ht="15.75" customHeight="1">
      <c r="A30" s="2"/>
      <c r="B30" s="62">
        <v>2012.0</v>
      </c>
      <c r="C30" s="67">
        <f t="shared" si="1"/>
        <v>680185.5421</v>
      </c>
      <c r="D30" s="68">
        <v>358639.54211403505</v>
      </c>
      <c r="E30" s="69">
        <v>321546.0</v>
      </c>
      <c r="F30" s="72">
        <f t="shared" ref="F30:F32" si="3">VLOOKUP(VLOOKUP(3,$A$17:$B$25,2,FALSE),$B$17:$C$25,2,FALSE)</f>
        <v>733697.1844</v>
      </c>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row>
    <row r="31" ht="15.75" customHeight="1">
      <c r="A31" s="2"/>
      <c r="B31" s="62">
        <v>2013.0</v>
      </c>
      <c r="C31" s="67">
        <f t="shared" si="1"/>
        <v>896313.161</v>
      </c>
      <c r="D31" s="68">
        <v>553789.161001122</v>
      </c>
      <c r="E31" s="69">
        <v>342524.0</v>
      </c>
      <c r="F31" s="72">
        <f t="shared" si="3"/>
        <v>733697.1844</v>
      </c>
    </row>
    <row r="32" ht="15.75" customHeight="1">
      <c r="A32" s="2"/>
      <c r="B32" s="62">
        <v>2014.0</v>
      </c>
      <c r="C32" s="67">
        <f t="shared" si="1"/>
        <v>1216618.489</v>
      </c>
      <c r="D32" s="68">
        <v>937143.4888752729</v>
      </c>
      <c r="E32" s="69">
        <v>279475.0</v>
      </c>
      <c r="F32" s="72">
        <f t="shared" si="3"/>
        <v>733697.1844</v>
      </c>
    </row>
    <row r="33" ht="15.75" customHeight="1">
      <c r="A33" s="2"/>
      <c r="B33" s="62">
        <v>2015.0</v>
      </c>
      <c r="C33" s="67">
        <f t="shared" si="1"/>
        <v>878511.2176</v>
      </c>
      <c r="D33" s="68">
        <v>541017.2176384275</v>
      </c>
      <c r="E33" s="69">
        <v>337494.0</v>
      </c>
      <c r="F33" s="72">
        <f t="shared" ref="F33:F36" si="4">$J$41</f>
        <v>943273.649</v>
      </c>
      <c r="G33" s="2"/>
      <c r="H33" s="2"/>
      <c r="I33" s="73" t="s">
        <v>304</v>
      </c>
      <c r="J33" s="74"/>
      <c r="L33" s="2"/>
      <c r="M33" s="2"/>
      <c r="N33" s="2"/>
      <c r="O33" s="2"/>
      <c r="P33" s="2"/>
      <c r="Q33" s="2"/>
      <c r="R33" s="2"/>
      <c r="S33" s="2"/>
      <c r="T33" s="2"/>
      <c r="U33" s="2"/>
      <c r="V33" s="2"/>
      <c r="W33" s="2"/>
      <c r="X33" s="2"/>
      <c r="Y33" s="2"/>
      <c r="Z33" s="2"/>
      <c r="AA33" s="2"/>
      <c r="AB33" s="2"/>
      <c r="AC33" s="2"/>
      <c r="AD33" s="2"/>
      <c r="AE33" s="2"/>
      <c r="AF33" s="2"/>
      <c r="AG33" s="2"/>
      <c r="AH33" s="2"/>
      <c r="AI33" s="2"/>
      <c r="AJ33" s="2"/>
      <c r="AK33" s="2"/>
    </row>
    <row r="34" ht="15.75" customHeight="1">
      <c r="A34" s="2"/>
      <c r="B34" s="62">
        <v>2016.0</v>
      </c>
      <c r="C34" s="67">
        <f t="shared" si="1"/>
        <v>1736292.311</v>
      </c>
      <c r="D34" s="68">
        <v>1428052.311320937</v>
      </c>
      <c r="E34" s="69">
        <v>308240.0</v>
      </c>
      <c r="F34" s="72">
        <f t="shared" si="4"/>
        <v>943273.649</v>
      </c>
      <c r="G34" s="2"/>
      <c r="H34" s="2"/>
      <c r="I34" s="75" t="s">
        <v>305</v>
      </c>
      <c r="J34" s="75" t="s">
        <v>306</v>
      </c>
      <c r="L34" s="2"/>
      <c r="M34" s="2"/>
      <c r="N34" s="2"/>
      <c r="O34" s="2"/>
      <c r="P34" s="2"/>
      <c r="Q34" s="2"/>
      <c r="R34" s="2"/>
      <c r="S34" s="2"/>
      <c r="T34" s="2"/>
      <c r="U34" s="2"/>
      <c r="V34" s="2"/>
      <c r="W34" s="2"/>
      <c r="X34" s="2"/>
      <c r="Y34" s="2"/>
      <c r="Z34" s="2"/>
      <c r="AA34" s="2"/>
      <c r="AB34" s="2"/>
      <c r="AC34" s="2"/>
      <c r="AD34" s="2"/>
      <c r="AE34" s="2"/>
      <c r="AF34" s="2"/>
      <c r="AG34" s="2"/>
      <c r="AH34" s="2"/>
      <c r="AI34" s="2"/>
      <c r="AJ34" s="2"/>
      <c r="AK34" s="2"/>
    </row>
    <row r="35" ht="15.75" customHeight="1">
      <c r="A35" s="2"/>
      <c r="B35" s="62">
        <v>2017.0</v>
      </c>
      <c r="C35" s="67">
        <f t="shared" si="1"/>
        <v>1084656.896</v>
      </c>
      <c r="D35" s="68">
        <v>764510.8959765148</v>
      </c>
      <c r="E35" s="69">
        <v>320146.0</v>
      </c>
      <c r="F35" s="72">
        <f t="shared" si="4"/>
        <v>943273.649</v>
      </c>
      <c r="I35" s="24" t="s">
        <v>307</v>
      </c>
      <c r="J35" s="24" t="s">
        <v>339</v>
      </c>
    </row>
    <row r="36" ht="15.75" customHeight="1">
      <c r="A36" s="2"/>
      <c r="B36" s="62">
        <v>2018.0</v>
      </c>
      <c r="C36" s="67">
        <f t="shared" si="1"/>
        <v>837191.9702</v>
      </c>
      <c r="D36" s="68">
        <v>517648.97017040994</v>
      </c>
      <c r="E36" s="69">
        <v>319543.0</v>
      </c>
      <c r="F36" s="72">
        <f t="shared" si="4"/>
        <v>943273.649</v>
      </c>
      <c r="I36" s="24" t="s">
        <v>309</v>
      </c>
      <c r="J36" s="24">
        <v>1.25</v>
      </c>
    </row>
    <row r="37" ht="14.25" customHeight="1">
      <c r="A37" s="2"/>
      <c r="B37" s="76" t="s">
        <v>310</v>
      </c>
      <c r="C37" s="77">
        <f>AVERAGE(C17:C25)</f>
        <v>684506.4691</v>
      </c>
      <c r="D37" s="59"/>
      <c r="E37" s="77"/>
      <c r="F37" s="2"/>
      <c r="I37" s="24" t="s">
        <v>311</v>
      </c>
      <c r="J37" s="24" t="s">
        <v>312</v>
      </c>
    </row>
    <row r="38" ht="14.25" customHeight="1">
      <c r="A38" s="2"/>
      <c r="B38" s="76" t="s">
        <v>313</v>
      </c>
      <c r="C38" s="77">
        <f>AVERAGE(C30:C32)</f>
        <v>931039.064</v>
      </c>
      <c r="D38" s="2"/>
      <c r="E38" s="77"/>
      <c r="F38" s="2"/>
      <c r="G38" s="2"/>
      <c r="H38" s="2"/>
      <c r="I38" s="24" t="s">
        <v>314</v>
      </c>
      <c r="J38" s="24">
        <f>VLOOKUP(J39,C17:G25,5,FALSE)</f>
        <v>2007</v>
      </c>
      <c r="L38" s="2"/>
      <c r="M38" s="2"/>
      <c r="N38" s="2"/>
      <c r="O38" s="2"/>
      <c r="P38" s="2"/>
      <c r="Q38" s="2"/>
      <c r="R38" s="2"/>
      <c r="S38" s="2"/>
      <c r="T38" s="2"/>
      <c r="U38" s="2"/>
      <c r="V38" s="2"/>
      <c r="W38" s="2"/>
      <c r="X38" s="2"/>
      <c r="Y38" s="2"/>
      <c r="Z38" s="2"/>
      <c r="AA38" s="2"/>
      <c r="AB38" s="2"/>
      <c r="AC38" s="2"/>
      <c r="AD38" s="2"/>
      <c r="AE38" s="2"/>
      <c r="AF38" s="2"/>
      <c r="AG38" s="2"/>
      <c r="AH38" s="2"/>
      <c r="AI38" s="2"/>
      <c r="AJ38" s="2"/>
      <c r="AK38" s="2"/>
    </row>
    <row r="39" ht="14.25" customHeight="1">
      <c r="A39" s="2"/>
      <c r="B39" s="78" t="s">
        <v>315</v>
      </c>
      <c r="C39" s="79">
        <f>C38/C37</f>
        <v>1.360161088</v>
      </c>
      <c r="D39" s="2"/>
      <c r="E39" s="2"/>
      <c r="F39" s="2"/>
      <c r="G39" s="2"/>
      <c r="H39" s="2"/>
      <c r="I39" s="24" t="s">
        <v>316</v>
      </c>
      <c r="J39" s="80">
        <f>MAX(C17:C25)</f>
        <v>1078027.027</v>
      </c>
      <c r="L39" s="2"/>
      <c r="M39" s="2"/>
      <c r="N39" s="2"/>
      <c r="O39" s="2"/>
      <c r="P39" s="2"/>
      <c r="Q39" s="2"/>
      <c r="R39" s="2"/>
      <c r="S39" s="2"/>
      <c r="T39" s="2"/>
      <c r="U39" s="2"/>
      <c r="V39" s="2"/>
      <c r="W39" s="2"/>
      <c r="X39" s="2"/>
      <c r="Y39" s="2"/>
      <c r="Z39" s="2"/>
      <c r="AA39" s="2"/>
      <c r="AB39" s="2"/>
      <c r="AC39" s="2"/>
      <c r="AD39" s="2"/>
      <c r="AE39" s="2"/>
      <c r="AF39" s="2"/>
      <c r="AG39" s="2"/>
      <c r="AH39" s="2"/>
      <c r="AI39" s="2"/>
      <c r="AJ39" s="2"/>
      <c r="AK39" s="2"/>
    </row>
    <row r="40" ht="15.75" customHeight="1">
      <c r="A40" s="2"/>
      <c r="D40" s="76"/>
      <c r="E40" s="2"/>
      <c r="F40" s="2"/>
      <c r="I40" s="24" t="s">
        <v>317</v>
      </c>
      <c r="J40" s="24">
        <v>0.7</v>
      </c>
    </row>
    <row r="41" ht="15.75" customHeight="1">
      <c r="A41" s="2"/>
      <c r="B41" s="77" t="s">
        <v>310</v>
      </c>
      <c r="C41" s="77">
        <f>AVERAGE(C17:C25)</f>
        <v>684506.4691</v>
      </c>
      <c r="D41" s="77"/>
      <c r="E41" s="2"/>
      <c r="F41" s="2"/>
      <c r="I41" s="24" t="s">
        <v>318</v>
      </c>
      <c r="J41" s="80">
        <f>J39*J36*J40</f>
        <v>943273.649</v>
      </c>
    </row>
    <row r="42" ht="15.75" customHeight="1">
      <c r="A42" s="2"/>
      <c r="B42" s="77" t="s">
        <v>319</v>
      </c>
      <c r="C42" s="77">
        <f>AVERAGE(C33:C36)</f>
        <v>1134163.099</v>
      </c>
      <c r="D42" s="77"/>
      <c r="E42" s="2"/>
      <c r="F42" s="2"/>
    </row>
    <row r="43" ht="15.75" customHeight="1">
      <c r="A43" s="2"/>
      <c r="B43" s="2" t="s">
        <v>320</v>
      </c>
      <c r="C43" s="81">
        <f>C42/C41</f>
        <v>1.656906326</v>
      </c>
      <c r="D43" s="2"/>
      <c r="E43" s="2"/>
      <c r="F43" s="2"/>
    </row>
    <row r="44" ht="15.75" customHeight="1">
      <c r="A44" s="2"/>
      <c r="B44" s="2"/>
      <c r="C44" s="2"/>
      <c r="D44" s="2"/>
      <c r="E44" s="2"/>
      <c r="F44" s="2"/>
    </row>
    <row r="45" ht="15.75" customHeight="1">
      <c r="A45" s="2"/>
      <c r="B45" s="2"/>
      <c r="C45" s="2"/>
      <c r="D45" s="2"/>
      <c r="E45" s="2"/>
      <c r="F45" s="2"/>
    </row>
    <row r="46" ht="15.75" customHeight="1">
      <c r="A46" s="2"/>
      <c r="B46" s="2"/>
      <c r="C46" s="2"/>
      <c r="D46" s="2"/>
      <c r="E46" s="2"/>
      <c r="F46" s="2"/>
    </row>
    <row r="47" ht="15.75" customHeight="1">
      <c r="A47" s="97" t="s">
        <v>289</v>
      </c>
      <c r="B47" s="97" t="s">
        <v>340</v>
      </c>
    </row>
    <row r="48" ht="15.75" customHeight="1">
      <c r="A48" s="76">
        <v>1986.0</v>
      </c>
      <c r="B48" s="2"/>
    </row>
    <row r="49" ht="15.75" customHeight="1">
      <c r="A49" s="76">
        <v>1987.0</v>
      </c>
      <c r="B49" s="2"/>
    </row>
    <row r="50" ht="15.75" customHeight="1">
      <c r="A50" s="76">
        <v>1988.0</v>
      </c>
      <c r="B50" s="2"/>
    </row>
    <row r="51" ht="15.75" customHeight="1">
      <c r="A51" s="76">
        <v>1989.0</v>
      </c>
      <c r="B51" s="2"/>
    </row>
    <row r="52" ht="15.75" customHeight="1">
      <c r="A52" s="98">
        <v>1990.0</v>
      </c>
      <c r="B52" s="99">
        <v>0.24</v>
      </c>
    </row>
    <row r="53" ht="15.75" customHeight="1">
      <c r="A53" s="98">
        <v>1991.0</v>
      </c>
      <c r="B53" s="99">
        <v>1.26</v>
      </c>
    </row>
    <row r="54" ht="15.75" customHeight="1">
      <c r="A54" s="98">
        <v>1992.0</v>
      </c>
      <c r="B54" s="99">
        <v>0.86</v>
      </c>
    </row>
    <row r="55" ht="15.75" customHeight="1">
      <c r="A55" s="98">
        <v>1993.0</v>
      </c>
      <c r="B55" s="99">
        <v>0.76</v>
      </c>
    </row>
    <row r="56" ht="15.75" customHeight="1">
      <c r="A56" s="98">
        <v>1994.0</v>
      </c>
      <c r="B56" s="99">
        <v>1.08</v>
      </c>
    </row>
    <row r="57" ht="15.75" customHeight="1">
      <c r="A57" s="98">
        <v>1995.0</v>
      </c>
      <c r="B57" s="99">
        <v>1.35</v>
      </c>
    </row>
    <row r="58" ht="15.75" customHeight="1">
      <c r="A58" s="98">
        <v>1996.0</v>
      </c>
      <c r="B58" s="99">
        <v>1.68</v>
      </c>
    </row>
    <row r="59" ht="15.75" customHeight="1">
      <c r="A59" s="98">
        <v>1997.0</v>
      </c>
      <c r="B59" s="99">
        <v>1.99</v>
      </c>
    </row>
    <row r="60" ht="15.75" customHeight="1">
      <c r="A60" s="98">
        <v>1998.0</v>
      </c>
      <c r="B60" s="100">
        <v>1.7</v>
      </c>
    </row>
    <row r="61" ht="15.75" customHeight="1">
      <c r="A61" s="98">
        <v>1999.0</v>
      </c>
      <c r="B61" s="99">
        <v>0.87</v>
      </c>
    </row>
    <row r="62" ht="15.75" customHeight="1">
      <c r="A62" s="98">
        <v>2000.0</v>
      </c>
      <c r="B62" s="99">
        <v>0.66</v>
      </c>
    </row>
    <row r="63" ht="15.75" customHeight="1">
      <c r="A63" s="98">
        <v>2001.0</v>
      </c>
      <c r="B63" s="99">
        <v>0.93</v>
      </c>
    </row>
    <row r="64" ht="15.75" customHeight="1">
      <c r="A64" s="98">
        <v>2002.0</v>
      </c>
      <c r="B64" s="99">
        <v>1.39</v>
      </c>
    </row>
    <row r="65" ht="15.75" customHeight="1">
      <c r="A65" s="98">
        <v>2003.0</v>
      </c>
      <c r="B65" s="100">
        <v>0.6</v>
      </c>
    </row>
    <row r="66" ht="15.75" customHeight="1">
      <c r="A66" s="98">
        <v>2004.0</v>
      </c>
      <c r="B66" s="100">
        <v>1.1</v>
      </c>
    </row>
    <row r="67" ht="15.75" customHeight="1">
      <c r="A67" s="98">
        <v>2005.0</v>
      </c>
      <c r="B67" s="99">
        <v>0.75</v>
      </c>
    </row>
    <row r="68" ht="15.75" customHeight="1">
      <c r="A68" s="98">
        <v>2006.0</v>
      </c>
      <c r="B68" s="99">
        <v>0.63</v>
      </c>
    </row>
    <row r="69" ht="15.75" customHeight="1">
      <c r="A69" s="98">
        <v>2007.0</v>
      </c>
      <c r="B69" s="99">
        <v>0.79</v>
      </c>
    </row>
    <row r="70" ht="15.75" customHeight="1">
      <c r="A70" s="98">
        <v>2008.0</v>
      </c>
      <c r="B70" s="99">
        <v>0.85</v>
      </c>
    </row>
    <row r="71" ht="15.75" customHeight="1">
      <c r="A71" s="98">
        <v>2009.0</v>
      </c>
      <c r="B71" s="99">
        <v>0.62</v>
      </c>
    </row>
    <row r="72" ht="15.75" customHeight="1">
      <c r="A72" s="98">
        <v>2010.0</v>
      </c>
      <c r="B72" s="99">
        <v>0.55</v>
      </c>
    </row>
    <row r="73" ht="15.75" customHeight="1">
      <c r="A73" s="98">
        <v>2011.0</v>
      </c>
      <c r="B73" s="99">
        <v>0.73</v>
      </c>
    </row>
    <row r="74" ht="15.75" customHeight="1">
      <c r="A74" s="98">
        <v>2012.0</v>
      </c>
      <c r="B74" s="99">
        <v>1.04</v>
      </c>
    </row>
    <row r="75" ht="15.75" customHeight="1">
      <c r="A75" s="98">
        <v>2013.0</v>
      </c>
      <c r="B75" s="99">
        <v>1.18</v>
      </c>
    </row>
    <row r="76" ht="15.75" customHeight="1">
      <c r="A76" s="98">
        <v>2014.0</v>
      </c>
      <c r="B76" s="99">
        <v>1.29</v>
      </c>
    </row>
    <row r="77" ht="15.75" customHeight="1">
      <c r="A77" s="98">
        <v>2015.0</v>
      </c>
      <c r="B77" s="99">
        <v>0.89</v>
      </c>
    </row>
    <row r="78" ht="15.75" customHeight="1">
      <c r="A78" s="98">
        <v>2016.0</v>
      </c>
      <c r="B78" s="99">
        <v>1.28</v>
      </c>
      <c r="C78" s="2"/>
      <c r="D78" s="2"/>
      <c r="E78" s="2"/>
      <c r="F78" s="2"/>
    </row>
    <row r="79" ht="15.75" customHeight="1">
      <c r="A79" s="98">
        <v>2017.0</v>
      </c>
      <c r="B79" s="99">
        <v>1.21</v>
      </c>
      <c r="C79" s="2"/>
      <c r="D79" s="2"/>
      <c r="E79" s="2"/>
      <c r="F79" s="2"/>
    </row>
    <row r="80" ht="15.75" customHeight="1">
      <c r="A80" s="98">
        <v>2018.0</v>
      </c>
      <c r="B80" s="99">
        <v>0.88</v>
      </c>
      <c r="C80" s="2"/>
      <c r="D80" s="2"/>
      <c r="E80" s="2"/>
      <c r="F80" s="2"/>
    </row>
    <row r="81" ht="15.75" customHeight="1">
      <c r="A81" s="98">
        <v>2019.0</v>
      </c>
      <c r="B81" s="99">
        <v>0.84</v>
      </c>
      <c r="C81" s="2"/>
      <c r="D81" s="2"/>
      <c r="E81" s="2"/>
      <c r="F81" s="2"/>
    </row>
    <row r="82" ht="15.75" customHeight="1">
      <c r="A82" s="2"/>
      <c r="B82" s="2"/>
      <c r="C82" s="2"/>
      <c r="D82" s="2"/>
      <c r="E82" s="2"/>
      <c r="F82" s="2"/>
    </row>
    <row r="83" ht="15.75" customHeight="1">
      <c r="A83" s="2"/>
      <c r="B83" s="2"/>
      <c r="C83" s="2"/>
      <c r="D83" s="2"/>
      <c r="E83" s="2"/>
      <c r="F83" s="2"/>
    </row>
    <row r="84" ht="15.75" customHeight="1">
      <c r="A84" s="2"/>
      <c r="B84" s="2"/>
      <c r="C84" s="2"/>
      <c r="D84" s="2"/>
      <c r="E84" s="2"/>
      <c r="F84" s="2"/>
    </row>
    <row r="85" ht="15.75" customHeight="1">
      <c r="A85" s="2"/>
      <c r="B85" s="2"/>
      <c r="C85" s="2"/>
      <c r="D85" s="2"/>
      <c r="E85" s="2"/>
      <c r="F85" s="2"/>
    </row>
    <row r="86" ht="15.75" customHeight="1">
      <c r="A86" s="2"/>
      <c r="B86" s="2"/>
      <c r="C86" s="2"/>
      <c r="D86" s="2"/>
      <c r="E86" s="2"/>
      <c r="F86" s="2"/>
    </row>
    <row r="87" ht="15.75" customHeight="1">
      <c r="A87" s="2"/>
      <c r="B87" s="2"/>
      <c r="C87" s="2"/>
      <c r="D87" s="2"/>
      <c r="E87" s="2"/>
      <c r="F87" s="2"/>
    </row>
    <row r="88" ht="15.75" customHeight="1">
      <c r="A88" s="2"/>
      <c r="B88" s="2"/>
      <c r="C88" s="2"/>
      <c r="D88" s="2"/>
      <c r="E88" s="2"/>
      <c r="F88" s="2"/>
    </row>
    <row r="89" ht="15.75" customHeight="1">
      <c r="A89" s="2"/>
      <c r="B89" s="2"/>
      <c r="C89" s="2"/>
      <c r="D89" s="2"/>
      <c r="E89" s="2"/>
      <c r="F89" s="2"/>
    </row>
    <row r="90" ht="15.75" customHeight="1">
      <c r="A90" s="2"/>
      <c r="B90" s="2"/>
      <c r="C90" s="2"/>
      <c r="D90" s="2"/>
      <c r="E90" s="2"/>
      <c r="F90" s="2"/>
    </row>
    <row r="91" ht="15.75" customHeight="1">
      <c r="A91" s="2"/>
      <c r="B91" s="2"/>
      <c r="C91" s="2"/>
      <c r="D91" s="2"/>
      <c r="E91" s="2"/>
      <c r="F91" s="2"/>
    </row>
    <row r="92" ht="15.75" customHeight="1">
      <c r="A92" s="2"/>
      <c r="B92" s="2"/>
      <c r="C92" s="2"/>
      <c r="D92" s="2"/>
      <c r="E92" s="2"/>
      <c r="F92" s="2"/>
    </row>
    <row r="93" ht="15.75" customHeight="1">
      <c r="A93" s="2"/>
      <c r="B93" s="2"/>
      <c r="C93" s="2"/>
      <c r="D93" s="2"/>
      <c r="E93" s="2"/>
      <c r="F93" s="2"/>
    </row>
    <row r="94" ht="15.75" customHeight="1">
      <c r="A94" s="2"/>
      <c r="B94" s="2"/>
      <c r="C94" s="2"/>
      <c r="D94" s="2"/>
      <c r="E94" s="2"/>
      <c r="F94" s="2"/>
    </row>
    <row r="95" ht="15.75" customHeight="1">
      <c r="A95" s="2"/>
      <c r="B95" s="2"/>
      <c r="C95" s="2"/>
      <c r="D95" s="2"/>
      <c r="E95" s="2"/>
      <c r="F95" s="2"/>
    </row>
    <row r="96" ht="15.75" customHeight="1">
      <c r="A96" s="2"/>
      <c r="B96" s="2"/>
      <c r="C96" s="2"/>
      <c r="D96" s="2"/>
      <c r="E96" s="2"/>
      <c r="F96" s="2"/>
    </row>
    <row r="97" ht="15.75" customHeight="1">
      <c r="A97" s="2"/>
      <c r="B97" s="2"/>
      <c r="C97" s="2"/>
      <c r="D97" s="2"/>
      <c r="E97" s="2"/>
      <c r="F97" s="2"/>
    </row>
    <row r="98" ht="15.75" customHeight="1">
      <c r="A98" s="2"/>
      <c r="B98" s="2"/>
      <c r="C98" s="2"/>
      <c r="D98" s="2"/>
      <c r="E98" s="2"/>
      <c r="F98" s="2"/>
    </row>
    <row r="99" ht="15.75" customHeight="1">
      <c r="A99" s="2"/>
      <c r="B99" s="2"/>
      <c r="C99" s="2"/>
      <c r="D99" s="2"/>
      <c r="E99" s="2"/>
      <c r="F99" s="2"/>
    </row>
    <row r="100" ht="15.75" customHeight="1">
      <c r="A100" s="2"/>
      <c r="B100" s="2"/>
      <c r="C100" s="2"/>
      <c r="D100" s="2"/>
      <c r="E100" s="2"/>
      <c r="F100" s="2"/>
    </row>
    <row r="101" ht="15.75" customHeight="1">
      <c r="A101" s="2"/>
      <c r="B101" s="2"/>
      <c r="C101" s="2"/>
      <c r="D101" s="2"/>
      <c r="E101" s="2"/>
      <c r="F101" s="2"/>
    </row>
    <row r="102" ht="15.75" customHeight="1">
      <c r="A102" s="2"/>
      <c r="B102" s="2"/>
      <c r="C102" s="2"/>
      <c r="D102" s="2"/>
      <c r="E102" s="2"/>
      <c r="F102" s="2"/>
    </row>
    <row r="103" ht="15.75" customHeight="1">
      <c r="A103" s="2"/>
      <c r="B103" s="2"/>
      <c r="C103" s="2"/>
      <c r="D103" s="2"/>
      <c r="E103" s="2"/>
      <c r="F103" s="2"/>
    </row>
    <row r="104" ht="15.75" customHeight="1">
      <c r="A104" s="2"/>
      <c r="B104" s="2"/>
      <c r="C104" s="2"/>
      <c r="D104" s="2"/>
      <c r="E104" s="2"/>
      <c r="F104" s="2"/>
    </row>
    <row r="105" ht="15.75" customHeight="1">
      <c r="A105" s="2"/>
      <c r="B105" s="2"/>
      <c r="C105" s="2"/>
      <c r="D105" s="2"/>
      <c r="E105" s="2"/>
      <c r="F105" s="2"/>
    </row>
    <row r="106" ht="15.75" customHeight="1">
      <c r="A106" s="2"/>
      <c r="B106" s="2"/>
      <c r="C106" s="2"/>
      <c r="D106" s="2"/>
      <c r="E106" s="2"/>
      <c r="F106" s="2"/>
    </row>
    <row r="107" ht="15.75" customHeight="1">
      <c r="A107" s="2"/>
      <c r="B107" s="2"/>
      <c r="C107" s="2"/>
      <c r="D107" s="2"/>
      <c r="E107" s="2"/>
      <c r="F107" s="2"/>
    </row>
    <row r="108" ht="15.75" customHeight="1">
      <c r="A108" s="2"/>
      <c r="B108" s="2"/>
      <c r="C108" s="2"/>
      <c r="D108" s="2"/>
      <c r="E108" s="2"/>
      <c r="F108" s="2"/>
    </row>
    <row r="109" ht="15.75" customHeight="1">
      <c r="A109" s="2"/>
      <c r="B109" s="2"/>
      <c r="C109" s="2"/>
      <c r="D109" s="2"/>
      <c r="E109" s="2"/>
      <c r="F109" s="2"/>
    </row>
    <row r="110" ht="15.75" customHeight="1">
      <c r="A110" s="2"/>
      <c r="B110" s="2"/>
      <c r="C110" s="2"/>
      <c r="D110" s="2"/>
      <c r="E110" s="2"/>
      <c r="F110" s="2"/>
    </row>
    <row r="111" ht="15.75" customHeight="1">
      <c r="A111" s="2"/>
      <c r="B111" s="2"/>
      <c r="C111" s="2"/>
      <c r="D111" s="2"/>
      <c r="E111" s="2"/>
      <c r="F111" s="2"/>
    </row>
    <row r="112" ht="15.75" customHeight="1">
      <c r="A112" s="2"/>
      <c r="B112" s="2"/>
      <c r="C112" s="2"/>
      <c r="D112" s="2"/>
      <c r="E112" s="2"/>
      <c r="F112" s="2"/>
    </row>
    <row r="113" ht="15.75" customHeight="1">
      <c r="A113" s="2"/>
      <c r="B113" s="2"/>
      <c r="C113" s="2"/>
      <c r="D113" s="2"/>
      <c r="E113" s="2"/>
      <c r="F113" s="2"/>
    </row>
    <row r="114" ht="15.75" customHeight="1">
      <c r="A114" s="2"/>
      <c r="B114" s="2"/>
      <c r="C114" s="2"/>
      <c r="D114" s="2"/>
      <c r="E114" s="2"/>
      <c r="F114" s="2"/>
    </row>
    <row r="115" ht="15.75" customHeight="1">
      <c r="A115" s="2"/>
      <c r="B115" s="2"/>
      <c r="C115" s="2"/>
      <c r="D115" s="2"/>
      <c r="E115" s="2"/>
      <c r="F115" s="2"/>
    </row>
    <row r="116" ht="15.75" customHeight="1">
      <c r="A116" s="2"/>
      <c r="B116" s="2"/>
      <c r="C116" s="2"/>
      <c r="D116" s="2"/>
      <c r="E116" s="2"/>
      <c r="F116" s="2"/>
    </row>
    <row r="117" ht="15.75" customHeight="1">
      <c r="A117" s="2"/>
      <c r="B117" s="2"/>
      <c r="C117" s="2"/>
      <c r="D117" s="2"/>
      <c r="E117" s="2"/>
      <c r="F117" s="2"/>
    </row>
    <row r="118" ht="15.75" customHeight="1">
      <c r="A118" s="2"/>
      <c r="B118" s="2"/>
      <c r="C118" s="2"/>
      <c r="D118" s="2"/>
      <c r="E118" s="2"/>
      <c r="F118" s="2"/>
    </row>
    <row r="119" ht="15.75" customHeight="1">
      <c r="A119" s="2"/>
      <c r="B119" s="2"/>
      <c r="C119" s="2"/>
      <c r="D119" s="2"/>
      <c r="E119" s="2"/>
      <c r="F119" s="2"/>
    </row>
    <row r="120" ht="15.75" customHeight="1">
      <c r="A120" s="2"/>
      <c r="B120" s="2"/>
      <c r="C120" s="2"/>
      <c r="D120" s="2"/>
      <c r="E120" s="2"/>
      <c r="F120" s="2"/>
    </row>
    <row r="121" ht="15.75" customHeight="1">
      <c r="A121" s="2"/>
      <c r="B121" s="2"/>
      <c r="C121" s="2"/>
      <c r="D121" s="2"/>
      <c r="E121" s="2"/>
      <c r="F121" s="2"/>
    </row>
    <row r="122" ht="15.75" customHeight="1">
      <c r="A122" s="2"/>
      <c r="B122" s="2"/>
      <c r="C122" s="2"/>
      <c r="D122" s="2"/>
      <c r="E122" s="2"/>
      <c r="F122" s="2"/>
    </row>
    <row r="123" ht="15.75" customHeight="1">
      <c r="A123" s="2"/>
      <c r="B123" s="2"/>
      <c r="C123" s="2"/>
      <c r="D123" s="2"/>
      <c r="E123" s="2"/>
      <c r="F123" s="2"/>
    </row>
    <row r="124" ht="15.75" customHeight="1">
      <c r="A124" s="2"/>
      <c r="B124" s="2"/>
      <c r="C124" s="2"/>
      <c r="D124" s="2"/>
      <c r="E124" s="2"/>
      <c r="F124" s="2"/>
    </row>
    <row r="125" ht="15.75" customHeight="1">
      <c r="A125" s="2"/>
      <c r="B125" s="2"/>
      <c r="C125" s="2"/>
      <c r="D125" s="2"/>
      <c r="E125" s="2"/>
      <c r="F125" s="2"/>
    </row>
    <row r="126" ht="15.75" customHeight="1">
      <c r="A126" s="2"/>
      <c r="B126" s="2"/>
      <c r="C126" s="2"/>
      <c r="D126" s="2"/>
      <c r="E126" s="2"/>
      <c r="F126" s="2"/>
    </row>
    <row r="127" ht="15.75" customHeight="1">
      <c r="A127" s="2"/>
      <c r="B127" s="2"/>
      <c r="C127" s="2"/>
      <c r="D127" s="2"/>
      <c r="E127" s="2"/>
      <c r="F127" s="2"/>
    </row>
    <row r="128" ht="15.75" customHeight="1">
      <c r="A128" s="2"/>
      <c r="B128" s="2"/>
      <c r="C128" s="2"/>
      <c r="D128" s="2"/>
      <c r="E128" s="2"/>
      <c r="F128" s="2"/>
    </row>
    <row r="129" ht="15.75" customHeight="1">
      <c r="A129" s="2"/>
      <c r="B129" s="2"/>
      <c r="C129" s="2"/>
      <c r="D129" s="2"/>
      <c r="E129" s="2"/>
      <c r="F129" s="2"/>
    </row>
    <row r="130" ht="15.75" customHeight="1">
      <c r="A130" s="2"/>
      <c r="B130" s="2"/>
      <c r="C130" s="2"/>
      <c r="D130" s="2"/>
      <c r="E130" s="2"/>
      <c r="F130" s="2"/>
    </row>
    <row r="131" ht="15.75" customHeight="1">
      <c r="A131" s="2"/>
      <c r="B131" s="2"/>
      <c r="C131" s="2"/>
      <c r="D131" s="2"/>
      <c r="E131" s="2"/>
      <c r="F131" s="2"/>
    </row>
    <row r="132" ht="15.75" customHeight="1">
      <c r="A132" s="2"/>
      <c r="B132" s="2"/>
      <c r="C132" s="2"/>
      <c r="D132" s="2"/>
      <c r="E132" s="2"/>
      <c r="F132" s="2"/>
    </row>
    <row r="133" ht="15.75" customHeight="1">
      <c r="A133" s="2"/>
      <c r="B133" s="2"/>
      <c r="C133" s="2"/>
      <c r="D133" s="2"/>
      <c r="E133" s="2"/>
      <c r="F133" s="2"/>
    </row>
    <row r="134" ht="15.75" customHeight="1">
      <c r="A134" s="2"/>
      <c r="B134" s="2"/>
      <c r="C134" s="2"/>
      <c r="D134" s="2"/>
      <c r="E134" s="2"/>
      <c r="F134" s="2"/>
    </row>
    <row r="135" ht="15.75" customHeight="1">
      <c r="A135" s="2"/>
      <c r="B135" s="2"/>
      <c r="C135" s="2"/>
      <c r="D135" s="2"/>
      <c r="E135" s="2"/>
      <c r="F135" s="2"/>
    </row>
    <row r="136" ht="15.75" customHeight="1">
      <c r="A136" s="2"/>
      <c r="B136" s="2"/>
      <c r="C136" s="2"/>
      <c r="D136" s="2"/>
      <c r="E136" s="2"/>
      <c r="F136" s="2"/>
    </row>
    <row r="137" ht="15.75" customHeight="1">
      <c r="A137" s="2"/>
      <c r="B137" s="2"/>
      <c r="C137" s="2"/>
      <c r="D137" s="2"/>
      <c r="E137" s="2"/>
      <c r="F137" s="2"/>
    </row>
    <row r="138" ht="15.75" customHeight="1">
      <c r="A138" s="2"/>
      <c r="B138" s="2"/>
      <c r="C138" s="2"/>
      <c r="D138" s="2"/>
      <c r="E138" s="2"/>
      <c r="F138" s="2"/>
    </row>
    <row r="139" ht="15.75" customHeight="1">
      <c r="A139" s="2"/>
      <c r="B139" s="2"/>
      <c r="C139" s="2"/>
      <c r="D139" s="2"/>
      <c r="E139" s="2"/>
      <c r="F139" s="2"/>
    </row>
    <row r="140" ht="15.75" customHeight="1">
      <c r="A140" s="2"/>
      <c r="B140" s="2"/>
      <c r="C140" s="2"/>
      <c r="D140" s="2"/>
      <c r="E140" s="2"/>
      <c r="F140" s="2"/>
    </row>
    <row r="141" ht="15.75" customHeight="1">
      <c r="A141" s="2"/>
      <c r="B141" s="2"/>
      <c r="C141" s="2"/>
      <c r="D141" s="2"/>
      <c r="E141" s="2"/>
      <c r="F141" s="2"/>
    </row>
    <row r="142" ht="15.75" customHeight="1">
      <c r="A142" s="2"/>
      <c r="B142" s="2"/>
      <c r="C142" s="2"/>
      <c r="D142" s="2"/>
      <c r="E142" s="2"/>
      <c r="F142" s="2"/>
    </row>
    <row r="143" ht="15.75" customHeight="1">
      <c r="A143" s="2"/>
      <c r="B143" s="2"/>
      <c r="C143" s="2"/>
      <c r="D143" s="2"/>
      <c r="E143" s="2"/>
      <c r="F143" s="2"/>
    </row>
    <row r="144" ht="15.75" customHeight="1">
      <c r="A144" s="2"/>
      <c r="B144" s="2"/>
      <c r="C144" s="2"/>
      <c r="D144" s="2"/>
      <c r="E144" s="2"/>
      <c r="F144" s="2"/>
    </row>
    <row r="145" ht="15.75" customHeight="1">
      <c r="A145" s="2"/>
      <c r="B145" s="2"/>
      <c r="C145" s="2"/>
      <c r="D145" s="2"/>
      <c r="E145" s="2"/>
      <c r="F145" s="2"/>
    </row>
    <row r="146" ht="15.75" customHeight="1">
      <c r="A146" s="2"/>
      <c r="B146" s="2"/>
      <c r="C146" s="2"/>
      <c r="D146" s="2"/>
      <c r="E146" s="2"/>
      <c r="F146" s="2"/>
    </row>
    <row r="147" ht="15.75" customHeight="1">
      <c r="A147" s="2"/>
      <c r="B147" s="2"/>
      <c r="C147" s="2"/>
      <c r="D147" s="2"/>
      <c r="E147" s="2"/>
      <c r="F147" s="2"/>
    </row>
    <row r="148" ht="15.75" customHeight="1">
      <c r="A148" s="2"/>
      <c r="B148" s="2"/>
      <c r="C148" s="2"/>
      <c r="D148" s="2"/>
      <c r="E148" s="2"/>
      <c r="F148" s="2"/>
    </row>
    <row r="149" ht="15.75" customHeight="1">
      <c r="A149" s="2"/>
      <c r="B149" s="2"/>
      <c r="C149" s="2"/>
      <c r="D149" s="2"/>
      <c r="E149" s="2"/>
      <c r="F149" s="2"/>
    </row>
    <row r="150" ht="15.75" customHeight="1">
      <c r="A150" s="2"/>
      <c r="B150" s="2"/>
      <c r="C150" s="2"/>
      <c r="D150" s="2"/>
      <c r="E150" s="2"/>
      <c r="F150" s="2"/>
    </row>
    <row r="151" ht="15.75" customHeight="1">
      <c r="A151" s="2"/>
      <c r="B151" s="2"/>
      <c r="C151" s="2"/>
      <c r="D151" s="2"/>
      <c r="E151" s="2"/>
      <c r="F151" s="2"/>
    </row>
    <row r="152" ht="15.75" customHeight="1">
      <c r="A152" s="2"/>
      <c r="B152" s="2"/>
      <c r="C152" s="2"/>
      <c r="D152" s="2"/>
      <c r="E152" s="2"/>
      <c r="F152" s="2"/>
    </row>
    <row r="153" ht="15.75" customHeight="1">
      <c r="A153" s="2"/>
      <c r="B153" s="2"/>
      <c r="C153" s="2"/>
      <c r="D153" s="2"/>
      <c r="E153" s="2"/>
      <c r="F153" s="2"/>
    </row>
    <row r="154" ht="15.75" customHeight="1">
      <c r="A154" s="2"/>
      <c r="B154" s="2"/>
      <c r="C154" s="2"/>
      <c r="D154" s="2"/>
      <c r="E154" s="2"/>
      <c r="F154" s="2"/>
    </row>
    <row r="155" ht="15.75" customHeight="1">
      <c r="A155" s="2"/>
      <c r="B155" s="2"/>
      <c r="C155" s="2"/>
      <c r="D155" s="2"/>
      <c r="E155" s="2"/>
      <c r="F155" s="2"/>
    </row>
    <row r="156" ht="15.75" customHeight="1">
      <c r="A156" s="2"/>
      <c r="B156" s="2"/>
      <c r="C156" s="2"/>
      <c r="D156" s="2"/>
      <c r="E156" s="2"/>
      <c r="F156" s="2"/>
    </row>
    <row r="157" ht="15.75" customHeight="1">
      <c r="A157" s="2"/>
      <c r="B157" s="2"/>
      <c r="C157" s="2"/>
      <c r="D157" s="2"/>
      <c r="E157" s="2"/>
      <c r="F157" s="2"/>
    </row>
    <row r="158" ht="15.75" customHeight="1">
      <c r="A158" s="2"/>
      <c r="B158" s="2"/>
      <c r="C158" s="2"/>
      <c r="D158" s="2"/>
      <c r="E158" s="2"/>
      <c r="F158" s="2"/>
    </row>
    <row r="159" ht="15.75" customHeight="1">
      <c r="A159" s="2"/>
      <c r="B159" s="2"/>
      <c r="C159" s="2"/>
      <c r="D159" s="2"/>
      <c r="E159" s="2"/>
      <c r="F159" s="2"/>
    </row>
    <row r="160" ht="15.75" customHeight="1">
      <c r="A160" s="2"/>
      <c r="B160" s="2"/>
      <c r="C160" s="2"/>
      <c r="D160" s="2"/>
      <c r="E160" s="2"/>
      <c r="F160" s="2"/>
    </row>
    <row r="161" ht="15.75" customHeight="1">
      <c r="A161" s="2"/>
      <c r="B161" s="2"/>
      <c r="C161" s="2"/>
      <c r="D161" s="2"/>
      <c r="E161" s="2"/>
      <c r="F161" s="2"/>
    </row>
    <row r="162" ht="15.75" customHeight="1">
      <c r="A162" s="2"/>
      <c r="B162" s="2"/>
      <c r="C162" s="2"/>
      <c r="D162" s="2"/>
      <c r="E162" s="2"/>
      <c r="F162" s="2"/>
    </row>
    <row r="163" ht="15.75" customHeight="1">
      <c r="A163" s="2"/>
      <c r="B163" s="2"/>
      <c r="C163" s="2"/>
      <c r="D163" s="2"/>
      <c r="E163" s="2"/>
      <c r="F163" s="2"/>
    </row>
    <row r="164" ht="15.75" customHeight="1">
      <c r="A164" s="2"/>
      <c r="B164" s="2"/>
      <c r="C164" s="2"/>
      <c r="D164" s="2"/>
      <c r="E164" s="2"/>
      <c r="F164" s="2"/>
    </row>
    <row r="165" ht="15.75" customHeight="1">
      <c r="A165" s="2"/>
      <c r="B165" s="2"/>
      <c r="C165" s="2"/>
      <c r="D165" s="2"/>
      <c r="E165" s="2"/>
      <c r="F165" s="2"/>
    </row>
    <row r="166" ht="15.75" customHeight="1">
      <c r="A166" s="2"/>
      <c r="B166" s="2"/>
      <c r="C166" s="2"/>
      <c r="D166" s="2"/>
      <c r="E166" s="2"/>
      <c r="F166" s="2"/>
    </row>
    <row r="167" ht="15.75" customHeight="1">
      <c r="A167" s="2"/>
      <c r="B167" s="2"/>
      <c r="C167" s="2"/>
      <c r="D167" s="2"/>
      <c r="E167" s="2"/>
      <c r="F167" s="2"/>
    </row>
    <row r="168" ht="15.75" customHeight="1">
      <c r="A168" s="2"/>
      <c r="B168" s="2"/>
      <c r="C168" s="2"/>
      <c r="D168" s="2"/>
      <c r="E168" s="2"/>
      <c r="F168" s="2"/>
    </row>
    <row r="169" ht="15.75" customHeight="1">
      <c r="A169" s="2"/>
      <c r="B169" s="2"/>
      <c r="C169" s="2"/>
      <c r="D169" s="2"/>
      <c r="E169" s="2"/>
      <c r="F169" s="2"/>
    </row>
    <row r="170" ht="15.75" customHeight="1">
      <c r="A170" s="2"/>
      <c r="B170" s="2"/>
      <c r="C170" s="2"/>
      <c r="D170" s="2"/>
      <c r="E170" s="2"/>
      <c r="F170" s="2"/>
    </row>
    <row r="171" ht="15.75" customHeight="1">
      <c r="A171" s="2"/>
      <c r="B171" s="2"/>
      <c r="C171" s="2"/>
      <c r="D171" s="2"/>
      <c r="E171" s="2"/>
      <c r="F171" s="2"/>
    </row>
    <row r="172" ht="15.75" customHeight="1">
      <c r="A172" s="2"/>
      <c r="B172" s="2"/>
      <c r="C172" s="2"/>
      <c r="D172" s="2"/>
      <c r="E172" s="2"/>
      <c r="F172" s="2"/>
    </row>
    <row r="173" ht="15.75" customHeight="1">
      <c r="A173" s="2"/>
      <c r="B173" s="2"/>
      <c r="C173" s="2"/>
      <c r="D173" s="2"/>
      <c r="E173" s="2"/>
      <c r="F173" s="2"/>
    </row>
    <row r="174" ht="15.75" customHeight="1">
      <c r="A174" s="2"/>
      <c r="B174" s="2"/>
      <c r="C174" s="2"/>
      <c r="D174" s="2"/>
      <c r="E174" s="2"/>
      <c r="F174" s="2"/>
    </row>
    <row r="175" ht="15.75" customHeight="1">
      <c r="A175" s="2"/>
      <c r="B175" s="2"/>
      <c r="C175" s="2"/>
      <c r="D175" s="2"/>
      <c r="E175" s="2"/>
      <c r="F175" s="2"/>
    </row>
    <row r="176" ht="15.75" customHeight="1">
      <c r="A176" s="2"/>
      <c r="B176" s="2"/>
      <c r="C176" s="2"/>
      <c r="D176" s="2"/>
      <c r="E176" s="2"/>
      <c r="F176" s="2"/>
    </row>
    <row r="177" ht="15.75" customHeight="1">
      <c r="A177" s="2"/>
      <c r="B177" s="2"/>
      <c r="C177" s="2"/>
      <c r="D177" s="2"/>
      <c r="E177" s="2"/>
      <c r="F177" s="2"/>
    </row>
    <row r="178" ht="15.75" customHeight="1">
      <c r="A178" s="2"/>
      <c r="B178" s="2"/>
      <c r="C178" s="2"/>
      <c r="D178" s="2"/>
      <c r="E178" s="2"/>
      <c r="F178" s="2"/>
    </row>
    <row r="179" ht="15.75" customHeight="1">
      <c r="A179" s="2"/>
      <c r="B179" s="2"/>
      <c r="C179" s="2"/>
      <c r="D179" s="2"/>
      <c r="E179" s="2"/>
      <c r="F179" s="2"/>
    </row>
    <row r="180" ht="15.75" customHeight="1">
      <c r="A180" s="2"/>
      <c r="B180" s="2"/>
      <c r="C180" s="2"/>
      <c r="D180" s="2"/>
      <c r="E180" s="2"/>
      <c r="F180" s="2"/>
    </row>
    <row r="181" ht="15.75" customHeight="1">
      <c r="A181" s="2"/>
      <c r="B181" s="2"/>
      <c r="C181" s="2"/>
      <c r="D181" s="2"/>
      <c r="E181" s="2"/>
      <c r="F181" s="2"/>
    </row>
    <row r="182" ht="15.75" customHeight="1">
      <c r="A182" s="2"/>
      <c r="B182" s="2"/>
      <c r="C182" s="2"/>
      <c r="D182" s="2"/>
      <c r="E182" s="2"/>
      <c r="F182" s="2"/>
    </row>
    <row r="183" ht="15.75" customHeight="1">
      <c r="A183" s="2"/>
      <c r="B183" s="2"/>
      <c r="C183" s="2"/>
      <c r="D183" s="2"/>
      <c r="E183" s="2"/>
      <c r="F183" s="2"/>
    </row>
    <row r="184" ht="15.75" customHeight="1">
      <c r="A184" s="2"/>
      <c r="B184" s="2"/>
      <c r="C184" s="2"/>
      <c r="D184" s="2"/>
      <c r="E184" s="2"/>
      <c r="F184" s="2"/>
    </row>
    <row r="185" ht="15.75" customHeight="1">
      <c r="A185" s="2"/>
      <c r="B185" s="2"/>
      <c r="C185" s="2"/>
      <c r="D185" s="2"/>
      <c r="E185" s="2"/>
      <c r="F185" s="2"/>
    </row>
    <row r="186" ht="15.75" customHeight="1">
      <c r="A186" s="2"/>
      <c r="B186" s="2"/>
      <c r="C186" s="2"/>
      <c r="D186" s="2"/>
      <c r="E186" s="2"/>
      <c r="F186" s="2"/>
    </row>
    <row r="187" ht="15.75" customHeight="1">
      <c r="A187" s="2"/>
      <c r="B187" s="2"/>
      <c r="C187" s="2"/>
      <c r="D187" s="2"/>
      <c r="E187" s="2"/>
      <c r="F187" s="2"/>
    </row>
    <row r="188" ht="15.75" customHeight="1">
      <c r="A188" s="2"/>
      <c r="B188" s="2"/>
      <c r="C188" s="2"/>
      <c r="D188" s="2"/>
      <c r="E188" s="2"/>
      <c r="F188" s="2"/>
    </row>
    <row r="189" ht="15.75" customHeight="1">
      <c r="A189" s="2"/>
      <c r="B189" s="2"/>
      <c r="C189" s="2"/>
      <c r="D189" s="2"/>
      <c r="E189" s="2"/>
      <c r="F189" s="2"/>
    </row>
    <row r="190" ht="15.75" customHeight="1">
      <c r="A190" s="2"/>
      <c r="B190" s="2"/>
      <c r="C190" s="2"/>
      <c r="D190" s="2"/>
      <c r="E190" s="2"/>
      <c r="F190" s="2"/>
    </row>
    <row r="191" ht="15.75" customHeight="1">
      <c r="A191" s="2"/>
      <c r="B191" s="2"/>
      <c r="C191" s="2"/>
      <c r="D191" s="2"/>
      <c r="E191" s="2"/>
      <c r="F191" s="2"/>
    </row>
    <row r="192" ht="15.75" customHeight="1">
      <c r="A192" s="2"/>
      <c r="B192" s="2"/>
      <c r="C192" s="2"/>
      <c r="D192" s="2"/>
      <c r="E192" s="2"/>
      <c r="F192" s="2"/>
    </row>
    <row r="193" ht="15.75" customHeight="1">
      <c r="A193" s="2"/>
      <c r="B193" s="2"/>
      <c r="C193" s="2"/>
      <c r="D193" s="2"/>
      <c r="E193" s="2"/>
      <c r="F193" s="2"/>
    </row>
    <row r="194" ht="15.75" customHeight="1">
      <c r="A194" s="2"/>
      <c r="B194" s="2"/>
      <c r="C194" s="2"/>
      <c r="D194" s="2"/>
      <c r="E194" s="2"/>
      <c r="F194" s="2"/>
    </row>
    <row r="195" ht="15.75" customHeight="1">
      <c r="A195" s="2"/>
      <c r="B195" s="2"/>
      <c r="C195" s="2"/>
      <c r="D195" s="2"/>
      <c r="E195" s="2"/>
      <c r="F195" s="2"/>
    </row>
    <row r="196" ht="15.75" customHeight="1">
      <c r="A196" s="2"/>
      <c r="B196" s="2"/>
      <c r="C196" s="2"/>
      <c r="D196" s="2"/>
      <c r="E196" s="2"/>
      <c r="F196" s="2"/>
    </row>
    <row r="197" ht="15.75" customHeight="1">
      <c r="A197" s="2"/>
      <c r="B197" s="2"/>
      <c r="C197" s="2"/>
      <c r="D197" s="2"/>
      <c r="E197" s="2"/>
      <c r="F197" s="2"/>
    </row>
    <row r="198" ht="15.75" customHeight="1">
      <c r="A198" s="2"/>
      <c r="B198" s="2"/>
      <c r="C198" s="2"/>
      <c r="D198" s="2"/>
      <c r="E198" s="2"/>
      <c r="F198" s="2"/>
    </row>
    <row r="199" ht="15.75" customHeight="1">
      <c r="A199" s="2"/>
      <c r="B199" s="2"/>
      <c r="C199" s="2"/>
      <c r="D199" s="2"/>
      <c r="E199" s="2"/>
      <c r="F199" s="2"/>
    </row>
    <row r="200" ht="15.75" customHeight="1">
      <c r="A200" s="2"/>
      <c r="B200" s="2"/>
      <c r="C200" s="2"/>
      <c r="D200" s="2"/>
      <c r="E200" s="2"/>
      <c r="F200" s="2"/>
    </row>
    <row r="201" ht="15.75" customHeight="1">
      <c r="A201" s="2"/>
      <c r="B201" s="2"/>
      <c r="C201" s="2"/>
      <c r="D201" s="2"/>
      <c r="E201" s="2"/>
      <c r="F201" s="2"/>
    </row>
    <row r="202" ht="15.75" customHeight="1">
      <c r="A202" s="2"/>
      <c r="B202" s="2"/>
      <c r="C202" s="2"/>
      <c r="D202" s="2"/>
      <c r="E202" s="2"/>
      <c r="F202" s="2"/>
    </row>
    <row r="203" ht="15.75" customHeight="1">
      <c r="A203" s="2"/>
      <c r="B203" s="2"/>
      <c r="C203" s="2"/>
      <c r="D203" s="2"/>
      <c r="E203" s="2"/>
      <c r="F203" s="2"/>
    </row>
    <row r="204" ht="15.75" customHeight="1">
      <c r="A204" s="2"/>
      <c r="B204" s="2"/>
      <c r="C204" s="2"/>
      <c r="D204" s="2"/>
      <c r="E204" s="2"/>
      <c r="F204" s="2"/>
    </row>
    <row r="205" ht="15.75" customHeight="1">
      <c r="A205" s="2"/>
      <c r="B205" s="2"/>
      <c r="C205" s="2"/>
      <c r="D205" s="2"/>
      <c r="E205" s="2"/>
      <c r="F205" s="2"/>
    </row>
    <row r="206" ht="15.75" customHeight="1">
      <c r="A206" s="2"/>
      <c r="B206" s="2"/>
      <c r="C206" s="2"/>
      <c r="D206" s="2"/>
      <c r="E206" s="2"/>
      <c r="F206" s="2"/>
    </row>
    <row r="207" ht="15.75" customHeight="1">
      <c r="A207" s="2"/>
      <c r="B207" s="2"/>
      <c r="C207" s="2"/>
      <c r="D207" s="2"/>
      <c r="E207" s="2"/>
      <c r="F207" s="2"/>
    </row>
    <row r="208" ht="15.75" customHeight="1">
      <c r="A208" s="2"/>
      <c r="B208" s="2"/>
      <c r="C208" s="2"/>
      <c r="D208" s="2"/>
      <c r="E208" s="2"/>
      <c r="F208" s="2"/>
    </row>
    <row r="209" ht="15.75" customHeight="1">
      <c r="A209" s="2"/>
      <c r="B209" s="2"/>
      <c r="C209" s="2"/>
      <c r="D209" s="2"/>
      <c r="E209" s="2"/>
      <c r="F209" s="2"/>
    </row>
    <row r="210" ht="15.75" customHeight="1">
      <c r="A210" s="2"/>
      <c r="B210" s="2"/>
      <c r="C210" s="2"/>
      <c r="D210" s="2"/>
      <c r="E210" s="2"/>
      <c r="F210" s="2"/>
    </row>
    <row r="211" ht="15.75" customHeight="1">
      <c r="A211" s="2"/>
      <c r="B211" s="2"/>
      <c r="C211" s="2"/>
      <c r="D211" s="2"/>
      <c r="E211" s="2"/>
      <c r="F211" s="2"/>
    </row>
    <row r="212" ht="15.75" customHeight="1">
      <c r="A212" s="2"/>
      <c r="B212" s="2"/>
      <c r="C212" s="2"/>
      <c r="D212" s="2"/>
      <c r="E212" s="2"/>
      <c r="F212" s="2"/>
    </row>
    <row r="213" ht="15.75" customHeight="1">
      <c r="A213" s="2"/>
      <c r="B213" s="2"/>
      <c r="C213" s="2"/>
      <c r="D213" s="2"/>
      <c r="E213" s="2"/>
      <c r="F213" s="2"/>
    </row>
    <row r="214" ht="15.75" customHeight="1">
      <c r="A214" s="2"/>
      <c r="B214" s="2"/>
      <c r="C214" s="2"/>
      <c r="D214" s="2"/>
      <c r="E214" s="2"/>
      <c r="F214" s="2"/>
    </row>
    <row r="215" ht="15.75" customHeight="1">
      <c r="A215" s="2"/>
      <c r="B215" s="2"/>
      <c r="C215" s="2"/>
      <c r="D215" s="2"/>
      <c r="E215" s="2"/>
      <c r="F215" s="2"/>
    </row>
    <row r="216" ht="15.75" customHeight="1">
      <c r="A216" s="2"/>
      <c r="B216" s="2"/>
      <c r="C216" s="2"/>
      <c r="D216" s="2"/>
      <c r="E216" s="2"/>
      <c r="F216" s="2"/>
    </row>
    <row r="217" ht="15.75" customHeight="1">
      <c r="A217" s="2"/>
      <c r="B217" s="2"/>
      <c r="C217" s="2"/>
      <c r="D217" s="2"/>
      <c r="E217" s="2"/>
      <c r="F217" s="2"/>
    </row>
    <row r="218" ht="15.75" customHeight="1">
      <c r="A218" s="2"/>
      <c r="B218" s="2"/>
      <c r="C218" s="2"/>
      <c r="D218" s="2"/>
      <c r="E218" s="2"/>
      <c r="F218" s="2"/>
    </row>
    <row r="219" ht="15.75" customHeight="1">
      <c r="A219" s="2"/>
      <c r="B219" s="2"/>
      <c r="C219" s="2"/>
      <c r="D219" s="2"/>
      <c r="E219" s="2"/>
      <c r="F219" s="2"/>
    </row>
    <row r="220" ht="15.75" customHeight="1">
      <c r="A220" s="2"/>
      <c r="B220" s="2"/>
      <c r="C220" s="2"/>
      <c r="D220" s="2"/>
      <c r="E220" s="2"/>
      <c r="F220" s="2"/>
    </row>
    <row r="221" ht="15.75" customHeight="1">
      <c r="A221" s="2"/>
      <c r="B221" s="2"/>
      <c r="C221" s="2"/>
      <c r="D221" s="2"/>
      <c r="E221" s="2"/>
      <c r="F221" s="2"/>
    </row>
    <row r="222" ht="15.75" customHeight="1">
      <c r="A222" s="2"/>
      <c r="B222" s="2"/>
      <c r="C222" s="2"/>
      <c r="D222" s="2"/>
      <c r="E222" s="2"/>
      <c r="F222" s="2"/>
    </row>
    <row r="223" ht="15.75" customHeight="1">
      <c r="A223" s="2"/>
      <c r="B223" s="2"/>
      <c r="C223" s="2"/>
      <c r="D223" s="2"/>
      <c r="E223" s="2"/>
      <c r="F223" s="2"/>
    </row>
    <row r="224" ht="15.75" customHeight="1">
      <c r="A224" s="2"/>
      <c r="B224" s="2"/>
      <c r="C224" s="2"/>
      <c r="D224" s="2"/>
      <c r="E224" s="2"/>
      <c r="F224" s="2"/>
    </row>
    <row r="225" ht="15.75" customHeight="1">
      <c r="A225" s="2"/>
      <c r="B225" s="2"/>
      <c r="C225" s="2"/>
      <c r="D225" s="2"/>
      <c r="E225" s="2"/>
      <c r="F225" s="2"/>
    </row>
    <row r="226" ht="15.75" customHeight="1">
      <c r="A226" s="2"/>
      <c r="B226" s="2"/>
      <c r="C226" s="2"/>
      <c r="D226" s="2"/>
      <c r="E226" s="2"/>
      <c r="F226" s="2"/>
    </row>
    <row r="227" ht="15.75" customHeight="1">
      <c r="A227" s="2"/>
      <c r="B227" s="2"/>
      <c r="C227" s="2"/>
      <c r="D227" s="2"/>
      <c r="E227" s="2"/>
      <c r="F227" s="2"/>
    </row>
    <row r="228" ht="15.75" customHeight="1">
      <c r="A228" s="2"/>
      <c r="B228" s="2"/>
      <c r="C228" s="2"/>
      <c r="D228" s="2"/>
      <c r="E228" s="2"/>
      <c r="F228" s="2"/>
    </row>
    <row r="229" ht="15.75" customHeight="1">
      <c r="A229" s="2"/>
      <c r="B229" s="2"/>
      <c r="C229" s="2"/>
      <c r="D229" s="2"/>
      <c r="E229" s="2"/>
      <c r="F229" s="2"/>
    </row>
    <row r="230" ht="15.75" customHeight="1">
      <c r="A230" s="2"/>
      <c r="B230" s="2"/>
      <c r="C230" s="2"/>
      <c r="D230" s="2"/>
      <c r="E230" s="2"/>
      <c r="F230" s="2"/>
    </row>
    <row r="231" ht="15.75" customHeight="1">
      <c r="A231" s="2"/>
      <c r="B231" s="2"/>
      <c r="C231" s="2"/>
      <c r="D231" s="2"/>
      <c r="E231" s="2"/>
      <c r="F231" s="2"/>
    </row>
    <row r="232" ht="15.75" customHeight="1">
      <c r="A232" s="2"/>
      <c r="B232" s="2"/>
      <c r="C232" s="2"/>
      <c r="D232" s="2"/>
      <c r="E232" s="2"/>
      <c r="F232" s="2"/>
    </row>
    <row r="233" ht="15.75" customHeight="1">
      <c r="A233" s="2"/>
      <c r="B233" s="2"/>
      <c r="C233" s="2"/>
      <c r="D233" s="2"/>
      <c r="E233" s="2"/>
      <c r="F233" s="2"/>
    </row>
    <row r="234" ht="15.75" customHeight="1">
      <c r="A234" s="2"/>
      <c r="B234" s="2"/>
      <c r="C234" s="2"/>
      <c r="D234" s="2"/>
      <c r="E234" s="2"/>
      <c r="F234" s="2"/>
    </row>
    <row r="235" ht="15.75" customHeight="1">
      <c r="A235" s="2"/>
      <c r="B235" s="2"/>
      <c r="C235" s="2"/>
      <c r="D235" s="2"/>
      <c r="E235" s="2"/>
      <c r="F235" s="2"/>
    </row>
    <row r="236" ht="15.75" customHeight="1">
      <c r="A236" s="2"/>
      <c r="B236" s="2"/>
      <c r="C236" s="2"/>
      <c r="D236" s="2"/>
      <c r="E236" s="2"/>
      <c r="F236" s="2"/>
    </row>
    <row r="237" ht="15.75" customHeight="1">
      <c r="A237" s="2"/>
      <c r="B237" s="2"/>
      <c r="C237" s="2"/>
      <c r="D237" s="2"/>
      <c r="E237" s="2"/>
      <c r="F237" s="2"/>
    </row>
    <row r="238" ht="15.75" customHeight="1">
      <c r="A238" s="2"/>
      <c r="B238" s="2"/>
      <c r="C238" s="2"/>
      <c r="D238" s="2"/>
      <c r="E238" s="2"/>
      <c r="F238" s="2"/>
    </row>
    <row r="239" ht="15.75" customHeight="1">
      <c r="A239" s="2"/>
      <c r="B239" s="2"/>
      <c r="C239" s="2"/>
      <c r="D239" s="2"/>
      <c r="E239" s="2"/>
      <c r="F239" s="2"/>
    </row>
    <row r="240" ht="15.75" customHeight="1">
      <c r="A240" s="2"/>
      <c r="B240" s="2"/>
      <c r="C240" s="2"/>
      <c r="D240" s="2"/>
      <c r="E240" s="2"/>
      <c r="F240" s="2"/>
    </row>
    <row r="241" ht="15.75" customHeight="1">
      <c r="A241" s="2"/>
      <c r="B241" s="2"/>
      <c r="C241" s="2"/>
      <c r="D241" s="2"/>
      <c r="E241" s="2"/>
      <c r="F241" s="2"/>
    </row>
    <row r="242" ht="15.75" customHeight="1">
      <c r="A242" s="2"/>
      <c r="B242" s="2"/>
      <c r="C242" s="2"/>
      <c r="D242" s="2"/>
      <c r="E242" s="2"/>
      <c r="F242" s="2"/>
    </row>
    <row r="243" ht="15.75" customHeight="1">
      <c r="A243" s="2"/>
      <c r="B243" s="2"/>
      <c r="C243" s="2"/>
      <c r="D243" s="2"/>
      <c r="E243" s="2"/>
      <c r="F243" s="2"/>
    </row>
    <row r="244" ht="15.75" customHeight="1">
      <c r="A244" s="2"/>
      <c r="B244" s="2"/>
      <c r="C244" s="2"/>
      <c r="D244" s="2"/>
      <c r="E244" s="2"/>
      <c r="F244" s="2"/>
    </row>
    <row r="245" ht="15.75" customHeight="1">
      <c r="A245" s="2"/>
      <c r="B245" s="2"/>
      <c r="C245" s="2"/>
      <c r="D245" s="2"/>
      <c r="E245" s="2"/>
      <c r="F245" s="2"/>
    </row>
    <row r="246" ht="15.75" customHeight="1">
      <c r="A246" s="2"/>
      <c r="B246" s="2"/>
      <c r="C246" s="2"/>
      <c r="D246" s="2"/>
      <c r="E246" s="2"/>
      <c r="F246" s="2"/>
    </row>
    <row r="247" ht="15.75" customHeight="1">
      <c r="A247" s="2"/>
      <c r="B247" s="2"/>
      <c r="C247" s="2"/>
      <c r="D247" s="2"/>
      <c r="E247" s="2"/>
      <c r="F247" s="2"/>
    </row>
    <row r="248" ht="15.75" customHeight="1">
      <c r="A248" s="2"/>
      <c r="B248" s="2"/>
      <c r="C248" s="2"/>
      <c r="D248" s="2"/>
      <c r="E248" s="2"/>
      <c r="F248" s="2"/>
    </row>
    <row r="249" ht="15.75" customHeight="1">
      <c r="A249" s="2"/>
      <c r="B249" s="2"/>
      <c r="C249" s="2"/>
      <c r="D249" s="2"/>
      <c r="E249" s="2"/>
      <c r="F249" s="2"/>
    </row>
    <row r="250" ht="15.75" customHeight="1">
      <c r="A250" s="2"/>
      <c r="B250" s="2"/>
      <c r="C250" s="2"/>
      <c r="D250" s="2"/>
      <c r="E250" s="2"/>
      <c r="F250" s="2"/>
    </row>
    <row r="251" ht="15.75" customHeight="1">
      <c r="A251" s="2"/>
      <c r="B251" s="2"/>
      <c r="C251" s="2"/>
      <c r="D251" s="2"/>
      <c r="E251" s="2"/>
      <c r="F251" s="2"/>
    </row>
    <row r="252" ht="15.75" customHeight="1">
      <c r="A252" s="2"/>
      <c r="B252" s="2"/>
      <c r="C252" s="2"/>
      <c r="D252" s="2"/>
      <c r="E252" s="2"/>
      <c r="F252" s="2"/>
    </row>
    <row r="253" ht="15.75" customHeight="1">
      <c r="A253" s="2"/>
      <c r="B253" s="2"/>
      <c r="C253" s="2"/>
      <c r="D253" s="2"/>
      <c r="E253" s="2"/>
      <c r="F253" s="2"/>
    </row>
    <row r="254" ht="15.75" customHeight="1">
      <c r="A254" s="2"/>
      <c r="B254" s="2"/>
      <c r="C254" s="2"/>
      <c r="D254" s="2"/>
      <c r="E254" s="2"/>
      <c r="F254" s="2"/>
    </row>
    <row r="255" ht="15.75" customHeight="1">
      <c r="A255" s="2"/>
      <c r="B255" s="2"/>
      <c r="C255" s="2"/>
      <c r="D255" s="2"/>
      <c r="E255" s="2"/>
      <c r="F255" s="2"/>
    </row>
    <row r="256" ht="15.75" customHeight="1">
      <c r="A256" s="2"/>
      <c r="B256" s="2"/>
      <c r="C256" s="2"/>
      <c r="D256" s="2"/>
      <c r="E256" s="2"/>
      <c r="F256" s="2"/>
    </row>
    <row r="257" ht="15.75" customHeight="1">
      <c r="A257" s="2"/>
      <c r="B257" s="2"/>
      <c r="C257" s="2"/>
      <c r="D257" s="2"/>
      <c r="E257" s="2"/>
      <c r="F257" s="2"/>
    </row>
    <row r="258" ht="15.75" customHeight="1">
      <c r="A258" s="2"/>
      <c r="B258" s="2"/>
      <c r="C258" s="2"/>
      <c r="D258" s="2"/>
      <c r="E258" s="2"/>
      <c r="F258" s="2"/>
    </row>
    <row r="259" ht="15.75" customHeight="1">
      <c r="A259" s="2"/>
      <c r="B259" s="2"/>
      <c r="C259" s="2"/>
      <c r="D259" s="2"/>
      <c r="E259" s="2"/>
      <c r="F259" s="2"/>
    </row>
    <row r="260" ht="15.75" customHeight="1">
      <c r="A260" s="2"/>
      <c r="B260" s="2"/>
      <c r="C260" s="2"/>
      <c r="D260" s="2"/>
      <c r="E260" s="2"/>
      <c r="F260" s="2"/>
    </row>
    <row r="261" ht="15.75" customHeight="1">
      <c r="A261" s="2"/>
      <c r="B261" s="2"/>
      <c r="C261" s="2"/>
      <c r="D261" s="2"/>
      <c r="E261" s="2"/>
      <c r="F261" s="2"/>
    </row>
    <row r="262" ht="15.75" customHeight="1">
      <c r="A262" s="2"/>
      <c r="B262" s="2"/>
      <c r="C262" s="2"/>
      <c r="D262" s="2"/>
      <c r="E262" s="2"/>
      <c r="F262" s="2"/>
    </row>
    <row r="263" ht="15.75" customHeight="1">
      <c r="A263" s="2"/>
      <c r="B263" s="2"/>
      <c r="C263" s="2"/>
      <c r="D263" s="2"/>
      <c r="E263" s="2"/>
      <c r="F263" s="2"/>
    </row>
    <row r="264" ht="15.75" customHeight="1">
      <c r="A264" s="2"/>
      <c r="B264" s="2"/>
      <c r="C264" s="2"/>
      <c r="D264" s="2"/>
      <c r="E264" s="2"/>
      <c r="F264" s="2"/>
    </row>
    <row r="265" ht="15.75" customHeight="1">
      <c r="A265" s="2"/>
      <c r="B265" s="2"/>
      <c r="C265" s="2"/>
      <c r="D265" s="2"/>
      <c r="E265" s="2"/>
      <c r="F265" s="2"/>
    </row>
    <row r="266" ht="15.75" customHeight="1">
      <c r="A266" s="2"/>
      <c r="B266" s="2"/>
      <c r="C266" s="2"/>
      <c r="D266" s="2"/>
      <c r="E266" s="2"/>
      <c r="F266" s="2"/>
    </row>
    <row r="267" ht="15.75" customHeight="1">
      <c r="A267" s="2"/>
      <c r="B267" s="2"/>
      <c r="C267" s="2"/>
      <c r="D267" s="2"/>
      <c r="E267" s="2"/>
      <c r="F267" s="2"/>
    </row>
    <row r="268" ht="15.75" customHeight="1">
      <c r="A268" s="2"/>
      <c r="B268" s="2"/>
      <c r="C268" s="2"/>
      <c r="D268" s="2"/>
      <c r="E268" s="2"/>
      <c r="F268" s="2"/>
    </row>
    <row r="269" ht="15.75" customHeight="1">
      <c r="A269" s="2"/>
      <c r="B269" s="2"/>
      <c r="C269" s="2"/>
      <c r="D269" s="2"/>
      <c r="E269" s="2"/>
      <c r="F269" s="2"/>
    </row>
    <row r="270" ht="15.75" customHeight="1">
      <c r="A270" s="2"/>
      <c r="B270" s="2"/>
      <c r="C270" s="2"/>
      <c r="D270" s="2"/>
      <c r="E270" s="2"/>
      <c r="F270" s="2"/>
    </row>
    <row r="271" ht="15.75" customHeight="1">
      <c r="A271" s="2"/>
      <c r="B271" s="2"/>
      <c r="C271" s="2"/>
      <c r="D271" s="2"/>
      <c r="E271" s="2"/>
      <c r="F271" s="2"/>
    </row>
    <row r="272" ht="15.75" customHeight="1">
      <c r="A272" s="2"/>
      <c r="B272" s="2"/>
      <c r="C272" s="2"/>
      <c r="D272" s="2"/>
      <c r="E272" s="2"/>
      <c r="F272" s="2"/>
    </row>
    <row r="273" ht="15.75" customHeight="1">
      <c r="A273" s="2"/>
      <c r="B273" s="2"/>
      <c r="C273" s="2"/>
      <c r="D273" s="2"/>
      <c r="E273" s="2"/>
      <c r="F273" s="2"/>
    </row>
    <row r="274" ht="15.75" customHeight="1">
      <c r="A274" s="2"/>
      <c r="B274" s="2"/>
      <c r="C274" s="2"/>
      <c r="D274" s="2"/>
      <c r="E274" s="2"/>
      <c r="F274" s="2"/>
    </row>
    <row r="275" ht="15.75" customHeight="1">
      <c r="A275" s="2"/>
      <c r="B275" s="2"/>
      <c r="C275" s="2"/>
      <c r="D275" s="2"/>
      <c r="E275" s="2"/>
      <c r="F275" s="2"/>
    </row>
    <row r="276" ht="15.75" customHeight="1">
      <c r="A276" s="2"/>
      <c r="B276" s="2"/>
      <c r="C276" s="2"/>
      <c r="D276" s="2"/>
      <c r="E276" s="2"/>
      <c r="F276" s="2"/>
    </row>
    <row r="277" ht="15.75" customHeight="1">
      <c r="A277" s="2"/>
      <c r="B277" s="2"/>
      <c r="C277" s="2"/>
      <c r="D277" s="2"/>
      <c r="E277" s="2"/>
      <c r="F277" s="2"/>
    </row>
    <row r="278" ht="15.75" customHeight="1">
      <c r="A278" s="2"/>
      <c r="B278" s="2"/>
      <c r="C278" s="2"/>
      <c r="D278" s="2"/>
      <c r="E278" s="2"/>
      <c r="F278" s="2"/>
    </row>
    <row r="279" ht="15.75" customHeight="1">
      <c r="A279" s="2"/>
      <c r="B279" s="2"/>
      <c r="C279" s="2"/>
      <c r="D279" s="2"/>
      <c r="E279" s="2"/>
      <c r="F279" s="2"/>
    </row>
    <row r="280" ht="15.75" customHeight="1">
      <c r="A280" s="2"/>
      <c r="B280" s="2"/>
      <c r="C280" s="2"/>
      <c r="D280" s="2"/>
      <c r="E280" s="2"/>
      <c r="F280" s="2"/>
    </row>
    <row r="281" ht="15.75" customHeight="1">
      <c r="A281" s="2"/>
      <c r="B281" s="2"/>
      <c r="C281" s="2"/>
      <c r="D281" s="2"/>
      <c r="E281" s="2"/>
      <c r="F281" s="2"/>
    </row>
    <row r="282" ht="15.75" customHeight="1">
      <c r="A282" s="2"/>
      <c r="B282" s="2"/>
      <c r="C282" s="2"/>
      <c r="D282" s="2"/>
      <c r="E282" s="2"/>
      <c r="F282" s="2"/>
    </row>
    <row r="283" ht="15.75" customHeight="1">
      <c r="A283" s="2"/>
      <c r="B283" s="2"/>
      <c r="C283" s="2"/>
      <c r="D283" s="2"/>
      <c r="E283" s="2"/>
      <c r="F283" s="2"/>
    </row>
    <row r="284" ht="15.75" customHeight="1">
      <c r="A284" s="2"/>
      <c r="B284" s="2"/>
      <c r="C284" s="2"/>
      <c r="D284" s="2"/>
      <c r="E284" s="2"/>
      <c r="F284" s="2"/>
    </row>
    <row r="285" ht="15.75" customHeight="1">
      <c r="A285" s="2"/>
      <c r="B285" s="2"/>
      <c r="C285" s="2"/>
      <c r="D285" s="2"/>
      <c r="E285" s="2"/>
      <c r="F285" s="2"/>
    </row>
    <row r="286" ht="15.75" customHeight="1">
      <c r="A286" s="2"/>
      <c r="B286" s="2"/>
      <c r="C286" s="2"/>
      <c r="D286" s="2"/>
      <c r="E286" s="2"/>
      <c r="F286" s="2"/>
    </row>
    <row r="287" ht="15.75" customHeight="1">
      <c r="A287" s="2"/>
      <c r="B287" s="2"/>
      <c r="C287" s="2"/>
      <c r="D287" s="2"/>
      <c r="E287" s="2"/>
      <c r="F287" s="2"/>
    </row>
    <row r="288" ht="15.75" customHeight="1">
      <c r="A288" s="2"/>
      <c r="B288" s="2"/>
      <c r="C288" s="2"/>
      <c r="D288" s="2"/>
      <c r="E288" s="2"/>
      <c r="F288" s="2"/>
    </row>
    <row r="289" ht="15.75" customHeight="1">
      <c r="A289" s="2"/>
      <c r="B289" s="2"/>
      <c r="C289" s="2"/>
      <c r="D289" s="2"/>
      <c r="E289" s="2"/>
      <c r="F289" s="2"/>
    </row>
    <row r="290" ht="15.75" customHeight="1">
      <c r="A290" s="2"/>
      <c r="B290" s="2"/>
      <c r="C290" s="2"/>
      <c r="D290" s="2"/>
      <c r="E290" s="2"/>
      <c r="F290" s="2"/>
    </row>
    <row r="291" ht="15.75" customHeight="1">
      <c r="A291" s="2"/>
      <c r="B291" s="2"/>
      <c r="C291" s="2"/>
      <c r="D291" s="2"/>
      <c r="E291" s="2"/>
      <c r="F291" s="2"/>
    </row>
    <row r="292" ht="15.75" customHeight="1">
      <c r="A292" s="2"/>
      <c r="B292" s="2"/>
      <c r="C292" s="2"/>
      <c r="D292" s="2"/>
      <c r="E292" s="2"/>
      <c r="F292" s="2"/>
    </row>
    <row r="293" ht="15.75" customHeight="1">
      <c r="A293" s="2"/>
      <c r="B293" s="2"/>
      <c r="C293" s="2"/>
      <c r="D293" s="2"/>
      <c r="E293" s="2"/>
      <c r="F293" s="2"/>
    </row>
    <row r="294" ht="15.75" customHeight="1">
      <c r="A294" s="2"/>
      <c r="B294" s="2"/>
      <c r="C294" s="2"/>
      <c r="D294" s="2"/>
      <c r="E294" s="2"/>
      <c r="F294" s="2"/>
    </row>
    <row r="295" ht="15.75" customHeight="1">
      <c r="A295" s="2"/>
      <c r="B295" s="2"/>
      <c r="C295" s="2"/>
      <c r="D295" s="2"/>
      <c r="E295" s="2"/>
      <c r="F295" s="2"/>
    </row>
    <row r="296" ht="15.75" customHeight="1">
      <c r="A296" s="2"/>
      <c r="B296" s="2"/>
      <c r="C296" s="2"/>
      <c r="D296" s="2"/>
      <c r="E296" s="2"/>
      <c r="F296" s="2"/>
    </row>
    <row r="297" ht="15.75" customHeight="1">
      <c r="A297" s="2"/>
      <c r="B297" s="2"/>
      <c r="C297" s="2"/>
      <c r="D297" s="2"/>
      <c r="E297" s="2"/>
      <c r="F297" s="2"/>
    </row>
    <row r="298" ht="15.75" customHeight="1">
      <c r="A298" s="2"/>
      <c r="B298" s="2"/>
      <c r="C298" s="2"/>
      <c r="D298" s="2"/>
      <c r="E298" s="2"/>
      <c r="F298" s="2"/>
    </row>
    <row r="299" ht="15.75" customHeight="1">
      <c r="A299" s="2"/>
      <c r="B299" s="2"/>
      <c r="C299" s="2"/>
      <c r="D299" s="2"/>
      <c r="E299" s="2"/>
      <c r="F299" s="2"/>
    </row>
    <row r="300" ht="15.75" customHeight="1">
      <c r="A300" s="2"/>
      <c r="B300" s="2"/>
      <c r="C300" s="2"/>
      <c r="D300" s="2"/>
      <c r="E300" s="2"/>
      <c r="F300" s="2"/>
    </row>
    <row r="301" ht="15.75" customHeight="1">
      <c r="A301" s="2"/>
      <c r="B301" s="2"/>
      <c r="C301" s="2"/>
      <c r="D301" s="2"/>
      <c r="E301" s="2"/>
      <c r="F301" s="2"/>
    </row>
    <row r="302" ht="15.75" customHeight="1">
      <c r="A302" s="2"/>
      <c r="B302" s="2"/>
      <c r="C302" s="2"/>
      <c r="D302" s="2"/>
      <c r="E302" s="2"/>
      <c r="F302" s="2"/>
    </row>
    <row r="303" ht="15.75" customHeight="1">
      <c r="A303" s="2"/>
      <c r="B303" s="2"/>
      <c r="C303" s="2"/>
      <c r="D303" s="2"/>
      <c r="E303" s="2"/>
      <c r="F303" s="2"/>
    </row>
    <row r="304" ht="15.75" customHeight="1">
      <c r="A304" s="2"/>
      <c r="B304" s="2"/>
      <c r="C304" s="2"/>
      <c r="D304" s="2"/>
      <c r="E304" s="2"/>
      <c r="F304" s="2"/>
    </row>
    <row r="305" ht="15.75" customHeight="1">
      <c r="A305" s="2"/>
      <c r="B305" s="2"/>
      <c r="C305" s="2"/>
      <c r="D305" s="2"/>
      <c r="E305" s="2"/>
      <c r="F305" s="2"/>
    </row>
    <row r="306" ht="15.75" customHeight="1">
      <c r="A306" s="2"/>
      <c r="B306" s="2"/>
      <c r="C306" s="2"/>
      <c r="D306" s="2"/>
      <c r="E306" s="2"/>
      <c r="F306" s="2"/>
    </row>
    <row r="307" ht="15.75" customHeight="1">
      <c r="A307" s="2"/>
      <c r="B307" s="2"/>
      <c r="C307" s="2"/>
      <c r="D307" s="2"/>
      <c r="E307" s="2"/>
      <c r="F307" s="2"/>
    </row>
    <row r="308" ht="15.75" customHeight="1">
      <c r="A308" s="2"/>
      <c r="B308" s="2"/>
      <c r="C308" s="2"/>
      <c r="D308" s="2"/>
      <c r="E308" s="2"/>
      <c r="F308" s="2"/>
    </row>
    <row r="309" ht="15.75" customHeight="1">
      <c r="A309" s="2"/>
      <c r="B309" s="2"/>
      <c r="C309" s="2"/>
      <c r="D309" s="2"/>
      <c r="E309" s="2"/>
      <c r="F309" s="2"/>
    </row>
    <row r="310" ht="15.75" customHeight="1">
      <c r="A310" s="2"/>
      <c r="B310" s="2"/>
      <c r="C310" s="2"/>
      <c r="D310" s="2"/>
      <c r="E310" s="2"/>
      <c r="F310" s="2"/>
    </row>
    <row r="311" ht="15.75" customHeight="1">
      <c r="A311" s="2"/>
      <c r="B311" s="2"/>
      <c r="C311" s="2"/>
      <c r="D311" s="2"/>
      <c r="E311" s="2"/>
      <c r="F311" s="2"/>
    </row>
    <row r="312" ht="15.75" customHeight="1">
      <c r="A312" s="2"/>
      <c r="B312" s="2"/>
      <c r="C312" s="2"/>
      <c r="D312" s="2"/>
      <c r="E312" s="2"/>
      <c r="F312" s="2"/>
    </row>
    <row r="313" ht="15.75" customHeight="1">
      <c r="A313" s="2"/>
      <c r="B313" s="2"/>
      <c r="C313" s="2"/>
      <c r="D313" s="2"/>
      <c r="E313" s="2"/>
      <c r="F313" s="2"/>
    </row>
    <row r="314" ht="15.75" customHeight="1">
      <c r="A314" s="2"/>
      <c r="B314" s="2"/>
      <c r="C314" s="2"/>
      <c r="D314" s="2"/>
      <c r="E314" s="2"/>
      <c r="F314" s="2"/>
    </row>
    <row r="315" ht="15.75" customHeight="1">
      <c r="A315" s="2"/>
      <c r="B315" s="2"/>
      <c r="C315" s="2"/>
      <c r="D315" s="2"/>
      <c r="E315" s="2"/>
      <c r="F315" s="2"/>
    </row>
    <row r="316" ht="15.75" customHeight="1">
      <c r="A316" s="2"/>
      <c r="B316" s="2"/>
      <c r="C316" s="2"/>
      <c r="D316" s="2"/>
      <c r="E316" s="2"/>
      <c r="F316" s="2"/>
    </row>
    <row r="317" ht="15.75" customHeight="1">
      <c r="A317" s="2"/>
      <c r="B317" s="2"/>
      <c r="C317" s="2"/>
      <c r="D317" s="2"/>
      <c r="E317" s="2"/>
      <c r="F317" s="2"/>
    </row>
    <row r="318" ht="15.75" customHeight="1">
      <c r="A318" s="2"/>
      <c r="B318" s="2"/>
      <c r="C318" s="2"/>
      <c r="D318" s="2"/>
      <c r="E318" s="2"/>
      <c r="F318" s="2"/>
    </row>
    <row r="319" ht="15.75" customHeight="1">
      <c r="A319" s="2"/>
      <c r="B319" s="2"/>
      <c r="C319" s="2"/>
      <c r="D319" s="2"/>
      <c r="E319" s="2"/>
      <c r="F319" s="2"/>
    </row>
    <row r="320" ht="15.75" customHeight="1">
      <c r="A320" s="2"/>
      <c r="B320" s="2"/>
      <c r="C320" s="2"/>
      <c r="D320" s="2"/>
      <c r="E320" s="2"/>
      <c r="F320" s="2"/>
    </row>
    <row r="321" ht="15.75" customHeight="1">
      <c r="A321" s="2"/>
      <c r="B321" s="2"/>
      <c r="C321" s="2"/>
      <c r="D321" s="2"/>
      <c r="E321" s="2"/>
      <c r="F321" s="2"/>
    </row>
    <row r="322" ht="15.75" customHeight="1">
      <c r="A322" s="2"/>
      <c r="B322" s="2"/>
      <c r="C322" s="2"/>
      <c r="D322" s="2"/>
      <c r="E322" s="2"/>
      <c r="F322" s="2"/>
    </row>
    <row r="323" ht="15.75" customHeight="1">
      <c r="A323" s="2"/>
      <c r="B323" s="2"/>
      <c r="C323" s="2"/>
      <c r="D323" s="2"/>
      <c r="E323" s="2"/>
      <c r="F323" s="2"/>
    </row>
    <row r="324" ht="15.75" customHeight="1">
      <c r="A324" s="2"/>
      <c r="B324" s="2"/>
      <c r="C324" s="2"/>
      <c r="D324" s="2"/>
      <c r="E324" s="2"/>
      <c r="F324" s="2"/>
    </row>
    <row r="325" ht="15.75" customHeight="1">
      <c r="A325" s="2"/>
      <c r="B325" s="2"/>
      <c r="C325" s="2"/>
      <c r="D325" s="2"/>
      <c r="E325" s="2"/>
      <c r="F325" s="2"/>
    </row>
    <row r="326" ht="15.75" customHeight="1">
      <c r="A326" s="2"/>
      <c r="B326" s="2"/>
      <c r="C326" s="2"/>
      <c r="D326" s="2"/>
      <c r="E326" s="2"/>
      <c r="F326" s="2"/>
    </row>
    <row r="327" ht="15.75" customHeight="1">
      <c r="A327" s="2"/>
      <c r="B327" s="2"/>
      <c r="C327" s="2"/>
      <c r="D327" s="2"/>
      <c r="E327" s="2"/>
      <c r="F327" s="2"/>
    </row>
    <row r="328" ht="15.75" customHeight="1">
      <c r="A328" s="2"/>
      <c r="B328" s="2"/>
      <c r="C328" s="2"/>
      <c r="D328" s="2"/>
      <c r="E328" s="2"/>
      <c r="F328" s="2"/>
    </row>
    <row r="329" ht="15.75" customHeight="1">
      <c r="A329" s="2"/>
      <c r="B329" s="2"/>
      <c r="C329" s="2"/>
      <c r="D329" s="2"/>
      <c r="E329" s="2"/>
      <c r="F329" s="2"/>
    </row>
    <row r="330" ht="15.75" customHeight="1">
      <c r="A330" s="2"/>
      <c r="B330" s="2"/>
      <c r="C330" s="2"/>
      <c r="D330" s="2"/>
      <c r="E330" s="2"/>
      <c r="F330" s="2"/>
    </row>
    <row r="331" ht="15.75" customHeight="1">
      <c r="A331" s="2"/>
      <c r="B331" s="2"/>
      <c r="C331" s="2"/>
      <c r="D331" s="2"/>
      <c r="E331" s="2"/>
      <c r="F331" s="2"/>
    </row>
    <row r="332" ht="15.75" customHeight="1">
      <c r="A332" s="2"/>
      <c r="B332" s="2"/>
      <c r="C332" s="2"/>
      <c r="D332" s="2"/>
      <c r="E332" s="2"/>
      <c r="F332" s="2"/>
    </row>
    <row r="333" ht="15.75" customHeight="1">
      <c r="A333" s="2"/>
      <c r="B333" s="2"/>
      <c r="C333" s="2"/>
      <c r="D333" s="2"/>
      <c r="E333" s="2"/>
      <c r="F333" s="2"/>
    </row>
    <row r="334" ht="15.75" customHeight="1">
      <c r="A334" s="2"/>
      <c r="B334" s="2"/>
      <c r="C334" s="2"/>
      <c r="D334" s="2"/>
      <c r="E334" s="2"/>
      <c r="F334" s="2"/>
    </row>
    <row r="335" ht="15.75" customHeight="1">
      <c r="A335" s="2"/>
      <c r="B335" s="2"/>
      <c r="C335" s="2"/>
      <c r="D335" s="2"/>
      <c r="E335" s="2"/>
      <c r="F335" s="2"/>
    </row>
    <row r="336" ht="15.75" customHeight="1">
      <c r="A336" s="2"/>
      <c r="B336" s="2"/>
      <c r="C336" s="2"/>
      <c r="D336" s="2"/>
      <c r="E336" s="2"/>
      <c r="F336" s="2"/>
    </row>
    <row r="337" ht="15.75" customHeight="1">
      <c r="A337" s="2"/>
      <c r="B337" s="2"/>
      <c r="C337" s="2"/>
      <c r="D337" s="2"/>
      <c r="E337" s="2"/>
      <c r="F337" s="2"/>
    </row>
    <row r="338" ht="15.75" customHeight="1">
      <c r="A338" s="2"/>
      <c r="B338" s="2"/>
      <c r="C338" s="2"/>
      <c r="D338" s="2"/>
      <c r="E338" s="2"/>
      <c r="F338" s="2"/>
    </row>
    <row r="339" ht="15.75" customHeight="1">
      <c r="A339" s="2"/>
      <c r="B339" s="2"/>
      <c r="C339" s="2"/>
      <c r="D339" s="2"/>
      <c r="E339" s="2"/>
      <c r="F339" s="2"/>
    </row>
    <row r="340" ht="15.75" customHeight="1">
      <c r="A340" s="2"/>
      <c r="B340" s="2"/>
      <c r="C340" s="2"/>
      <c r="D340" s="2"/>
      <c r="E340" s="2"/>
      <c r="F340" s="2"/>
    </row>
    <row r="341" ht="15.75" customHeight="1">
      <c r="A341" s="2"/>
      <c r="B341" s="2"/>
      <c r="C341" s="2"/>
      <c r="D341" s="2"/>
      <c r="E341" s="2"/>
      <c r="F341" s="2"/>
    </row>
    <row r="342" ht="15.75" customHeight="1">
      <c r="A342" s="2"/>
      <c r="B342" s="2"/>
      <c r="C342" s="2"/>
      <c r="D342" s="2"/>
      <c r="E342" s="2"/>
      <c r="F342" s="2"/>
    </row>
    <row r="343" ht="15.75" customHeight="1">
      <c r="A343" s="2"/>
      <c r="B343" s="2"/>
      <c r="C343" s="2"/>
      <c r="D343" s="2"/>
      <c r="E343" s="2"/>
      <c r="F343" s="2"/>
    </row>
    <row r="344" ht="15.75" customHeight="1">
      <c r="A344" s="2"/>
      <c r="B344" s="2"/>
      <c r="C344" s="2"/>
      <c r="D344" s="2"/>
      <c r="E344" s="2"/>
      <c r="F344" s="2"/>
    </row>
    <row r="345" ht="15.75" customHeight="1">
      <c r="A345" s="2"/>
      <c r="B345" s="2"/>
      <c r="C345" s="2"/>
      <c r="D345" s="2"/>
      <c r="E345" s="2"/>
      <c r="F345" s="2"/>
    </row>
    <row r="346" ht="15.75" customHeight="1">
      <c r="A346" s="2"/>
      <c r="B346" s="2"/>
      <c r="C346" s="2"/>
      <c r="D346" s="2"/>
      <c r="E346" s="2"/>
      <c r="F346" s="2"/>
    </row>
    <row r="347" ht="15.75" customHeight="1">
      <c r="A347" s="2"/>
      <c r="B347" s="2"/>
      <c r="C347" s="2"/>
      <c r="D347" s="2"/>
      <c r="E347" s="2"/>
      <c r="F347" s="2"/>
    </row>
    <row r="348" ht="15.75" customHeight="1">
      <c r="A348" s="2"/>
      <c r="B348" s="2"/>
      <c r="C348" s="2"/>
      <c r="D348" s="2"/>
      <c r="E348" s="2"/>
      <c r="F348" s="2"/>
    </row>
    <row r="349" ht="15.75" customHeight="1">
      <c r="A349" s="2"/>
      <c r="B349" s="2"/>
      <c r="C349" s="2"/>
      <c r="D349" s="2"/>
      <c r="E349" s="2"/>
      <c r="F349" s="2"/>
    </row>
    <row r="350" ht="15.75" customHeight="1">
      <c r="A350" s="2"/>
      <c r="B350" s="2"/>
      <c r="C350" s="2"/>
      <c r="D350" s="2"/>
      <c r="E350" s="2"/>
      <c r="F350" s="2"/>
    </row>
    <row r="351" ht="15.75" customHeight="1">
      <c r="A351" s="2"/>
      <c r="B351" s="2"/>
      <c r="C351" s="2"/>
      <c r="D351" s="2"/>
      <c r="E351" s="2"/>
      <c r="F351" s="2"/>
    </row>
    <row r="352" ht="15.75" customHeight="1">
      <c r="A352" s="2"/>
      <c r="B352" s="2"/>
      <c r="C352" s="2"/>
      <c r="D352" s="2"/>
      <c r="E352" s="2"/>
      <c r="F352" s="2"/>
    </row>
    <row r="353" ht="15.75" customHeight="1">
      <c r="A353" s="2"/>
      <c r="B353" s="2"/>
      <c r="C353" s="2"/>
      <c r="D353" s="2"/>
      <c r="E353" s="2"/>
      <c r="F353" s="2"/>
    </row>
    <row r="354" ht="15.75" customHeight="1">
      <c r="A354" s="2"/>
      <c r="B354" s="2"/>
      <c r="C354" s="2"/>
      <c r="D354" s="2"/>
      <c r="E354" s="2"/>
      <c r="F354" s="2"/>
    </row>
    <row r="355" ht="15.75" customHeight="1">
      <c r="A355" s="2"/>
      <c r="B355" s="2"/>
      <c r="C355" s="2"/>
      <c r="D355" s="2"/>
      <c r="E355" s="2"/>
      <c r="F355" s="2"/>
    </row>
    <row r="356" ht="15.75" customHeight="1">
      <c r="A356" s="2"/>
      <c r="B356" s="2"/>
      <c r="C356" s="2"/>
      <c r="D356" s="2"/>
      <c r="E356" s="2"/>
      <c r="F356" s="2"/>
    </row>
    <row r="357" ht="15.75" customHeight="1">
      <c r="A357" s="2"/>
      <c r="B357" s="2"/>
      <c r="C357" s="2"/>
      <c r="D357" s="2"/>
      <c r="E357" s="2"/>
      <c r="F357" s="2"/>
    </row>
    <row r="358" ht="15.75" customHeight="1">
      <c r="A358" s="2"/>
      <c r="B358" s="2"/>
      <c r="C358" s="2"/>
      <c r="D358" s="2"/>
      <c r="E358" s="2"/>
      <c r="F358" s="2"/>
    </row>
    <row r="359" ht="15.75" customHeight="1">
      <c r="A359" s="2"/>
      <c r="B359" s="2"/>
      <c r="C359" s="2"/>
      <c r="D359" s="2"/>
      <c r="E359" s="2"/>
      <c r="F359" s="2"/>
    </row>
    <row r="360" ht="15.75" customHeight="1">
      <c r="A360" s="2"/>
      <c r="B360" s="2"/>
      <c r="C360" s="2"/>
      <c r="D360" s="2"/>
      <c r="E360" s="2"/>
      <c r="F360" s="2"/>
    </row>
    <row r="361" ht="15.75" customHeight="1">
      <c r="A361" s="2"/>
      <c r="B361" s="2"/>
      <c r="C361" s="2"/>
      <c r="D361" s="2"/>
      <c r="E361" s="2"/>
      <c r="F361" s="2"/>
    </row>
    <row r="362" ht="15.75" customHeight="1">
      <c r="A362" s="2"/>
      <c r="B362" s="2"/>
      <c r="C362" s="2"/>
      <c r="D362" s="2"/>
      <c r="E362" s="2"/>
      <c r="F362" s="2"/>
    </row>
    <row r="363" ht="15.75" customHeight="1">
      <c r="A363" s="2"/>
      <c r="B363" s="2"/>
      <c r="C363" s="2"/>
      <c r="D363" s="2"/>
      <c r="E363" s="2"/>
      <c r="F363" s="2"/>
    </row>
    <row r="364" ht="15.75" customHeight="1">
      <c r="A364" s="2"/>
      <c r="B364" s="2"/>
      <c r="C364" s="2"/>
      <c r="D364" s="2"/>
      <c r="E364" s="2"/>
      <c r="F364" s="2"/>
    </row>
    <row r="365" ht="15.75" customHeight="1">
      <c r="A365" s="2"/>
      <c r="B365" s="2"/>
      <c r="C365" s="2"/>
      <c r="D365" s="2"/>
      <c r="E365" s="2"/>
      <c r="F365" s="2"/>
    </row>
    <row r="366" ht="15.75" customHeight="1">
      <c r="A366" s="2"/>
      <c r="B366" s="2"/>
      <c r="C366" s="2"/>
      <c r="D366" s="2"/>
      <c r="E366" s="2"/>
      <c r="F366" s="2"/>
    </row>
    <row r="367" ht="15.75" customHeight="1">
      <c r="A367" s="2"/>
      <c r="B367" s="2"/>
      <c r="C367" s="2"/>
      <c r="D367" s="2"/>
      <c r="E367" s="2"/>
      <c r="F367" s="2"/>
    </row>
    <row r="368" ht="15.75" customHeight="1">
      <c r="A368" s="2"/>
      <c r="B368" s="2"/>
      <c r="C368" s="2"/>
      <c r="D368" s="2"/>
      <c r="E368" s="2"/>
      <c r="F368" s="2"/>
    </row>
    <row r="369" ht="15.75" customHeight="1">
      <c r="A369" s="2"/>
      <c r="B369" s="2"/>
      <c r="C369" s="2"/>
      <c r="D369" s="2"/>
      <c r="E369" s="2"/>
      <c r="F369" s="2"/>
    </row>
    <row r="370" ht="15.75" customHeight="1">
      <c r="A370" s="2"/>
      <c r="B370" s="2"/>
      <c r="C370" s="2"/>
      <c r="D370" s="2"/>
      <c r="E370" s="2"/>
      <c r="F370" s="2"/>
    </row>
    <row r="371" ht="15.75" customHeight="1">
      <c r="A371" s="2"/>
      <c r="B371" s="2"/>
      <c r="C371" s="2"/>
      <c r="D371" s="2"/>
      <c r="E371" s="2"/>
      <c r="F371" s="2"/>
    </row>
    <row r="372" ht="15.75" customHeight="1">
      <c r="A372" s="2"/>
      <c r="B372" s="2"/>
      <c r="C372" s="2"/>
      <c r="D372" s="2"/>
      <c r="E372" s="2"/>
      <c r="F372" s="2"/>
    </row>
    <row r="373" ht="15.75" customHeight="1">
      <c r="A373" s="2"/>
      <c r="B373" s="2"/>
      <c r="C373" s="2"/>
      <c r="D373" s="2"/>
      <c r="E373" s="2"/>
      <c r="F373" s="2"/>
    </row>
    <row r="374" ht="15.75" customHeight="1">
      <c r="A374" s="2"/>
      <c r="B374" s="2"/>
      <c r="C374" s="2"/>
      <c r="D374" s="2"/>
      <c r="E374" s="2"/>
      <c r="F374" s="2"/>
    </row>
    <row r="375" ht="15.75" customHeight="1">
      <c r="A375" s="2"/>
      <c r="B375" s="2"/>
      <c r="C375" s="2"/>
      <c r="D375" s="2"/>
      <c r="E375" s="2"/>
      <c r="F375" s="2"/>
    </row>
    <row r="376" ht="15.75" customHeight="1">
      <c r="A376" s="2"/>
      <c r="B376" s="2"/>
      <c r="C376" s="2"/>
      <c r="D376" s="2"/>
      <c r="E376" s="2"/>
      <c r="F376" s="2"/>
    </row>
    <row r="377" ht="15.75" customHeight="1">
      <c r="A377" s="2"/>
      <c r="B377" s="2"/>
      <c r="C377" s="2"/>
      <c r="D377" s="2"/>
      <c r="E377" s="2"/>
      <c r="F377" s="2"/>
    </row>
    <row r="378" ht="15.75" customHeight="1">
      <c r="A378" s="2"/>
      <c r="B378" s="2"/>
      <c r="C378" s="2"/>
      <c r="D378" s="2"/>
      <c r="E378" s="2"/>
      <c r="F378" s="2"/>
    </row>
    <row r="379" ht="15.75" customHeight="1">
      <c r="A379" s="2"/>
      <c r="B379" s="2"/>
      <c r="C379" s="2"/>
      <c r="D379" s="2"/>
      <c r="E379" s="2"/>
      <c r="F379" s="2"/>
    </row>
    <row r="380" ht="15.75" customHeight="1">
      <c r="A380" s="2"/>
      <c r="B380" s="2"/>
      <c r="C380" s="2"/>
      <c r="D380" s="2"/>
      <c r="E380" s="2"/>
      <c r="F380" s="2"/>
    </row>
    <row r="381" ht="15.75" customHeight="1">
      <c r="A381" s="2"/>
      <c r="B381" s="2"/>
      <c r="C381" s="2"/>
      <c r="D381" s="2"/>
      <c r="E381" s="2"/>
      <c r="F381" s="2"/>
    </row>
    <row r="382" ht="15.75" customHeight="1">
      <c r="A382" s="2"/>
      <c r="B382" s="2"/>
      <c r="C382" s="2"/>
      <c r="D382" s="2"/>
      <c r="E382" s="2"/>
      <c r="F382" s="2"/>
    </row>
    <row r="383" ht="15.75" customHeight="1">
      <c r="A383" s="2"/>
      <c r="B383" s="2"/>
      <c r="C383" s="2"/>
      <c r="D383" s="2"/>
      <c r="E383" s="2"/>
      <c r="F383" s="2"/>
    </row>
    <row r="384" ht="15.75" customHeight="1">
      <c r="A384" s="2"/>
      <c r="B384" s="2"/>
      <c r="C384" s="2"/>
      <c r="D384" s="2"/>
      <c r="E384" s="2"/>
      <c r="F384" s="2"/>
    </row>
    <row r="385" ht="15.75" customHeight="1">
      <c r="A385" s="2"/>
      <c r="B385" s="2"/>
      <c r="C385" s="2"/>
      <c r="D385" s="2"/>
      <c r="E385" s="2"/>
      <c r="F385" s="2"/>
    </row>
    <row r="386" ht="15.75" customHeight="1">
      <c r="A386" s="2"/>
      <c r="B386" s="2"/>
      <c r="C386" s="2"/>
      <c r="D386" s="2"/>
      <c r="E386" s="2"/>
      <c r="F386" s="2"/>
    </row>
    <row r="387" ht="15.75" customHeight="1">
      <c r="A387" s="2"/>
      <c r="B387" s="2"/>
      <c r="C387" s="2"/>
      <c r="D387" s="2"/>
      <c r="E387" s="2"/>
      <c r="F387" s="2"/>
    </row>
    <row r="388" ht="15.75" customHeight="1">
      <c r="A388" s="2"/>
      <c r="B388" s="2"/>
      <c r="C388" s="2"/>
      <c r="D388" s="2"/>
      <c r="E388" s="2"/>
      <c r="F388" s="2"/>
    </row>
    <row r="389" ht="15.75" customHeight="1">
      <c r="A389" s="2"/>
      <c r="B389" s="2"/>
      <c r="C389" s="2"/>
      <c r="D389" s="2"/>
      <c r="E389" s="2"/>
      <c r="F389" s="2"/>
    </row>
    <row r="390" ht="15.75" customHeight="1">
      <c r="A390" s="2"/>
      <c r="B390" s="2"/>
      <c r="C390" s="2"/>
      <c r="D390" s="2"/>
      <c r="E390" s="2"/>
      <c r="F390" s="2"/>
    </row>
    <row r="391" ht="15.75" customHeight="1">
      <c r="A391" s="2"/>
      <c r="B391" s="2"/>
      <c r="C391" s="2"/>
      <c r="D391" s="2"/>
      <c r="E391" s="2"/>
      <c r="F391" s="2"/>
    </row>
    <row r="392" ht="15.75" customHeight="1">
      <c r="A392" s="2"/>
      <c r="B392" s="2"/>
      <c r="C392" s="2"/>
      <c r="D392" s="2"/>
      <c r="E392" s="2"/>
      <c r="F392" s="2"/>
    </row>
    <row r="393" ht="15.75" customHeight="1">
      <c r="A393" s="2"/>
      <c r="B393" s="2"/>
      <c r="C393" s="2"/>
      <c r="D393" s="2"/>
      <c r="E393" s="2"/>
      <c r="F393" s="2"/>
    </row>
    <row r="394" ht="15.75" customHeight="1">
      <c r="A394" s="2"/>
      <c r="B394" s="2"/>
      <c r="C394" s="2"/>
      <c r="D394" s="2"/>
      <c r="E394" s="2"/>
      <c r="F394" s="2"/>
    </row>
    <row r="395" ht="15.75" customHeight="1">
      <c r="A395" s="2"/>
      <c r="B395" s="2"/>
      <c r="C395" s="2"/>
      <c r="D395" s="2"/>
      <c r="E395" s="2"/>
      <c r="F395" s="2"/>
    </row>
    <row r="396" ht="15.75" customHeight="1">
      <c r="A396" s="2"/>
      <c r="B396" s="2"/>
      <c r="C396" s="2"/>
      <c r="D396" s="2"/>
      <c r="E396" s="2"/>
      <c r="F396" s="2"/>
    </row>
    <row r="397" ht="15.75" customHeight="1">
      <c r="A397" s="2"/>
      <c r="B397" s="2"/>
      <c r="C397" s="2"/>
      <c r="D397" s="2"/>
      <c r="E397" s="2"/>
      <c r="F397" s="2"/>
    </row>
    <row r="398" ht="15.75" customHeight="1">
      <c r="A398" s="2"/>
      <c r="B398" s="2"/>
      <c r="C398" s="2"/>
      <c r="D398" s="2"/>
      <c r="E398" s="2"/>
      <c r="F398" s="2"/>
    </row>
    <row r="399" ht="15.75" customHeight="1">
      <c r="A399" s="2"/>
      <c r="B399" s="2"/>
      <c r="C399" s="2"/>
      <c r="D399" s="2"/>
      <c r="E399" s="2"/>
      <c r="F399" s="2"/>
    </row>
    <row r="400" ht="15.75" customHeight="1">
      <c r="A400" s="2"/>
      <c r="B400" s="2"/>
      <c r="C400" s="2"/>
      <c r="D400" s="2"/>
      <c r="E400" s="2"/>
      <c r="F400" s="2"/>
    </row>
    <row r="401" ht="15.75" customHeight="1">
      <c r="A401" s="2"/>
      <c r="B401" s="2"/>
      <c r="C401" s="2"/>
      <c r="D401" s="2"/>
      <c r="E401" s="2"/>
      <c r="F401" s="2"/>
    </row>
    <row r="402" ht="15.75" customHeight="1">
      <c r="A402" s="2"/>
      <c r="B402" s="2"/>
      <c r="C402" s="2"/>
      <c r="D402" s="2"/>
      <c r="E402" s="2"/>
      <c r="F402" s="2"/>
    </row>
    <row r="403" ht="15.75" customHeight="1">
      <c r="A403" s="2"/>
      <c r="B403" s="2"/>
      <c r="C403" s="2"/>
      <c r="D403" s="2"/>
      <c r="E403" s="2"/>
      <c r="F403" s="2"/>
    </row>
    <row r="404" ht="15.75" customHeight="1">
      <c r="A404" s="2"/>
      <c r="B404" s="2"/>
      <c r="C404" s="2"/>
      <c r="D404" s="2"/>
      <c r="E404" s="2"/>
      <c r="F404" s="2"/>
    </row>
    <row r="405" ht="15.75" customHeight="1">
      <c r="A405" s="2"/>
      <c r="B405" s="2"/>
      <c r="C405" s="2"/>
      <c r="D405" s="2"/>
      <c r="E405" s="2"/>
      <c r="F405" s="2"/>
    </row>
    <row r="406" ht="15.75" customHeight="1">
      <c r="A406" s="2"/>
      <c r="B406" s="2"/>
      <c r="C406" s="2"/>
      <c r="D406" s="2"/>
      <c r="E406" s="2"/>
      <c r="F406" s="2"/>
    </row>
    <row r="407" ht="15.75" customHeight="1">
      <c r="A407" s="2"/>
      <c r="B407" s="2"/>
      <c r="C407" s="2"/>
      <c r="D407" s="2"/>
      <c r="E407" s="2"/>
      <c r="F407" s="2"/>
    </row>
    <row r="408" ht="15.75" customHeight="1">
      <c r="A408" s="2"/>
      <c r="B408" s="2"/>
      <c r="C408" s="2"/>
      <c r="D408" s="2"/>
      <c r="E408" s="2"/>
      <c r="F408" s="2"/>
    </row>
    <row r="409" ht="15.75" customHeight="1">
      <c r="A409" s="2"/>
      <c r="B409" s="2"/>
      <c r="C409" s="2"/>
      <c r="D409" s="2"/>
      <c r="E409" s="2"/>
      <c r="F409" s="2"/>
    </row>
    <row r="410" ht="15.75" customHeight="1">
      <c r="A410" s="2"/>
      <c r="B410" s="2"/>
      <c r="C410" s="2"/>
      <c r="D410" s="2"/>
      <c r="E410" s="2"/>
      <c r="F410" s="2"/>
    </row>
    <row r="411" ht="15.75" customHeight="1">
      <c r="A411" s="2"/>
      <c r="B411" s="2"/>
      <c r="C411" s="2"/>
      <c r="D411" s="2"/>
      <c r="E411" s="2"/>
      <c r="F411" s="2"/>
    </row>
    <row r="412" ht="15.75" customHeight="1">
      <c r="A412" s="2"/>
      <c r="B412" s="2"/>
      <c r="C412" s="2"/>
      <c r="D412" s="2"/>
      <c r="E412" s="2"/>
      <c r="F412" s="2"/>
    </row>
    <row r="413" ht="15.75" customHeight="1">
      <c r="A413" s="2"/>
      <c r="B413" s="2"/>
      <c r="C413" s="2"/>
      <c r="D413" s="2"/>
      <c r="E413" s="2"/>
      <c r="F413" s="2"/>
    </row>
    <row r="414" ht="15.75" customHeight="1">
      <c r="A414" s="2"/>
      <c r="B414" s="2"/>
      <c r="C414" s="2"/>
      <c r="D414" s="2"/>
      <c r="E414" s="2"/>
      <c r="F414" s="2"/>
    </row>
    <row r="415" ht="15.75" customHeight="1">
      <c r="A415" s="2"/>
      <c r="B415" s="2"/>
      <c r="C415" s="2"/>
      <c r="D415" s="2"/>
      <c r="E415" s="2"/>
      <c r="F415" s="2"/>
    </row>
    <row r="416" ht="15.75" customHeight="1">
      <c r="A416" s="2"/>
      <c r="B416" s="2"/>
      <c r="C416" s="2"/>
      <c r="D416" s="2"/>
      <c r="E416" s="2"/>
      <c r="F416" s="2"/>
    </row>
    <row r="417" ht="15.75" customHeight="1">
      <c r="A417" s="2"/>
      <c r="B417" s="2"/>
      <c r="C417" s="2"/>
      <c r="D417" s="2"/>
      <c r="E417" s="2"/>
      <c r="F417" s="2"/>
    </row>
    <row r="418" ht="15.75" customHeight="1">
      <c r="A418" s="2"/>
      <c r="B418" s="2"/>
      <c r="C418" s="2"/>
      <c r="D418" s="2"/>
      <c r="E418" s="2"/>
      <c r="F418" s="2"/>
    </row>
    <row r="419" ht="15.75" customHeight="1">
      <c r="A419" s="2"/>
      <c r="B419" s="2"/>
      <c r="C419" s="2"/>
      <c r="D419" s="2"/>
      <c r="E419" s="2"/>
      <c r="F419" s="2"/>
    </row>
    <row r="420" ht="15.75" customHeight="1">
      <c r="A420" s="2"/>
      <c r="B420" s="2"/>
      <c r="C420" s="2"/>
      <c r="D420" s="2"/>
      <c r="E420" s="2"/>
      <c r="F420" s="2"/>
    </row>
    <row r="421" ht="15.75" customHeight="1">
      <c r="A421" s="2"/>
      <c r="B421" s="2"/>
      <c r="C421" s="2"/>
      <c r="D421" s="2"/>
      <c r="E421" s="2"/>
      <c r="F421" s="2"/>
    </row>
    <row r="422" ht="15.75" customHeight="1">
      <c r="A422" s="2"/>
      <c r="B422" s="2"/>
      <c r="C422" s="2"/>
      <c r="D422" s="2"/>
      <c r="E422" s="2"/>
      <c r="F422" s="2"/>
    </row>
    <row r="423" ht="15.75" customHeight="1">
      <c r="A423" s="2"/>
      <c r="B423" s="2"/>
      <c r="C423" s="2"/>
      <c r="D423" s="2"/>
      <c r="E423" s="2"/>
      <c r="F423" s="2"/>
    </row>
    <row r="424" ht="15.75" customHeight="1">
      <c r="A424" s="2"/>
      <c r="B424" s="2"/>
      <c r="C424" s="2"/>
      <c r="D424" s="2"/>
      <c r="E424" s="2"/>
      <c r="F424" s="2"/>
    </row>
    <row r="425" ht="15.75" customHeight="1">
      <c r="A425" s="2"/>
      <c r="B425" s="2"/>
      <c r="C425" s="2"/>
      <c r="D425" s="2"/>
      <c r="E425" s="2"/>
      <c r="F425" s="2"/>
    </row>
    <row r="426" ht="15.75" customHeight="1">
      <c r="A426" s="2"/>
      <c r="B426" s="2"/>
      <c r="C426" s="2"/>
      <c r="D426" s="2"/>
      <c r="E426" s="2"/>
      <c r="F426" s="2"/>
    </row>
    <row r="427" ht="15.75" customHeight="1">
      <c r="A427" s="2"/>
      <c r="B427" s="2"/>
      <c r="C427" s="2"/>
      <c r="D427" s="2"/>
      <c r="E427" s="2"/>
      <c r="F427" s="2"/>
    </row>
    <row r="428" ht="15.75" customHeight="1">
      <c r="A428" s="2"/>
      <c r="B428" s="2"/>
      <c r="C428" s="2"/>
      <c r="D428" s="2"/>
      <c r="E428" s="2"/>
      <c r="F428" s="2"/>
    </row>
    <row r="429" ht="15.75" customHeight="1">
      <c r="A429" s="2"/>
      <c r="B429" s="2"/>
      <c r="C429" s="2"/>
      <c r="D429" s="2"/>
      <c r="E429" s="2"/>
      <c r="F429" s="2"/>
    </row>
    <row r="430" ht="15.75" customHeight="1">
      <c r="A430" s="2"/>
      <c r="B430" s="2"/>
      <c r="C430" s="2"/>
      <c r="D430" s="2"/>
      <c r="E430" s="2"/>
      <c r="F430" s="2"/>
    </row>
    <row r="431" ht="15.75" customHeight="1">
      <c r="A431" s="2"/>
      <c r="B431" s="2"/>
      <c r="C431" s="2"/>
      <c r="D431" s="2"/>
      <c r="E431" s="2"/>
      <c r="F431" s="2"/>
    </row>
    <row r="432" ht="15.75" customHeight="1">
      <c r="A432" s="2"/>
      <c r="B432" s="2"/>
      <c r="C432" s="2"/>
      <c r="D432" s="2"/>
      <c r="E432" s="2"/>
      <c r="F432" s="2"/>
    </row>
    <row r="433" ht="15.75" customHeight="1">
      <c r="A433" s="2"/>
      <c r="B433" s="2"/>
      <c r="C433" s="2"/>
      <c r="D433" s="2"/>
      <c r="E433" s="2"/>
      <c r="F433" s="2"/>
    </row>
    <row r="434" ht="15.75" customHeight="1">
      <c r="A434" s="2"/>
      <c r="B434" s="2"/>
      <c r="C434" s="2"/>
      <c r="D434" s="2"/>
      <c r="E434" s="2"/>
      <c r="F434" s="2"/>
    </row>
    <row r="435" ht="15.75" customHeight="1">
      <c r="A435" s="2"/>
      <c r="B435" s="2"/>
      <c r="C435" s="2"/>
      <c r="D435" s="2"/>
      <c r="E435" s="2"/>
      <c r="F435" s="2"/>
    </row>
    <row r="436" ht="15.75" customHeight="1">
      <c r="A436" s="2"/>
      <c r="B436" s="2"/>
      <c r="C436" s="2"/>
      <c r="D436" s="2"/>
      <c r="E436" s="2"/>
      <c r="F436" s="2"/>
    </row>
    <row r="437" ht="15.75" customHeight="1">
      <c r="A437" s="2"/>
      <c r="B437" s="2"/>
      <c r="C437" s="2"/>
      <c r="D437" s="2"/>
      <c r="E437" s="2"/>
      <c r="F437" s="2"/>
    </row>
    <row r="438" ht="15.75" customHeight="1">
      <c r="A438" s="2"/>
      <c r="B438" s="2"/>
      <c r="C438" s="2"/>
      <c r="D438" s="2"/>
      <c r="E438" s="2"/>
      <c r="F438" s="2"/>
    </row>
    <row r="439" ht="15.75" customHeight="1">
      <c r="A439" s="2"/>
      <c r="B439" s="2"/>
      <c r="C439" s="2"/>
      <c r="D439" s="2"/>
      <c r="E439" s="2"/>
      <c r="F439" s="2"/>
    </row>
    <row r="440" ht="15.75" customHeight="1">
      <c r="A440" s="2"/>
      <c r="B440" s="2"/>
      <c r="C440" s="2"/>
      <c r="D440" s="2"/>
      <c r="E440" s="2"/>
      <c r="F440" s="2"/>
    </row>
    <row r="441" ht="15.75" customHeight="1">
      <c r="A441" s="2"/>
      <c r="B441" s="2"/>
      <c r="C441" s="2"/>
      <c r="D441" s="2"/>
      <c r="E441" s="2"/>
      <c r="F441" s="2"/>
    </row>
    <row r="442" ht="15.75" customHeight="1">
      <c r="A442" s="2"/>
      <c r="B442" s="2"/>
      <c r="C442" s="2"/>
      <c r="D442" s="2"/>
      <c r="E442" s="2"/>
      <c r="F442" s="2"/>
    </row>
    <row r="443" ht="15.75" customHeight="1">
      <c r="A443" s="2"/>
      <c r="B443" s="2"/>
      <c r="C443" s="2"/>
      <c r="D443" s="2"/>
      <c r="E443" s="2"/>
      <c r="F443" s="2"/>
    </row>
    <row r="444" ht="15.75" customHeight="1">
      <c r="A444" s="2"/>
      <c r="B444" s="2"/>
      <c r="C444" s="2"/>
      <c r="D444" s="2"/>
      <c r="E444" s="2"/>
      <c r="F444" s="2"/>
    </row>
    <row r="445" ht="15.75" customHeight="1">
      <c r="A445" s="2"/>
      <c r="B445" s="2"/>
      <c r="C445" s="2"/>
      <c r="D445" s="2"/>
      <c r="E445" s="2"/>
      <c r="F445" s="2"/>
    </row>
    <row r="446" ht="15.75" customHeight="1">
      <c r="A446" s="2"/>
      <c r="B446" s="2"/>
      <c r="C446" s="2"/>
      <c r="D446" s="2"/>
      <c r="E446" s="2"/>
      <c r="F446" s="2"/>
    </row>
    <row r="447" ht="15.75" customHeight="1">
      <c r="A447" s="2"/>
      <c r="B447" s="2"/>
      <c r="C447" s="2"/>
      <c r="D447" s="2"/>
      <c r="E447" s="2"/>
      <c r="F447" s="2"/>
    </row>
    <row r="448" ht="15.75" customHeight="1">
      <c r="A448" s="2"/>
      <c r="B448" s="2"/>
      <c r="C448" s="2"/>
      <c r="D448" s="2"/>
      <c r="E448" s="2"/>
      <c r="F448" s="2"/>
    </row>
    <row r="449" ht="15.75" customHeight="1">
      <c r="A449" s="2"/>
      <c r="B449" s="2"/>
      <c r="C449" s="2"/>
      <c r="D449" s="2"/>
      <c r="E449" s="2"/>
      <c r="F449" s="2"/>
    </row>
    <row r="450" ht="15.75" customHeight="1">
      <c r="A450" s="2"/>
      <c r="B450" s="2"/>
      <c r="C450" s="2"/>
      <c r="D450" s="2"/>
      <c r="E450" s="2"/>
      <c r="F450" s="2"/>
    </row>
    <row r="451" ht="15.75" customHeight="1">
      <c r="A451" s="2"/>
      <c r="B451" s="2"/>
      <c r="C451" s="2"/>
      <c r="D451" s="2"/>
      <c r="E451" s="2"/>
      <c r="F451" s="2"/>
    </row>
    <row r="452" ht="15.75" customHeight="1">
      <c r="A452" s="2"/>
      <c r="B452" s="2"/>
      <c r="C452" s="2"/>
      <c r="D452" s="2"/>
      <c r="E452" s="2"/>
      <c r="F452" s="2"/>
    </row>
    <row r="453" ht="15.75" customHeight="1">
      <c r="A453" s="2"/>
      <c r="B453" s="2"/>
      <c r="C453" s="2"/>
      <c r="D453" s="2"/>
      <c r="E453" s="2"/>
      <c r="F453" s="2"/>
    </row>
    <row r="454" ht="15.75" customHeight="1">
      <c r="A454" s="2"/>
      <c r="B454" s="2"/>
      <c r="C454" s="2"/>
      <c r="D454" s="2"/>
      <c r="E454" s="2"/>
      <c r="F454" s="2"/>
    </row>
    <row r="455" ht="15.75" customHeight="1">
      <c r="A455" s="2"/>
      <c r="B455" s="2"/>
      <c r="C455" s="2"/>
      <c r="D455" s="2"/>
      <c r="E455" s="2"/>
      <c r="F455" s="2"/>
    </row>
    <row r="456" ht="15.75" customHeight="1">
      <c r="A456" s="2"/>
      <c r="B456" s="2"/>
      <c r="C456" s="2"/>
      <c r="D456" s="2"/>
      <c r="E456" s="2"/>
      <c r="F456" s="2"/>
    </row>
    <row r="457" ht="15.75" customHeight="1">
      <c r="A457" s="2"/>
      <c r="B457" s="2"/>
      <c r="C457" s="2"/>
      <c r="D457" s="2"/>
      <c r="E457" s="2"/>
      <c r="F457" s="2"/>
    </row>
    <row r="458" ht="15.75" customHeight="1">
      <c r="A458" s="2"/>
      <c r="B458" s="2"/>
      <c r="C458" s="2"/>
      <c r="D458" s="2"/>
      <c r="E458" s="2"/>
      <c r="F458" s="2"/>
    </row>
    <row r="459" ht="15.75" customHeight="1">
      <c r="A459" s="2"/>
      <c r="B459" s="2"/>
      <c r="C459" s="2"/>
      <c r="D459" s="2"/>
      <c r="E459" s="2"/>
      <c r="F459" s="2"/>
    </row>
    <row r="460" ht="15.75" customHeight="1">
      <c r="A460" s="2"/>
      <c r="B460" s="2"/>
      <c r="C460" s="2"/>
      <c r="D460" s="2"/>
      <c r="E460" s="2"/>
      <c r="F460" s="2"/>
    </row>
    <row r="461" ht="15.75" customHeight="1">
      <c r="A461" s="2"/>
      <c r="B461" s="2"/>
      <c r="C461" s="2"/>
      <c r="D461" s="2"/>
      <c r="E461" s="2"/>
      <c r="F461" s="2"/>
    </row>
    <row r="462" ht="15.75" customHeight="1">
      <c r="A462" s="2"/>
      <c r="B462" s="2"/>
      <c r="C462" s="2"/>
      <c r="D462" s="2"/>
      <c r="E462" s="2"/>
      <c r="F462" s="2"/>
    </row>
    <row r="463" ht="15.75" customHeight="1">
      <c r="A463" s="2"/>
      <c r="B463" s="2"/>
      <c r="C463" s="2"/>
      <c r="D463" s="2"/>
      <c r="E463" s="2"/>
      <c r="F463" s="2"/>
    </row>
    <row r="464" ht="15.75" customHeight="1">
      <c r="A464" s="2"/>
      <c r="B464" s="2"/>
      <c r="C464" s="2"/>
      <c r="D464" s="2"/>
      <c r="E464" s="2"/>
      <c r="F464" s="2"/>
    </row>
    <row r="465" ht="15.75" customHeight="1">
      <c r="A465" s="2"/>
      <c r="B465" s="2"/>
      <c r="C465" s="2"/>
      <c r="D465" s="2"/>
      <c r="E465" s="2"/>
      <c r="F465" s="2"/>
    </row>
    <row r="466" ht="15.75" customHeight="1">
      <c r="A466" s="2"/>
      <c r="B466" s="2"/>
      <c r="C466" s="2"/>
      <c r="D466" s="2"/>
      <c r="E466" s="2"/>
      <c r="F466" s="2"/>
    </row>
    <row r="467" ht="15.75" customHeight="1">
      <c r="A467" s="2"/>
      <c r="B467" s="2"/>
      <c r="C467" s="2"/>
      <c r="D467" s="2"/>
      <c r="E467" s="2"/>
      <c r="F467" s="2"/>
    </row>
    <row r="468" ht="15.75" customHeight="1">
      <c r="A468" s="2"/>
      <c r="B468" s="2"/>
      <c r="C468" s="2"/>
      <c r="D468" s="2"/>
      <c r="E468" s="2"/>
      <c r="F468" s="2"/>
    </row>
    <row r="469" ht="15.75" customHeight="1">
      <c r="A469" s="2"/>
      <c r="B469" s="2"/>
      <c r="C469" s="2"/>
      <c r="D469" s="2"/>
      <c r="E469" s="2"/>
      <c r="F469" s="2"/>
    </row>
    <row r="470" ht="15.75" customHeight="1">
      <c r="A470" s="2"/>
      <c r="B470" s="2"/>
      <c r="C470" s="2"/>
      <c r="D470" s="2"/>
      <c r="E470" s="2"/>
      <c r="F470" s="2"/>
    </row>
    <row r="471" ht="15.75" customHeight="1">
      <c r="A471" s="2"/>
      <c r="B471" s="2"/>
      <c r="C471" s="2"/>
      <c r="D471" s="2"/>
      <c r="E471" s="2"/>
      <c r="F471" s="2"/>
    </row>
    <row r="472" ht="15.75" customHeight="1">
      <c r="A472" s="2"/>
      <c r="B472" s="2"/>
      <c r="C472" s="2"/>
      <c r="D472" s="2"/>
      <c r="E472" s="2"/>
      <c r="F472" s="2"/>
    </row>
    <row r="473" ht="15.75" customHeight="1">
      <c r="A473" s="2"/>
      <c r="B473" s="2"/>
      <c r="C473" s="2"/>
      <c r="D473" s="2"/>
      <c r="E473" s="2"/>
      <c r="F473" s="2"/>
    </row>
    <row r="474" ht="15.75" customHeight="1">
      <c r="A474" s="2"/>
      <c r="B474" s="2"/>
      <c r="C474" s="2"/>
      <c r="D474" s="2"/>
      <c r="E474" s="2"/>
      <c r="F474" s="2"/>
    </row>
    <row r="475" ht="15.75" customHeight="1">
      <c r="A475" s="2"/>
      <c r="B475" s="2"/>
      <c r="C475" s="2"/>
      <c r="D475" s="2"/>
      <c r="E475" s="2"/>
      <c r="F475" s="2"/>
    </row>
    <row r="476" ht="15.75" customHeight="1">
      <c r="A476" s="2"/>
      <c r="B476" s="2"/>
      <c r="C476" s="2"/>
      <c r="D476" s="2"/>
      <c r="E476" s="2"/>
      <c r="F476" s="2"/>
    </row>
    <row r="477" ht="15.75" customHeight="1">
      <c r="A477" s="2"/>
      <c r="B477" s="2"/>
      <c r="C477" s="2"/>
      <c r="D477" s="2"/>
      <c r="E477" s="2"/>
      <c r="F477" s="2"/>
    </row>
    <row r="478" ht="15.75" customHeight="1">
      <c r="A478" s="2"/>
      <c r="B478" s="2"/>
      <c r="C478" s="2"/>
      <c r="D478" s="2"/>
      <c r="E478" s="2"/>
      <c r="F478" s="2"/>
    </row>
    <row r="479" ht="15.75" customHeight="1">
      <c r="A479" s="2"/>
      <c r="B479" s="2"/>
      <c r="C479" s="2"/>
      <c r="D479" s="2"/>
      <c r="E479" s="2"/>
      <c r="F479" s="2"/>
    </row>
    <row r="480" ht="15.75" customHeight="1">
      <c r="A480" s="2"/>
      <c r="B480" s="2"/>
      <c r="C480" s="2"/>
      <c r="D480" s="2"/>
      <c r="E480" s="2"/>
      <c r="F480" s="2"/>
    </row>
    <row r="481" ht="15.75" customHeight="1">
      <c r="A481" s="2"/>
      <c r="B481" s="2"/>
      <c r="C481" s="2"/>
      <c r="D481" s="2"/>
      <c r="E481" s="2"/>
      <c r="F481" s="2"/>
    </row>
    <row r="482" ht="15.75" customHeight="1">
      <c r="A482" s="2"/>
      <c r="B482" s="2"/>
      <c r="C482" s="2"/>
      <c r="D482" s="2"/>
      <c r="E482" s="2"/>
      <c r="F482" s="2"/>
    </row>
    <row r="483" ht="15.75" customHeight="1">
      <c r="A483" s="2"/>
      <c r="B483" s="2"/>
      <c r="C483" s="2"/>
      <c r="D483" s="2"/>
      <c r="E483" s="2"/>
      <c r="F483" s="2"/>
    </row>
    <row r="484" ht="15.75" customHeight="1">
      <c r="A484" s="2"/>
      <c r="B484" s="2"/>
      <c r="C484" s="2"/>
      <c r="D484" s="2"/>
      <c r="E484" s="2"/>
      <c r="F484" s="2"/>
    </row>
    <row r="485" ht="15.75" customHeight="1">
      <c r="A485" s="2"/>
      <c r="B485" s="2"/>
      <c r="C485" s="2"/>
      <c r="D485" s="2"/>
      <c r="E485" s="2"/>
      <c r="F485" s="2"/>
    </row>
    <row r="486" ht="15.75" customHeight="1">
      <c r="A486" s="2"/>
      <c r="B486" s="2"/>
      <c r="C486" s="2"/>
      <c r="D486" s="2"/>
      <c r="E486" s="2"/>
      <c r="F486" s="2"/>
    </row>
    <row r="487" ht="15.75" customHeight="1">
      <c r="A487" s="2"/>
      <c r="B487" s="2"/>
      <c r="C487" s="2"/>
      <c r="D487" s="2"/>
      <c r="E487" s="2"/>
      <c r="F487" s="2"/>
    </row>
    <row r="488" ht="15.75" customHeight="1">
      <c r="A488" s="2"/>
      <c r="B488" s="2"/>
      <c r="C488" s="2"/>
      <c r="D488" s="2"/>
      <c r="E488" s="2"/>
      <c r="F488" s="2"/>
    </row>
    <row r="489" ht="15.75" customHeight="1">
      <c r="A489" s="2"/>
      <c r="B489" s="2"/>
      <c r="C489" s="2"/>
      <c r="D489" s="2"/>
      <c r="E489" s="2"/>
      <c r="F489" s="2"/>
    </row>
    <row r="490" ht="15.75" customHeight="1">
      <c r="A490" s="2"/>
      <c r="B490" s="2"/>
      <c r="C490" s="2"/>
      <c r="D490" s="2"/>
      <c r="E490" s="2"/>
      <c r="F490" s="2"/>
    </row>
    <row r="491" ht="15.75" customHeight="1">
      <c r="A491" s="2"/>
      <c r="B491" s="2"/>
      <c r="C491" s="2"/>
      <c r="D491" s="2"/>
      <c r="E491" s="2"/>
      <c r="F491" s="2"/>
    </row>
    <row r="492" ht="15.75" customHeight="1">
      <c r="A492" s="2"/>
      <c r="B492" s="2"/>
      <c r="C492" s="2"/>
      <c r="D492" s="2"/>
      <c r="E492" s="2"/>
      <c r="F492" s="2"/>
    </row>
    <row r="493" ht="15.75" customHeight="1">
      <c r="A493" s="2"/>
      <c r="B493" s="2"/>
      <c r="C493" s="2"/>
      <c r="D493" s="2"/>
      <c r="E493" s="2"/>
      <c r="F493" s="2"/>
    </row>
    <row r="494" ht="15.75" customHeight="1">
      <c r="A494" s="2"/>
      <c r="B494" s="2"/>
      <c r="C494" s="2"/>
      <c r="D494" s="2"/>
      <c r="E494" s="2"/>
      <c r="F494" s="2"/>
    </row>
    <row r="495" ht="15.75" customHeight="1">
      <c r="A495" s="2"/>
      <c r="B495" s="2"/>
      <c r="C495" s="2"/>
      <c r="D495" s="2"/>
      <c r="E495" s="2"/>
      <c r="F495" s="2"/>
    </row>
    <row r="496" ht="15.75" customHeight="1">
      <c r="A496" s="2"/>
      <c r="B496" s="2"/>
      <c r="C496" s="2"/>
      <c r="D496" s="2"/>
      <c r="E496" s="2"/>
      <c r="F496" s="2"/>
    </row>
    <row r="497" ht="15.75" customHeight="1">
      <c r="A497" s="2"/>
      <c r="B497" s="2"/>
      <c r="C497" s="2"/>
      <c r="D497" s="2"/>
      <c r="E497" s="2"/>
      <c r="F497" s="2"/>
    </row>
    <row r="498" ht="15.75" customHeight="1">
      <c r="A498" s="2"/>
      <c r="B498" s="2"/>
      <c r="C498" s="2"/>
      <c r="D498" s="2"/>
      <c r="E498" s="2"/>
      <c r="F498" s="2"/>
    </row>
    <row r="499" ht="15.75" customHeight="1">
      <c r="A499" s="2"/>
      <c r="B499" s="2"/>
      <c r="C499" s="2"/>
      <c r="D499" s="2"/>
      <c r="E499" s="2"/>
      <c r="F499" s="2"/>
    </row>
    <row r="500" ht="15.75" customHeight="1">
      <c r="A500" s="2"/>
      <c r="B500" s="2"/>
      <c r="C500" s="2"/>
      <c r="D500" s="2"/>
      <c r="E500" s="2"/>
      <c r="F500" s="2"/>
    </row>
    <row r="501" ht="15.75" customHeight="1">
      <c r="A501" s="2"/>
      <c r="B501" s="2"/>
      <c r="C501" s="2"/>
      <c r="D501" s="2"/>
      <c r="E501" s="2"/>
      <c r="F501" s="2"/>
    </row>
    <row r="502" ht="15.75" customHeight="1">
      <c r="A502" s="2"/>
      <c r="B502" s="2"/>
      <c r="C502" s="2"/>
      <c r="D502" s="2"/>
      <c r="E502" s="2"/>
      <c r="F502" s="2"/>
    </row>
    <row r="503" ht="15.75" customHeight="1">
      <c r="A503" s="2"/>
      <c r="B503" s="2"/>
      <c r="C503" s="2"/>
      <c r="D503" s="2"/>
      <c r="E503" s="2"/>
      <c r="F503" s="2"/>
    </row>
    <row r="504" ht="15.75" customHeight="1">
      <c r="A504" s="2"/>
      <c r="B504" s="2"/>
      <c r="C504" s="2"/>
      <c r="D504" s="2"/>
      <c r="E504" s="2"/>
      <c r="F504" s="2"/>
    </row>
    <row r="505" ht="15.75" customHeight="1">
      <c r="A505" s="2"/>
      <c r="B505" s="2"/>
      <c r="C505" s="2"/>
      <c r="D505" s="2"/>
      <c r="E505" s="2"/>
      <c r="F505" s="2"/>
    </row>
    <row r="506" ht="15.75" customHeight="1">
      <c r="A506" s="2"/>
      <c r="B506" s="2"/>
      <c r="C506" s="2"/>
      <c r="D506" s="2"/>
      <c r="E506" s="2"/>
      <c r="F506" s="2"/>
    </row>
    <row r="507" ht="15.75" customHeight="1">
      <c r="A507" s="2"/>
      <c r="B507" s="2"/>
      <c r="C507" s="2"/>
      <c r="D507" s="2"/>
      <c r="E507" s="2"/>
      <c r="F507" s="2"/>
    </row>
    <row r="508" ht="15.75" customHeight="1">
      <c r="A508" s="2"/>
      <c r="B508" s="2"/>
      <c r="C508" s="2"/>
      <c r="D508" s="2"/>
      <c r="E508" s="2"/>
      <c r="F508" s="2"/>
    </row>
    <row r="509" ht="15.75" customHeight="1">
      <c r="A509" s="2"/>
      <c r="B509" s="2"/>
      <c r="C509" s="2"/>
      <c r="D509" s="2"/>
      <c r="E509" s="2"/>
      <c r="F509" s="2"/>
    </row>
    <row r="510" ht="15.75" customHeight="1">
      <c r="A510" s="2"/>
      <c r="B510" s="2"/>
      <c r="C510" s="2"/>
      <c r="D510" s="2"/>
      <c r="E510" s="2"/>
      <c r="F510" s="2"/>
    </row>
    <row r="511" ht="15.75" customHeight="1">
      <c r="A511" s="2"/>
      <c r="B511" s="2"/>
      <c r="C511" s="2"/>
      <c r="D511" s="2"/>
      <c r="E511" s="2"/>
      <c r="F511" s="2"/>
    </row>
    <row r="512" ht="15.75" customHeight="1">
      <c r="A512" s="2"/>
      <c r="B512" s="2"/>
      <c r="C512" s="2"/>
      <c r="D512" s="2"/>
      <c r="E512" s="2"/>
      <c r="F512" s="2"/>
    </row>
    <row r="513" ht="15.75" customHeight="1">
      <c r="A513" s="2"/>
      <c r="B513" s="2"/>
      <c r="C513" s="2"/>
      <c r="D513" s="2"/>
      <c r="E513" s="2"/>
      <c r="F513" s="2"/>
    </row>
    <row r="514" ht="15.75" customHeight="1">
      <c r="A514" s="2"/>
      <c r="B514" s="2"/>
      <c r="C514" s="2"/>
      <c r="D514" s="2"/>
      <c r="E514" s="2"/>
      <c r="F514" s="2"/>
    </row>
    <row r="515" ht="15.75" customHeight="1">
      <c r="A515" s="2"/>
      <c r="B515" s="2"/>
      <c r="C515" s="2"/>
      <c r="D515" s="2"/>
      <c r="E515" s="2"/>
      <c r="F515" s="2"/>
    </row>
    <row r="516" ht="15.75" customHeight="1">
      <c r="A516" s="2"/>
      <c r="B516" s="2"/>
      <c r="C516" s="2"/>
      <c r="D516" s="2"/>
      <c r="E516" s="2"/>
      <c r="F516" s="2"/>
    </row>
    <row r="517" ht="15.75" customHeight="1">
      <c r="A517" s="2"/>
      <c r="B517" s="2"/>
      <c r="C517" s="2"/>
      <c r="D517" s="2"/>
      <c r="E517" s="2"/>
      <c r="F517" s="2"/>
    </row>
    <row r="518" ht="15.75" customHeight="1">
      <c r="A518" s="2"/>
      <c r="B518" s="2"/>
      <c r="C518" s="2"/>
      <c r="D518" s="2"/>
      <c r="E518" s="2"/>
      <c r="F518" s="2"/>
    </row>
    <row r="519" ht="15.75" customHeight="1">
      <c r="A519" s="2"/>
      <c r="B519" s="2"/>
      <c r="C519" s="2"/>
      <c r="D519" s="2"/>
      <c r="E519" s="2"/>
      <c r="F519" s="2"/>
    </row>
    <row r="520" ht="15.75" customHeight="1">
      <c r="A520" s="2"/>
      <c r="B520" s="2"/>
      <c r="C520" s="2"/>
      <c r="D520" s="2"/>
      <c r="E520" s="2"/>
      <c r="F520" s="2"/>
    </row>
    <row r="521" ht="15.75" customHeight="1">
      <c r="A521" s="2"/>
      <c r="B521" s="2"/>
      <c r="C521" s="2"/>
      <c r="D521" s="2"/>
      <c r="E521" s="2"/>
      <c r="F521" s="2"/>
    </row>
    <row r="522" ht="15.75" customHeight="1">
      <c r="A522" s="2"/>
      <c r="B522" s="2"/>
      <c r="C522" s="2"/>
      <c r="D522" s="2"/>
      <c r="E522" s="2"/>
      <c r="F522" s="2"/>
    </row>
    <row r="523" ht="15.75" customHeight="1">
      <c r="A523" s="2"/>
      <c r="B523" s="2"/>
      <c r="C523" s="2"/>
      <c r="D523" s="2"/>
      <c r="E523" s="2"/>
      <c r="F523" s="2"/>
    </row>
    <row r="524" ht="15.75" customHeight="1">
      <c r="A524" s="2"/>
      <c r="B524" s="2"/>
      <c r="C524" s="2"/>
      <c r="D524" s="2"/>
      <c r="E524" s="2"/>
      <c r="F524" s="2"/>
    </row>
    <row r="525" ht="15.75" customHeight="1">
      <c r="A525" s="2"/>
      <c r="B525" s="2"/>
      <c r="C525" s="2"/>
      <c r="D525" s="2"/>
      <c r="E525" s="2"/>
      <c r="F525" s="2"/>
    </row>
    <row r="526" ht="15.75" customHeight="1">
      <c r="A526" s="2"/>
      <c r="B526" s="2"/>
      <c r="C526" s="2"/>
      <c r="D526" s="2"/>
      <c r="E526" s="2"/>
      <c r="F526" s="2"/>
    </row>
    <row r="527" ht="15.75" customHeight="1">
      <c r="A527" s="2"/>
      <c r="B527" s="2"/>
      <c r="C527" s="2"/>
      <c r="D527" s="2"/>
      <c r="E527" s="2"/>
      <c r="F527" s="2"/>
    </row>
    <row r="528" ht="15.75" customHeight="1">
      <c r="A528" s="2"/>
      <c r="B528" s="2"/>
      <c r="C528" s="2"/>
      <c r="D528" s="2"/>
      <c r="E528" s="2"/>
      <c r="F528" s="2"/>
    </row>
    <row r="529" ht="15.75" customHeight="1">
      <c r="A529" s="2"/>
      <c r="B529" s="2"/>
      <c r="C529" s="2"/>
      <c r="D529" s="2"/>
      <c r="E529" s="2"/>
      <c r="F529" s="2"/>
    </row>
    <row r="530" ht="15.75" customHeight="1">
      <c r="A530" s="2"/>
      <c r="B530" s="2"/>
      <c r="C530" s="2"/>
      <c r="D530" s="2"/>
      <c r="E530" s="2"/>
      <c r="F530" s="2"/>
    </row>
    <row r="531" ht="15.75" customHeight="1">
      <c r="A531" s="2"/>
      <c r="B531" s="2"/>
      <c r="C531" s="2"/>
      <c r="D531" s="2"/>
      <c r="E531" s="2"/>
      <c r="F531" s="2"/>
    </row>
    <row r="532" ht="15.75" customHeight="1">
      <c r="A532" s="2"/>
      <c r="B532" s="2"/>
      <c r="C532" s="2"/>
      <c r="D532" s="2"/>
      <c r="E532" s="2"/>
      <c r="F532" s="2"/>
    </row>
    <row r="533" ht="15.75" customHeight="1">
      <c r="A533" s="2"/>
      <c r="B533" s="2"/>
      <c r="C533" s="2"/>
      <c r="D533" s="2"/>
      <c r="E533" s="2"/>
      <c r="F533" s="2"/>
    </row>
    <row r="534" ht="15.75" customHeight="1">
      <c r="A534" s="2"/>
      <c r="B534" s="2"/>
      <c r="C534" s="2"/>
      <c r="D534" s="2"/>
      <c r="E534" s="2"/>
      <c r="F534" s="2"/>
    </row>
    <row r="535" ht="15.75" customHeight="1">
      <c r="A535" s="2"/>
      <c r="B535" s="2"/>
      <c r="C535" s="2"/>
      <c r="D535" s="2"/>
      <c r="E535" s="2"/>
      <c r="F535" s="2"/>
    </row>
    <row r="536" ht="15.75" customHeight="1">
      <c r="A536" s="2"/>
      <c r="B536" s="2"/>
      <c r="C536" s="2"/>
      <c r="D536" s="2"/>
      <c r="E536" s="2"/>
      <c r="F536" s="2"/>
    </row>
    <row r="537" ht="15.75" customHeight="1">
      <c r="A537" s="2"/>
      <c r="B537" s="2"/>
      <c r="C537" s="2"/>
      <c r="D537" s="2"/>
      <c r="E537" s="2"/>
      <c r="F537" s="2"/>
    </row>
    <row r="538" ht="15.75" customHeight="1">
      <c r="A538" s="2"/>
      <c r="B538" s="2"/>
      <c r="C538" s="2"/>
      <c r="D538" s="2"/>
      <c r="E538" s="2"/>
      <c r="F538" s="2"/>
    </row>
    <row r="539" ht="15.75" customHeight="1">
      <c r="A539" s="2"/>
      <c r="B539" s="2"/>
      <c r="C539" s="2"/>
      <c r="D539" s="2"/>
      <c r="E539" s="2"/>
      <c r="F539" s="2"/>
    </row>
    <row r="540" ht="15.75" customHeight="1">
      <c r="A540" s="2"/>
      <c r="B540" s="2"/>
      <c r="C540" s="2"/>
      <c r="D540" s="2"/>
      <c r="E540" s="2"/>
      <c r="F540" s="2"/>
    </row>
    <row r="541" ht="15.75" customHeight="1">
      <c r="A541" s="2"/>
      <c r="B541" s="2"/>
      <c r="C541" s="2"/>
      <c r="D541" s="2"/>
      <c r="E541" s="2"/>
      <c r="F541" s="2"/>
    </row>
    <row r="542" ht="15.75" customHeight="1">
      <c r="A542" s="2"/>
      <c r="B542" s="2"/>
      <c r="C542" s="2"/>
      <c r="D542" s="2"/>
      <c r="E542" s="2"/>
      <c r="F542" s="2"/>
    </row>
    <row r="543" ht="15.75" customHeight="1">
      <c r="A543" s="2"/>
      <c r="B543" s="2"/>
      <c r="C543" s="2"/>
      <c r="D543" s="2"/>
      <c r="E543" s="2"/>
      <c r="F543" s="2"/>
    </row>
    <row r="544" ht="15.75" customHeight="1">
      <c r="A544" s="2"/>
      <c r="B544" s="2"/>
      <c r="C544" s="2"/>
      <c r="D544" s="2"/>
      <c r="E544" s="2"/>
      <c r="F544" s="2"/>
    </row>
    <row r="545" ht="15.75" customHeight="1">
      <c r="A545" s="2"/>
      <c r="B545" s="2"/>
      <c r="C545" s="2"/>
      <c r="D545" s="2"/>
      <c r="E545" s="2"/>
      <c r="F545" s="2"/>
    </row>
    <row r="546" ht="15.75" customHeight="1">
      <c r="A546" s="2"/>
      <c r="B546" s="2"/>
      <c r="C546" s="2"/>
      <c r="D546" s="2"/>
      <c r="E546" s="2"/>
      <c r="F546" s="2"/>
    </row>
    <row r="547" ht="15.75" customHeight="1">
      <c r="A547" s="2"/>
      <c r="B547" s="2"/>
      <c r="C547" s="2"/>
      <c r="D547" s="2"/>
      <c r="E547" s="2"/>
      <c r="F547" s="2"/>
    </row>
    <row r="548" ht="15.75" customHeight="1">
      <c r="A548" s="2"/>
      <c r="B548" s="2"/>
      <c r="C548" s="2"/>
      <c r="D548" s="2"/>
      <c r="E548" s="2"/>
      <c r="F548" s="2"/>
    </row>
    <row r="549" ht="15.75" customHeight="1">
      <c r="A549" s="2"/>
      <c r="B549" s="2"/>
      <c r="C549" s="2"/>
      <c r="D549" s="2"/>
      <c r="E549" s="2"/>
      <c r="F549" s="2"/>
    </row>
    <row r="550" ht="15.75" customHeight="1">
      <c r="A550" s="2"/>
      <c r="B550" s="2"/>
      <c r="C550" s="2"/>
      <c r="D550" s="2"/>
      <c r="E550" s="2"/>
      <c r="F550" s="2"/>
    </row>
    <row r="551" ht="15.75" customHeight="1">
      <c r="A551" s="2"/>
      <c r="B551" s="2"/>
      <c r="C551" s="2"/>
      <c r="D551" s="2"/>
      <c r="E551" s="2"/>
      <c r="F551" s="2"/>
    </row>
    <row r="552" ht="15.75" customHeight="1">
      <c r="A552" s="2"/>
      <c r="B552" s="2"/>
      <c r="C552" s="2"/>
      <c r="D552" s="2"/>
      <c r="E552" s="2"/>
      <c r="F552" s="2"/>
    </row>
    <row r="553" ht="15.75" customHeight="1">
      <c r="A553" s="2"/>
      <c r="B553" s="2"/>
      <c r="C553" s="2"/>
      <c r="D553" s="2"/>
      <c r="E553" s="2"/>
      <c r="F553" s="2"/>
    </row>
    <row r="554" ht="15.75" customHeight="1">
      <c r="A554" s="2"/>
      <c r="B554" s="2"/>
      <c r="C554" s="2"/>
      <c r="D554" s="2"/>
      <c r="E554" s="2"/>
      <c r="F554" s="2"/>
    </row>
    <row r="555" ht="15.75" customHeight="1">
      <c r="A555" s="2"/>
      <c r="B555" s="2"/>
      <c r="C555" s="2"/>
      <c r="D555" s="2"/>
      <c r="E555" s="2"/>
      <c r="F555" s="2"/>
    </row>
    <row r="556" ht="15.75" customHeight="1">
      <c r="A556" s="2"/>
      <c r="B556" s="2"/>
      <c r="C556" s="2"/>
      <c r="D556" s="2"/>
      <c r="E556" s="2"/>
      <c r="F556" s="2"/>
    </row>
    <row r="557" ht="15.75" customHeight="1">
      <c r="A557" s="2"/>
      <c r="B557" s="2"/>
      <c r="C557" s="2"/>
      <c r="D557" s="2"/>
      <c r="E557" s="2"/>
      <c r="F557" s="2"/>
    </row>
    <row r="558" ht="15.75" customHeight="1">
      <c r="A558" s="2"/>
      <c r="B558" s="2"/>
      <c r="C558" s="2"/>
      <c r="D558" s="2"/>
      <c r="E558" s="2"/>
      <c r="F558" s="2"/>
    </row>
    <row r="559" ht="15.75" customHeight="1">
      <c r="A559" s="2"/>
      <c r="B559" s="2"/>
      <c r="C559" s="2"/>
      <c r="D559" s="2"/>
      <c r="E559" s="2"/>
      <c r="F559" s="2"/>
    </row>
    <row r="560" ht="15.75" customHeight="1">
      <c r="A560" s="2"/>
      <c r="B560" s="2"/>
      <c r="C560" s="2"/>
      <c r="D560" s="2"/>
      <c r="E560" s="2"/>
      <c r="F560" s="2"/>
    </row>
    <row r="561" ht="15.75" customHeight="1">
      <c r="A561" s="2"/>
      <c r="B561" s="2"/>
      <c r="C561" s="2"/>
      <c r="D561" s="2"/>
      <c r="E561" s="2"/>
      <c r="F561" s="2"/>
    </row>
    <row r="562" ht="15.75" customHeight="1">
      <c r="A562" s="2"/>
      <c r="B562" s="2"/>
      <c r="C562" s="2"/>
      <c r="D562" s="2"/>
      <c r="E562" s="2"/>
      <c r="F562" s="2"/>
    </row>
    <row r="563" ht="15.75" customHeight="1">
      <c r="A563" s="2"/>
      <c r="B563" s="2"/>
      <c r="C563" s="2"/>
      <c r="D563" s="2"/>
      <c r="E563" s="2"/>
      <c r="F563" s="2"/>
    </row>
    <row r="564" ht="15.75" customHeight="1">
      <c r="A564" s="2"/>
      <c r="B564" s="2"/>
      <c r="C564" s="2"/>
      <c r="D564" s="2"/>
      <c r="E564" s="2"/>
      <c r="F564" s="2"/>
    </row>
    <row r="565" ht="15.75" customHeight="1">
      <c r="A565" s="2"/>
      <c r="B565" s="2"/>
      <c r="C565" s="2"/>
      <c r="D565" s="2"/>
      <c r="E565" s="2"/>
      <c r="F565" s="2"/>
    </row>
    <row r="566" ht="15.75" customHeight="1">
      <c r="A566" s="2"/>
      <c r="B566" s="2"/>
      <c r="C566" s="2"/>
      <c r="D566" s="2"/>
      <c r="E566" s="2"/>
      <c r="F566" s="2"/>
    </row>
    <row r="567" ht="15.75" customHeight="1">
      <c r="A567" s="2"/>
      <c r="B567" s="2"/>
      <c r="C567" s="2"/>
      <c r="D567" s="2"/>
      <c r="E567" s="2"/>
      <c r="F567" s="2"/>
    </row>
    <row r="568" ht="15.75" customHeight="1">
      <c r="A568" s="2"/>
      <c r="B568" s="2"/>
      <c r="C568" s="2"/>
      <c r="D568" s="2"/>
      <c r="E568" s="2"/>
      <c r="F568" s="2"/>
    </row>
    <row r="569" ht="15.75" customHeight="1">
      <c r="A569" s="2"/>
      <c r="B569" s="2"/>
      <c r="C569" s="2"/>
      <c r="D569" s="2"/>
      <c r="E569" s="2"/>
      <c r="F569" s="2"/>
    </row>
    <row r="570" ht="15.75" customHeight="1">
      <c r="A570" s="2"/>
      <c r="B570" s="2"/>
      <c r="C570" s="2"/>
      <c r="D570" s="2"/>
      <c r="E570" s="2"/>
      <c r="F570" s="2"/>
    </row>
    <row r="571" ht="15.75" customHeight="1">
      <c r="A571" s="2"/>
      <c r="B571" s="2"/>
      <c r="C571" s="2"/>
      <c r="D571" s="2"/>
      <c r="E571" s="2"/>
      <c r="F571" s="2"/>
    </row>
    <row r="572" ht="15.75" customHeight="1">
      <c r="A572" s="2"/>
      <c r="B572" s="2"/>
      <c r="C572" s="2"/>
      <c r="D572" s="2"/>
      <c r="E572" s="2"/>
      <c r="F572" s="2"/>
    </row>
    <row r="573" ht="15.75" customHeight="1">
      <c r="A573" s="2"/>
      <c r="B573" s="2"/>
      <c r="C573" s="2"/>
      <c r="D573" s="2"/>
      <c r="E573" s="2"/>
      <c r="F573" s="2"/>
    </row>
    <row r="574" ht="15.75" customHeight="1">
      <c r="A574" s="2"/>
      <c r="B574" s="2"/>
      <c r="C574" s="2"/>
      <c r="D574" s="2"/>
      <c r="E574" s="2"/>
      <c r="F574" s="2"/>
    </row>
    <row r="575" ht="15.75" customHeight="1">
      <c r="A575" s="2"/>
      <c r="B575" s="2"/>
      <c r="C575" s="2"/>
      <c r="D575" s="2"/>
      <c r="E575" s="2"/>
      <c r="F575" s="2"/>
    </row>
    <row r="576" ht="15.75" customHeight="1">
      <c r="A576" s="2"/>
      <c r="B576" s="2"/>
      <c r="C576" s="2"/>
      <c r="D576" s="2"/>
      <c r="E576" s="2"/>
      <c r="F576" s="2"/>
    </row>
    <row r="577" ht="15.75" customHeight="1">
      <c r="A577" s="2"/>
      <c r="B577" s="2"/>
      <c r="C577" s="2"/>
      <c r="D577" s="2"/>
      <c r="E577" s="2"/>
      <c r="F577" s="2"/>
    </row>
    <row r="578" ht="15.75" customHeight="1">
      <c r="A578" s="2"/>
      <c r="B578" s="2"/>
      <c r="C578" s="2"/>
      <c r="D578" s="2"/>
      <c r="E578" s="2"/>
      <c r="F578" s="2"/>
    </row>
    <row r="579" ht="15.75" customHeight="1">
      <c r="A579" s="2"/>
      <c r="B579" s="2"/>
      <c r="C579" s="2"/>
      <c r="D579" s="2"/>
      <c r="E579" s="2"/>
      <c r="F579" s="2"/>
    </row>
    <row r="580" ht="15.75" customHeight="1">
      <c r="A580" s="2"/>
      <c r="B580" s="2"/>
      <c r="C580" s="2"/>
      <c r="D580" s="2"/>
      <c r="E580" s="2"/>
      <c r="F580" s="2"/>
    </row>
    <row r="581" ht="15.75" customHeight="1">
      <c r="A581" s="2"/>
      <c r="B581" s="2"/>
      <c r="C581" s="2"/>
      <c r="D581" s="2"/>
      <c r="E581" s="2"/>
      <c r="F581" s="2"/>
    </row>
    <row r="582" ht="15.75" customHeight="1">
      <c r="A582" s="2"/>
      <c r="B582" s="2"/>
      <c r="C582" s="2"/>
      <c r="D582" s="2"/>
      <c r="E582" s="2"/>
      <c r="F582" s="2"/>
    </row>
    <row r="583" ht="15.75" customHeight="1">
      <c r="A583" s="2"/>
      <c r="B583" s="2"/>
      <c r="C583" s="2"/>
      <c r="D583" s="2"/>
      <c r="E583" s="2"/>
      <c r="F583" s="2"/>
    </row>
    <row r="584" ht="15.75" customHeight="1">
      <c r="A584" s="2"/>
      <c r="B584" s="2"/>
      <c r="C584" s="2"/>
      <c r="D584" s="2"/>
      <c r="E584" s="2"/>
      <c r="F584" s="2"/>
    </row>
    <row r="585" ht="15.75" customHeight="1">
      <c r="A585" s="2"/>
      <c r="B585" s="2"/>
      <c r="C585" s="2"/>
      <c r="D585" s="2"/>
      <c r="E585" s="2"/>
      <c r="F585" s="2"/>
    </row>
    <row r="586" ht="15.75" customHeight="1">
      <c r="A586" s="2"/>
      <c r="B586" s="2"/>
      <c r="C586" s="2"/>
      <c r="D586" s="2"/>
      <c r="E586" s="2"/>
      <c r="F586" s="2"/>
    </row>
    <row r="587" ht="15.75" customHeight="1">
      <c r="A587" s="2"/>
      <c r="B587" s="2"/>
      <c r="C587" s="2"/>
      <c r="D587" s="2"/>
      <c r="E587" s="2"/>
      <c r="F587" s="2"/>
    </row>
    <row r="588" ht="15.75" customHeight="1">
      <c r="A588" s="2"/>
      <c r="B588" s="2"/>
      <c r="C588" s="2"/>
      <c r="D588" s="2"/>
      <c r="E588" s="2"/>
      <c r="F588" s="2"/>
    </row>
    <row r="589" ht="15.75" customHeight="1">
      <c r="A589" s="2"/>
      <c r="B589" s="2"/>
      <c r="C589" s="2"/>
      <c r="D589" s="2"/>
      <c r="E589" s="2"/>
      <c r="F589" s="2"/>
    </row>
    <row r="590" ht="15.75" customHeight="1">
      <c r="A590" s="2"/>
      <c r="B590" s="2"/>
      <c r="C590" s="2"/>
      <c r="D590" s="2"/>
      <c r="E590" s="2"/>
      <c r="F590" s="2"/>
    </row>
    <row r="591" ht="15.75" customHeight="1">
      <c r="A591" s="2"/>
      <c r="B591" s="2"/>
      <c r="C591" s="2"/>
      <c r="D591" s="2"/>
      <c r="E591" s="2"/>
      <c r="F591" s="2"/>
    </row>
    <row r="592" ht="15.75" customHeight="1">
      <c r="A592" s="2"/>
      <c r="B592" s="2"/>
      <c r="C592" s="2"/>
      <c r="D592" s="2"/>
      <c r="E592" s="2"/>
      <c r="F592" s="2"/>
    </row>
    <row r="593" ht="15.75" customHeight="1">
      <c r="A593" s="2"/>
      <c r="B593" s="2"/>
      <c r="C593" s="2"/>
      <c r="D593" s="2"/>
      <c r="E593" s="2"/>
      <c r="F593" s="2"/>
    </row>
    <row r="594" ht="15.75" customHeight="1">
      <c r="A594" s="2"/>
      <c r="B594" s="2"/>
      <c r="C594" s="2"/>
      <c r="D594" s="2"/>
      <c r="E594" s="2"/>
      <c r="F594" s="2"/>
    </row>
    <row r="595" ht="15.75" customHeight="1">
      <c r="A595" s="2"/>
      <c r="B595" s="2"/>
      <c r="C595" s="2"/>
      <c r="D595" s="2"/>
      <c r="E595" s="2"/>
      <c r="F595" s="2"/>
    </row>
    <row r="596" ht="15.75" customHeight="1">
      <c r="A596" s="2"/>
      <c r="B596" s="2"/>
      <c r="C596" s="2"/>
      <c r="D596" s="2"/>
      <c r="E596" s="2"/>
      <c r="F596" s="2"/>
    </row>
    <row r="597" ht="15.75" customHeight="1">
      <c r="A597" s="2"/>
      <c r="B597" s="2"/>
      <c r="C597" s="2"/>
      <c r="D597" s="2"/>
      <c r="E597" s="2"/>
      <c r="F597" s="2"/>
    </row>
    <row r="598" ht="15.75" customHeight="1">
      <c r="A598" s="2"/>
      <c r="B598" s="2"/>
      <c r="C598" s="2"/>
      <c r="D598" s="2"/>
      <c r="E598" s="2"/>
      <c r="F598" s="2"/>
    </row>
    <row r="599" ht="15.75" customHeight="1">
      <c r="A599" s="2"/>
      <c r="B599" s="2"/>
      <c r="C599" s="2"/>
      <c r="D599" s="2"/>
      <c r="E599" s="2"/>
      <c r="F599" s="2"/>
    </row>
    <row r="600" ht="15.75" customHeight="1">
      <c r="A600" s="2"/>
      <c r="B600" s="2"/>
      <c r="C600" s="2"/>
      <c r="D600" s="2"/>
      <c r="E600" s="2"/>
      <c r="F600" s="2"/>
    </row>
    <row r="601" ht="15.75" customHeight="1">
      <c r="A601" s="2"/>
      <c r="B601" s="2"/>
      <c r="C601" s="2"/>
      <c r="D601" s="2"/>
      <c r="E601" s="2"/>
      <c r="F601" s="2"/>
    </row>
    <row r="602" ht="15.75" customHeight="1">
      <c r="A602" s="2"/>
      <c r="B602" s="2"/>
      <c r="C602" s="2"/>
      <c r="D602" s="2"/>
      <c r="E602" s="2"/>
      <c r="F602" s="2"/>
    </row>
    <row r="603" ht="15.75" customHeight="1">
      <c r="A603" s="2"/>
      <c r="B603" s="2"/>
      <c r="C603" s="2"/>
      <c r="D603" s="2"/>
      <c r="E603" s="2"/>
      <c r="F603" s="2"/>
    </row>
    <row r="604" ht="15.75" customHeight="1">
      <c r="A604" s="2"/>
      <c r="B604" s="2"/>
      <c r="C604" s="2"/>
      <c r="D604" s="2"/>
      <c r="E604" s="2"/>
      <c r="F604" s="2"/>
    </row>
    <row r="605" ht="15.75" customHeight="1">
      <c r="A605" s="2"/>
      <c r="B605" s="2"/>
      <c r="C605" s="2"/>
      <c r="D605" s="2"/>
      <c r="E605" s="2"/>
      <c r="F605" s="2"/>
    </row>
    <row r="606" ht="15.75" customHeight="1">
      <c r="A606" s="2"/>
      <c r="B606" s="2"/>
      <c r="C606" s="2"/>
      <c r="D606" s="2"/>
      <c r="E606" s="2"/>
      <c r="F606" s="2"/>
    </row>
    <row r="607" ht="15.75" customHeight="1">
      <c r="A607" s="2"/>
      <c r="B607" s="2"/>
      <c r="C607" s="2"/>
      <c r="D607" s="2"/>
      <c r="E607" s="2"/>
      <c r="F607" s="2"/>
    </row>
    <row r="608" ht="15.75" customHeight="1">
      <c r="A608" s="2"/>
      <c r="B608" s="2"/>
      <c r="C608" s="2"/>
      <c r="D608" s="2"/>
      <c r="E608" s="2"/>
      <c r="F608" s="2"/>
    </row>
    <row r="609" ht="15.75" customHeight="1">
      <c r="A609" s="2"/>
      <c r="B609" s="2"/>
      <c r="C609" s="2"/>
      <c r="D609" s="2"/>
      <c r="E609" s="2"/>
      <c r="F609" s="2"/>
    </row>
    <row r="610" ht="15.75" customHeight="1">
      <c r="A610" s="2"/>
      <c r="B610" s="2"/>
      <c r="C610" s="2"/>
      <c r="D610" s="2"/>
      <c r="E610" s="2"/>
      <c r="F610" s="2"/>
    </row>
    <row r="611" ht="15.75" customHeight="1">
      <c r="A611" s="2"/>
      <c r="B611" s="2"/>
      <c r="C611" s="2"/>
      <c r="D611" s="2"/>
      <c r="E611" s="2"/>
      <c r="F611" s="2"/>
    </row>
    <row r="612" ht="15.75" customHeight="1">
      <c r="A612" s="2"/>
      <c r="B612" s="2"/>
      <c r="C612" s="2"/>
      <c r="D612" s="2"/>
      <c r="E612" s="2"/>
      <c r="F612" s="2"/>
    </row>
    <row r="613" ht="15.75" customHeight="1">
      <c r="A613" s="2"/>
      <c r="B613" s="2"/>
      <c r="C613" s="2"/>
      <c r="D613" s="2"/>
      <c r="E613" s="2"/>
      <c r="F613" s="2"/>
    </row>
    <row r="614" ht="15.75" customHeight="1">
      <c r="A614" s="2"/>
      <c r="B614" s="2"/>
      <c r="C614" s="2"/>
      <c r="D614" s="2"/>
      <c r="E614" s="2"/>
      <c r="F614" s="2"/>
    </row>
    <row r="615" ht="15.75" customHeight="1">
      <c r="A615" s="2"/>
      <c r="B615" s="2"/>
      <c r="C615" s="2"/>
      <c r="D615" s="2"/>
      <c r="E615" s="2"/>
      <c r="F615" s="2"/>
    </row>
    <row r="616" ht="15.75" customHeight="1">
      <c r="A616" s="2"/>
      <c r="B616" s="2"/>
      <c r="C616" s="2"/>
      <c r="D616" s="2"/>
      <c r="E616" s="2"/>
      <c r="F616" s="2"/>
    </row>
    <row r="617" ht="15.75" customHeight="1">
      <c r="A617" s="2"/>
      <c r="B617" s="2"/>
      <c r="C617" s="2"/>
      <c r="D617" s="2"/>
      <c r="E617" s="2"/>
      <c r="F617" s="2"/>
    </row>
    <row r="618" ht="15.75" customHeight="1">
      <c r="A618" s="2"/>
      <c r="B618" s="2"/>
      <c r="C618" s="2"/>
      <c r="D618" s="2"/>
      <c r="E618" s="2"/>
      <c r="F618" s="2"/>
    </row>
    <row r="619" ht="15.75" customHeight="1">
      <c r="A619" s="2"/>
      <c r="B619" s="2"/>
      <c r="C619" s="2"/>
      <c r="D619" s="2"/>
      <c r="E619" s="2"/>
      <c r="F619" s="2"/>
    </row>
    <row r="620" ht="15.75" customHeight="1">
      <c r="A620" s="2"/>
      <c r="B620" s="2"/>
      <c r="C620" s="2"/>
      <c r="D620" s="2"/>
      <c r="E620" s="2"/>
      <c r="F620" s="2"/>
    </row>
    <row r="621" ht="15.75" customHeight="1">
      <c r="A621" s="2"/>
      <c r="B621" s="2"/>
      <c r="C621" s="2"/>
      <c r="D621" s="2"/>
      <c r="E621" s="2"/>
      <c r="F621" s="2"/>
    </row>
    <row r="622" ht="15.75" customHeight="1">
      <c r="A622" s="2"/>
      <c r="B622" s="2"/>
      <c r="C622" s="2"/>
      <c r="D622" s="2"/>
      <c r="E622" s="2"/>
      <c r="F622" s="2"/>
    </row>
    <row r="623" ht="15.75" customHeight="1">
      <c r="A623" s="2"/>
      <c r="B623" s="2"/>
      <c r="C623" s="2"/>
      <c r="D623" s="2"/>
      <c r="E623" s="2"/>
      <c r="F623" s="2"/>
    </row>
    <row r="624" ht="15.75" customHeight="1">
      <c r="A624" s="2"/>
      <c r="B624" s="2"/>
      <c r="C624" s="2"/>
      <c r="D624" s="2"/>
      <c r="E624" s="2"/>
      <c r="F624" s="2"/>
    </row>
    <row r="625" ht="15.75" customHeight="1">
      <c r="A625" s="2"/>
      <c r="B625" s="2"/>
      <c r="C625" s="2"/>
      <c r="D625" s="2"/>
      <c r="E625" s="2"/>
      <c r="F625" s="2"/>
    </row>
    <row r="626" ht="15.75" customHeight="1">
      <c r="A626" s="2"/>
      <c r="B626" s="2"/>
      <c r="C626" s="2"/>
      <c r="D626" s="2"/>
      <c r="E626" s="2"/>
      <c r="F626" s="2"/>
    </row>
    <row r="627" ht="15.75" customHeight="1">
      <c r="A627" s="2"/>
      <c r="B627" s="2"/>
      <c r="C627" s="2"/>
      <c r="D627" s="2"/>
      <c r="E627" s="2"/>
      <c r="F627" s="2"/>
    </row>
    <row r="628" ht="15.75" customHeight="1">
      <c r="A628" s="2"/>
      <c r="B628" s="2"/>
      <c r="C628" s="2"/>
      <c r="D628" s="2"/>
      <c r="E628" s="2"/>
      <c r="F628" s="2"/>
    </row>
    <row r="629" ht="15.75" customHeight="1">
      <c r="A629" s="2"/>
      <c r="B629" s="2"/>
      <c r="C629" s="2"/>
      <c r="D629" s="2"/>
      <c r="E629" s="2"/>
      <c r="F629" s="2"/>
    </row>
    <row r="630" ht="15.75" customHeight="1">
      <c r="A630" s="2"/>
      <c r="B630" s="2"/>
      <c r="C630" s="2"/>
      <c r="D630" s="2"/>
      <c r="E630" s="2"/>
      <c r="F630" s="2"/>
    </row>
    <row r="631" ht="15.75" customHeight="1">
      <c r="A631" s="2"/>
      <c r="B631" s="2"/>
      <c r="C631" s="2"/>
      <c r="D631" s="2"/>
      <c r="E631" s="2"/>
      <c r="F631" s="2"/>
    </row>
    <row r="632" ht="15.75" customHeight="1">
      <c r="A632" s="2"/>
      <c r="B632" s="2"/>
      <c r="C632" s="2"/>
      <c r="D632" s="2"/>
      <c r="E632" s="2"/>
      <c r="F632" s="2"/>
    </row>
    <row r="633" ht="15.75" customHeight="1">
      <c r="A633" s="2"/>
      <c r="B633" s="2"/>
      <c r="C633" s="2"/>
      <c r="D633" s="2"/>
      <c r="E633" s="2"/>
      <c r="F633" s="2"/>
    </row>
    <row r="634" ht="15.75" customHeight="1">
      <c r="A634" s="2"/>
      <c r="B634" s="2"/>
      <c r="C634" s="2"/>
      <c r="D634" s="2"/>
      <c r="E634" s="2"/>
      <c r="F634" s="2"/>
    </row>
    <row r="635" ht="15.75" customHeight="1">
      <c r="A635" s="2"/>
      <c r="B635" s="2"/>
      <c r="C635" s="2"/>
      <c r="D635" s="2"/>
      <c r="E635" s="2"/>
      <c r="F635" s="2"/>
    </row>
    <row r="636" ht="15.75" customHeight="1">
      <c r="A636" s="2"/>
      <c r="B636" s="2"/>
      <c r="C636" s="2"/>
      <c r="D636" s="2"/>
      <c r="E636" s="2"/>
      <c r="F636" s="2"/>
    </row>
    <row r="637" ht="15.75" customHeight="1">
      <c r="A637" s="2"/>
      <c r="B637" s="2"/>
      <c r="C637" s="2"/>
      <c r="D637" s="2"/>
      <c r="E637" s="2"/>
      <c r="F637" s="2"/>
    </row>
    <row r="638" ht="15.75" customHeight="1">
      <c r="A638" s="2"/>
      <c r="B638" s="2"/>
      <c r="C638" s="2"/>
      <c r="D638" s="2"/>
      <c r="E638" s="2"/>
      <c r="F638" s="2"/>
    </row>
    <row r="639" ht="15.75" customHeight="1">
      <c r="A639" s="2"/>
      <c r="B639" s="2"/>
      <c r="C639" s="2"/>
      <c r="D639" s="2"/>
      <c r="E639" s="2"/>
      <c r="F639" s="2"/>
    </row>
    <row r="640" ht="15.75" customHeight="1">
      <c r="A640" s="2"/>
      <c r="B640" s="2"/>
      <c r="C640" s="2"/>
      <c r="D640" s="2"/>
      <c r="E640" s="2"/>
      <c r="F640" s="2"/>
    </row>
    <row r="641" ht="15.75" customHeight="1">
      <c r="A641" s="2"/>
      <c r="B641" s="2"/>
      <c r="C641" s="2"/>
      <c r="D641" s="2"/>
      <c r="E641" s="2"/>
      <c r="F641" s="2"/>
    </row>
    <row r="642" ht="15.75" customHeight="1">
      <c r="A642" s="2"/>
      <c r="B642" s="2"/>
      <c r="C642" s="2"/>
      <c r="D642" s="2"/>
      <c r="E642" s="2"/>
      <c r="F642" s="2"/>
    </row>
    <row r="643" ht="15.75" customHeight="1">
      <c r="A643" s="2"/>
      <c r="B643" s="2"/>
      <c r="C643" s="2"/>
      <c r="D643" s="2"/>
      <c r="E643" s="2"/>
      <c r="F643" s="2"/>
    </row>
    <row r="644" ht="15.75" customHeight="1">
      <c r="A644" s="2"/>
      <c r="B644" s="2"/>
      <c r="C644" s="2"/>
      <c r="D644" s="2"/>
      <c r="E644" s="2"/>
      <c r="F644" s="2"/>
    </row>
    <row r="645" ht="15.75" customHeight="1">
      <c r="A645" s="2"/>
      <c r="B645" s="2"/>
      <c r="C645" s="2"/>
      <c r="D645" s="2"/>
      <c r="E645" s="2"/>
      <c r="F645" s="2"/>
    </row>
    <row r="646" ht="15.75" customHeight="1">
      <c r="A646" s="2"/>
      <c r="B646" s="2"/>
      <c r="C646" s="2"/>
      <c r="D646" s="2"/>
      <c r="E646" s="2"/>
      <c r="F646" s="2"/>
    </row>
    <row r="647" ht="15.75" customHeight="1">
      <c r="A647" s="2"/>
      <c r="B647" s="2"/>
      <c r="C647" s="2"/>
      <c r="D647" s="2"/>
      <c r="E647" s="2"/>
      <c r="F647" s="2"/>
    </row>
    <row r="648" ht="15.75" customHeight="1">
      <c r="A648" s="2"/>
      <c r="B648" s="2"/>
      <c r="C648" s="2"/>
      <c r="D648" s="2"/>
      <c r="E648" s="2"/>
      <c r="F648" s="2"/>
    </row>
    <row r="649" ht="15.75" customHeight="1">
      <c r="A649" s="2"/>
      <c r="B649" s="2"/>
      <c r="C649" s="2"/>
      <c r="D649" s="2"/>
      <c r="E649" s="2"/>
      <c r="F649" s="2"/>
    </row>
    <row r="650" ht="15.75" customHeight="1">
      <c r="A650" s="2"/>
      <c r="B650" s="2"/>
      <c r="C650" s="2"/>
      <c r="D650" s="2"/>
      <c r="E650" s="2"/>
      <c r="F650" s="2"/>
    </row>
    <row r="651" ht="15.75" customHeight="1">
      <c r="A651" s="2"/>
      <c r="B651" s="2"/>
      <c r="C651" s="2"/>
      <c r="D651" s="2"/>
      <c r="E651" s="2"/>
      <c r="F651" s="2"/>
    </row>
    <row r="652" ht="15.75" customHeight="1">
      <c r="A652" s="2"/>
      <c r="B652" s="2"/>
      <c r="C652" s="2"/>
      <c r="D652" s="2"/>
      <c r="E652" s="2"/>
      <c r="F652" s="2"/>
    </row>
    <row r="653" ht="15.75" customHeight="1">
      <c r="A653" s="2"/>
      <c r="B653" s="2"/>
      <c r="C653" s="2"/>
      <c r="D653" s="2"/>
      <c r="E653" s="2"/>
      <c r="F653" s="2"/>
    </row>
    <row r="654" ht="15.75" customHeight="1">
      <c r="A654" s="2"/>
      <c r="B654" s="2"/>
      <c r="C654" s="2"/>
      <c r="D654" s="2"/>
      <c r="E654" s="2"/>
      <c r="F654" s="2"/>
    </row>
    <row r="655" ht="15.75" customHeight="1">
      <c r="A655" s="2"/>
      <c r="B655" s="2"/>
      <c r="C655" s="2"/>
      <c r="D655" s="2"/>
      <c r="E655" s="2"/>
      <c r="F655" s="2"/>
    </row>
    <row r="656" ht="15.75" customHeight="1">
      <c r="A656" s="2"/>
      <c r="B656" s="2"/>
      <c r="C656" s="2"/>
      <c r="D656" s="2"/>
      <c r="E656" s="2"/>
      <c r="F656" s="2"/>
    </row>
    <row r="657" ht="15.75" customHeight="1">
      <c r="A657" s="2"/>
      <c r="B657" s="2"/>
      <c r="C657" s="2"/>
      <c r="D657" s="2"/>
      <c r="E657" s="2"/>
      <c r="F657" s="2"/>
    </row>
    <row r="658" ht="15.75" customHeight="1">
      <c r="A658" s="2"/>
      <c r="B658" s="2"/>
      <c r="C658" s="2"/>
      <c r="D658" s="2"/>
      <c r="E658" s="2"/>
      <c r="F658" s="2"/>
    </row>
    <row r="659" ht="15.75" customHeight="1">
      <c r="A659" s="2"/>
      <c r="B659" s="2"/>
      <c r="C659" s="2"/>
      <c r="D659" s="2"/>
      <c r="E659" s="2"/>
      <c r="F659" s="2"/>
    </row>
    <row r="660" ht="15.75" customHeight="1">
      <c r="A660" s="2"/>
      <c r="B660" s="2"/>
      <c r="C660" s="2"/>
      <c r="D660" s="2"/>
      <c r="E660" s="2"/>
      <c r="F660" s="2"/>
    </row>
    <row r="661" ht="15.75" customHeight="1">
      <c r="A661" s="2"/>
      <c r="B661" s="2"/>
      <c r="C661" s="2"/>
      <c r="D661" s="2"/>
      <c r="E661" s="2"/>
      <c r="F661" s="2"/>
    </row>
    <row r="662" ht="15.75" customHeight="1">
      <c r="A662" s="2"/>
      <c r="B662" s="2"/>
      <c r="C662" s="2"/>
      <c r="D662" s="2"/>
      <c r="E662" s="2"/>
      <c r="F662" s="2"/>
    </row>
    <row r="663" ht="15.75" customHeight="1">
      <c r="A663" s="2"/>
      <c r="B663" s="2"/>
      <c r="C663" s="2"/>
      <c r="D663" s="2"/>
      <c r="E663" s="2"/>
      <c r="F663" s="2"/>
    </row>
    <row r="664" ht="15.75" customHeight="1">
      <c r="A664" s="2"/>
      <c r="B664" s="2"/>
      <c r="C664" s="2"/>
      <c r="D664" s="2"/>
      <c r="E664" s="2"/>
      <c r="F664" s="2"/>
    </row>
    <row r="665" ht="15.75" customHeight="1">
      <c r="A665" s="2"/>
      <c r="B665" s="2"/>
      <c r="C665" s="2"/>
      <c r="D665" s="2"/>
      <c r="E665" s="2"/>
      <c r="F665" s="2"/>
    </row>
    <row r="666" ht="15.75" customHeight="1">
      <c r="A666" s="2"/>
      <c r="B666" s="2"/>
      <c r="C666" s="2"/>
      <c r="D666" s="2"/>
      <c r="E666" s="2"/>
      <c r="F666" s="2"/>
    </row>
    <row r="667" ht="15.75" customHeight="1">
      <c r="A667" s="2"/>
      <c r="B667" s="2"/>
      <c r="C667" s="2"/>
      <c r="D667" s="2"/>
      <c r="E667" s="2"/>
      <c r="F667" s="2"/>
    </row>
    <row r="668" ht="15.75" customHeight="1">
      <c r="A668" s="2"/>
      <c r="B668" s="2"/>
      <c r="C668" s="2"/>
      <c r="D668" s="2"/>
      <c r="E668" s="2"/>
      <c r="F668" s="2"/>
    </row>
    <row r="669" ht="15.75" customHeight="1">
      <c r="A669" s="2"/>
      <c r="B669" s="2"/>
      <c r="C669" s="2"/>
      <c r="D669" s="2"/>
      <c r="E669" s="2"/>
      <c r="F669" s="2"/>
    </row>
    <row r="670" ht="15.75" customHeight="1">
      <c r="A670" s="2"/>
      <c r="B670" s="2"/>
      <c r="C670" s="2"/>
      <c r="D670" s="2"/>
      <c r="E670" s="2"/>
      <c r="F670" s="2"/>
    </row>
    <row r="671" ht="15.75" customHeight="1">
      <c r="A671" s="2"/>
      <c r="B671" s="2"/>
      <c r="C671" s="2"/>
      <c r="D671" s="2"/>
      <c r="E671" s="2"/>
      <c r="F671" s="2"/>
    </row>
    <row r="672" ht="15.75" customHeight="1">
      <c r="A672" s="2"/>
      <c r="B672" s="2"/>
      <c r="C672" s="2"/>
      <c r="D672" s="2"/>
      <c r="E672" s="2"/>
      <c r="F672" s="2"/>
    </row>
    <row r="673" ht="15.75" customHeight="1">
      <c r="A673" s="2"/>
      <c r="B673" s="2"/>
      <c r="C673" s="2"/>
      <c r="D673" s="2"/>
      <c r="E673" s="2"/>
      <c r="F673" s="2"/>
    </row>
    <row r="674" ht="15.75" customHeight="1">
      <c r="A674" s="2"/>
      <c r="B674" s="2"/>
      <c r="C674" s="2"/>
      <c r="D674" s="2"/>
      <c r="E674" s="2"/>
      <c r="F674" s="2"/>
    </row>
    <row r="675" ht="15.75" customHeight="1">
      <c r="A675" s="2"/>
      <c r="B675" s="2"/>
      <c r="C675" s="2"/>
      <c r="D675" s="2"/>
      <c r="E675" s="2"/>
      <c r="F675" s="2"/>
    </row>
    <row r="676" ht="15.75" customHeight="1">
      <c r="A676" s="2"/>
      <c r="B676" s="2"/>
      <c r="C676" s="2"/>
      <c r="D676" s="2"/>
      <c r="E676" s="2"/>
      <c r="F676" s="2"/>
    </row>
    <row r="677" ht="15.75" customHeight="1">
      <c r="A677" s="2"/>
      <c r="B677" s="2"/>
      <c r="C677" s="2"/>
      <c r="D677" s="2"/>
      <c r="E677" s="2"/>
      <c r="F677" s="2"/>
    </row>
    <row r="678" ht="15.75" customHeight="1">
      <c r="A678" s="2"/>
      <c r="B678" s="2"/>
      <c r="C678" s="2"/>
      <c r="D678" s="2"/>
      <c r="E678" s="2"/>
      <c r="F678" s="2"/>
    </row>
    <row r="679" ht="15.75" customHeight="1">
      <c r="A679" s="2"/>
      <c r="B679" s="2"/>
      <c r="C679" s="2"/>
      <c r="D679" s="2"/>
      <c r="E679" s="2"/>
      <c r="F679" s="2"/>
    </row>
    <row r="680" ht="15.75" customHeight="1">
      <c r="A680" s="2"/>
      <c r="B680" s="2"/>
      <c r="C680" s="2"/>
      <c r="D680" s="2"/>
      <c r="E680" s="2"/>
      <c r="F680" s="2"/>
    </row>
    <row r="681" ht="15.75" customHeight="1">
      <c r="A681" s="2"/>
      <c r="B681" s="2"/>
      <c r="C681" s="2"/>
      <c r="D681" s="2"/>
      <c r="E681" s="2"/>
      <c r="F681" s="2"/>
    </row>
    <row r="682" ht="15.75" customHeight="1">
      <c r="A682" s="2"/>
      <c r="B682" s="2"/>
      <c r="C682" s="2"/>
      <c r="D682" s="2"/>
      <c r="E682" s="2"/>
      <c r="F682" s="2"/>
    </row>
    <row r="683" ht="15.75" customHeight="1">
      <c r="A683" s="2"/>
      <c r="B683" s="2"/>
      <c r="C683" s="2"/>
      <c r="D683" s="2"/>
      <c r="E683" s="2"/>
      <c r="F683" s="2"/>
    </row>
    <row r="684" ht="15.75" customHeight="1">
      <c r="A684" s="2"/>
      <c r="B684" s="2"/>
      <c r="C684" s="2"/>
      <c r="D684" s="2"/>
      <c r="E684" s="2"/>
      <c r="F684" s="2"/>
    </row>
    <row r="685" ht="15.75" customHeight="1">
      <c r="A685" s="2"/>
      <c r="B685" s="2"/>
      <c r="C685" s="2"/>
      <c r="D685" s="2"/>
      <c r="E685" s="2"/>
      <c r="F685" s="2"/>
    </row>
    <row r="686" ht="15.75" customHeight="1">
      <c r="A686" s="2"/>
      <c r="B686" s="2"/>
      <c r="C686" s="2"/>
      <c r="D686" s="2"/>
      <c r="E686" s="2"/>
      <c r="F686" s="2"/>
    </row>
    <row r="687" ht="15.75" customHeight="1">
      <c r="A687" s="2"/>
      <c r="B687" s="2"/>
      <c r="C687" s="2"/>
      <c r="D687" s="2"/>
      <c r="E687" s="2"/>
      <c r="F687" s="2"/>
    </row>
    <row r="688" ht="15.75" customHeight="1">
      <c r="A688" s="2"/>
      <c r="B688" s="2"/>
      <c r="C688" s="2"/>
      <c r="D688" s="2"/>
      <c r="E688" s="2"/>
      <c r="F688" s="2"/>
    </row>
    <row r="689" ht="15.75" customHeight="1">
      <c r="A689" s="2"/>
      <c r="B689" s="2"/>
      <c r="C689" s="2"/>
      <c r="D689" s="2"/>
      <c r="E689" s="2"/>
      <c r="F689" s="2"/>
    </row>
    <row r="690" ht="15.75" customHeight="1">
      <c r="A690" s="2"/>
      <c r="B690" s="2"/>
      <c r="C690" s="2"/>
      <c r="D690" s="2"/>
      <c r="E690" s="2"/>
      <c r="F690" s="2"/>
    </row>
    <row r="691" ht="15.75" customHeight="1">
      <c r="A691" s="2"/>
      <c r="B691" s="2"/>
      <c r="C691" s="2"/>
      <c r="D691" s="2"/>
      <c r="E691" s="2"/>
      <c r="F691" s="2"/>
    </row>
    <row r="692" ht="15.75" customHeight="1">
      <c r="A692" s="2"/>
      <c r="B692" s="2"/>
      <c r="C692" s="2"/>
      <c r="D692" s="2"/>
      <c r="E692" s="2"/>
      <c r="F692" s="2"/>
    </row>
    <row r="693" ht="15.75" customHeight="1">
      <c r="A693" s="2"/>
      <c r="B693" s="2"/>
      <c r="C693" s="2"/>
      <c r="D693" s="2"/>
      <c r="E693" s="2"/>
      <c r="F693" s="2"/>
    </row>
    <row r="694" ht="15.75" customHeight="1">
      <c r="A694" s="2"/>
      <c r="B694" s="2"/>
      <c r="C694" s="2"/>
      <c r="D694" s="2"/>
      <c r="E694" s="2"/>
      <c r="F694" s="2"/>
    </row>
    <row r="695" ht="15.75" customHeight="1">
      <c r="A695" s="2"/>
      <c r="B695" s="2"/>
      <c r="C695" s="2"/>
      <c r="D695" s="2"/>
      <c r="E695" s="2"/>
      <c r="F695" s="2"/>
    </row>
    <row r="696" ht="15.75" customHeight="1">
      <c r="A696" s="2"/>
      <c r="B696" s="2"/>
      <c r="C696" s="2"/>
      <c r="D696" s="2"/>
      <c r="E696" s="2"/>
      <c r="F696" s="2"/>
    </row>
    <row r="697" ht="15.75" customHeight="1">
      <c r="A697" s="2"/>
      <c r="B697" s="2"/>
      <c r="C697" s="2"/>
      <c r="D697" s="2"/>
      <c r="E697" s="2"/>
      <c r="F697" s="2"/>
    </row>
    <row r="698" ht="15.75" customHeight="1">
      <c r="A698" s="2"/>
      <c r="B698" s="2"/>
      <c r="C698" s="2"/>
      <c r="D698" s="2"/>
      <c r="E698" s="2"/>
      <c r="F698" s="2"/>
    </row>
    <row r="699" ht="15.75" customHeight="1">
      <c r="A699" s="2"/>
      <c r="B699" s="2"/>
      <c r="C699" s="2"/>
      <c r="D699" s="2"/>
      <c r="E699" s="2"/>
      <c r="F699" s="2"/>
    </row>
    <row r="700" ht="15.75" customHeight="1">
      <c r="A700" s="2"/>
      <c r="B700" s="2"/>
      <c r="C700" s="2"/>
      <c r="D700" s="2"/>
      <c r="E700" s="2"/>
      <c r="F700" s="2"/>
    </row>
    <row r="701" ht="15.75" customHeight="1">
      <c r="A701" s="2"/>
      <c r="B701" s="2"/>
      <c r="C701" s="2"/>
      <c r="D701" s="2"/>
      <c r="E701" s="2"/>
      <c r="F701" s="2"/>
    </row>
    <row r="702" ht="15.75" customHeight="1">
      <c r="A702" s="2"/>
      <c r="B702" s="2"/>
      <c r="C702" s="2"/>
      <c r="D702" s="2"/>
      <c r="E702" s="2"/>
      <c r="F702" s="2"/>
    </row>
    <row r="703" ht="15.75" customHeight="1">
      <c r="A703" s="2"/>
      <c r="B703" s="2"/>
      <c r="C703" s="2"/>
      <c r="D703" s="2"/>
      <c r="E703" s="2"/>
      <c r="F703" s="2"/>
    </row>
    <row r="704" ht="15.75" customHeight="1">
      <c r="A704" s="2"/>
      <c r="B704" s="2"/>
      <c r="C704" s="2"/>
      <c r="D704" s="2"/>
      <c r="E704" s="2"/>
      <c r="F704" s="2"/>
    </row>
    <row r="705" ht="15.75" customHeight="1">
      <c r="A705" s="2"/>
      <c r="B705" s="2"/>
      <c r="C705" s="2"/>
      <c r="D705" s="2"/>
      <c r="E705" s="2"/>
      <c r="F705" s="2"/>
    </row>
    <row r="706" ht="15.75" customHeight="1">
      <c r="A706" s="2"/>
      <c r="B706" s="2"/>
      <c r="C706" s="2"/>
      <c r="D706" s="2"/>
      <c r="E706" s="2"/>
      <c r="F706" s="2"/>
    </row>
    <row r="707" ht="15.75" customHeight="1">
      <c r="A707" s="2"/>
      <c r="B707" s="2"/>
      <c r="C707" s="2"/>
      <c r="D707" s="2"/>
      <c r="E707" s="2"/>
      <c r="F707" s="2"/>
    </row>
    <row r="708" ht="15.75" customHeight="1">
      <c r="A708" s="2"/>
      <c r="B708" s="2"/>
      <c r="C708" s="2"/>
      <c r="D708" s="2"/>
      <c r="E708" s="2"/>
      <c r="F708" s="2"/>
    </row>
    <row r="709" ht="15.75" customHeight="1">
      <c r="A709" s="2"/>
      <c r="B709" s="2"/>
      <c r="C709" s="2"/>
      <c r="D709" s="2"/>
      <c r="E709" s="2"/>
      <c r="F709" s="2"/>
    </row>
    <row r="710" ht="15.75" customHeight="1">
      <c r="A710" s="2"/>
      <c r="B710" s="2"/>
      <c r="C710" s="2"/>
      <c r="D710" s="2"/>
      <c r="E710" s="2"/>
      <c r="F710" s="2"/>
    </row>
    <row r="711" ht="15.75" customHeight="1">
      <c r="A711" s="2"/>
      <c r="B711" s="2"/>
      <c r="C711" s="2"/>
      <c r="D711" s="2"/>
      <c r="E711" s="2"/>
      <c r="F711" s="2"/>
    </row>
    <row r="712" ht="15.75" customHeight="1">
      <c r="A712" s="2"/>
      <c r="B712" s="2"/>
      <c r="C712" s="2"/>
      <c r="D712" s="2"/>
      <c r="E712" s="2"/>
      <c r="F712" s="2"/>
    </row>
    <row r="713" ht="15.75" customHeight="1">
      <c r="A713" s="2"/>
      <c r="B713" s="2"/>
      <c r="C713" s="2"/>
      <c r="D713" s="2"/>
      <c r="E713" s="2"/>
      <c r="F713" s="2"/>
    </row>
    <row r="714" ht="15.75" customHeight="1">
      <c r="A714" s="2"/>
      <c r="B714" s="2"/>
      <c r="C714" s="2"/>
      <c r="D714" s="2"/>
      <c r="E714" s="2"/>
      <c r="F714" s="2"/>
    </row>
    <row r="715" ht="15.75" customHeight="1">
      <c r="A715" s="2"/>
      <c r="B715" s="2"/>
      <c r="C715" s="2"/>
      <c r="D715" s="2"/>
      <c r="E715" s="2"/>
      <c r="F715" s="2"/>
    </row>
    <row r="716" ht="15.75" customHeight="1">
      <c r="A716" s="2"/>
      <c r="B716" s="2"/>
      <c r="C716" s="2"/>
      <c r="D716" s="2"/>
      <c r="E716" s="2"/>
      <c r="F716" s="2"/>
    </row>
    <row r="717" ht="15.75" customHeight="1">
      <c r="A717" s="2"/>
      <c r="B717" s="2"/>
      <c r="C717" s="2"/>
      <c r="D717" s="2"/>
      <c r="E717" s="2"/>
      <c r="F717" s="2"/>
    </row>
    <row r="718" ht="15.75" customHeight="1">
      <c r="A718" s="2"/>
      <c r="B718" s="2"/>
      <c r="C718" s="2"/>
      <c r="D718" s="2"/>
      <c r="E718" s="2"/>
      <c r="F718" s="2"/>
    </row>
    <row r="719" ht="15.75" customHeight="1">
      <c r="A719" s="2"/>
      <c r="B719" s="2"/>
      <c r="C719" s="2"/>
      <c r="D719" s="2"/>
      <c r="E719" s="2"/>
      <c r="F719" s="2"/>
    </row>
    <row r="720" ht="15.75" customHeight="1">
      <c r="A720" s="2"/>
      <c r="B720" s="2"/>
      <c r="C720" s="2"/>
      <c r="D720" s="2"/>
      <c r="E720" s="2"/>
      <c r="F720" s="2"/>
    </row>
    <row r="721" ht="15.75" customHeight="1">
      <c r="A721" s="2"/>
      <c r="B721" s="2"/>
      <c r="C721" s="2"/>
      <c r="D721" s="2"/>
      <c r="E721" s="2"/>
      <c r="F721" s="2"/>
    </row>
    <row r="722" ht="15.75" customHeight="1">
      <c r="A722" s="2"/>
      <c r="B722" s="2"/>
      <c r="C722" s="2"/>
      <c r="D722" s="2"/>
      <c r="E722" s="2"/>
      <c r="F722" s="2"/>
    </row>
    <row r="723" ht="15.75" customHeight="1">
      <c r="A723" s="2"/>
      <c r="B723" s="2"/>
      <c r="C723" s="2"/>
      <c r="D723" s="2"/>
      <c r="E723" s="2"/>
      <c r="F723" s="2"/>
    </row>
    <row r="724" ht="15.75" customHeight="1">
      <c r="A724" s="2"/>
      <c r="B724" s="2"/>
      <c r="C724" s="2"/>
      <c r="D724" s="2"/>
      <c r="E724" s="2"/>
      <c r="F724" s="2"/>
    </row>
    <row r="725" ht="15.75" customHeight="1">
      <c r="A725" s="2"/>
      <c r="B725" s="2"/>
      <c r="C725" s="2"/>
      <c r="D725" s="2"/>
      <c r="E725" s="2"/>
      <c r="F725" s="2"/>
    </row>
    <row r="726" ht="15.75" customHeight="1">
      <c r="A726" s="2"/>
      <c r="B726" s="2"/>
      <c r="C726" s="2"/>
      <c r="D726" s="2"/>
      <c r="E726" s="2"/>
      <c r="F726" s="2"/>
    </row>
    <row r="727" ht="15.75" customHeight="1">
      <c r="A727" s="2"/>
      <c r="B727" s="2"/>
      <c r="C727" s="2"/>
      <c r="D727" s="2"/>
      <c r="E727" s="2"/>
      <c r="F727" s="2"/>
    </row>
    <row r="728" ht="15.75" customHeight="1">
      <c r="A728" s="2"/>
      <c r="B728" s="2"/>
      <c r="C728" s="2"/>
      <c r="D728" s="2"/>
      <c r="E728" s="2"/>
      <c r="F728" s="2"/>
    </row>
    <row r="729" ht="15.75" customHeight="1">
      <c r="A729" s="2"/>
      <c r="B729" s="2"/>
      <c r="C729" s="2"/>
      <c r="D729" s="2"/>
      <c r="E729" s="2"/>
      <c r="F729" s="2"/>
    </row>
    <row r="730" ht="15.75" customHeight="1">
      <c r="A730" s="2"/>
      <c r="B730" s="2"/>
      <c r="C730" s="2"/>
      <c r="D730" s="2"/>
      <c r="E730" s="2"/>
      <c r="F730" s="2"/>
    </row>
    <row r="731" ht="15.75" customHeight="1">
      <c r="A731" s="2"/>
      <c r="B731" s="2"/>
      <c r="C731" s="2"/>
      <c r="D731" s="2"/>
      <c r="E731" s="2"/>
      <c r="F731" s="2"/>
    </row>
    <row r="732" ht="15.75" customHeight="1">
      <c r="A732" s="2"/>
      <c r="B732" s="2"/>
      <c r="C732" s="2"/>
      <c r="D732" s="2"/>
      <c r="E732" s="2"/>
      <c r="F732" s="2"/>
    </row>
    <row r="733" ht="15.75" customHeight="1">
      <c r="A733" s="2"/>
      <c r="B733" s="2"/>
      <c r="C733" s="2"/>
      <c r="D733" s="2"/>
      <c r="E733" s="2"/>
      <c r="F733" s="2"/>
    </row>
    <row r="734" ht="15.75" customHeight="1">
      <c r="A734" s="2"/>
      <c r="B734" s="2"/>
      <c r="C734" s="2"/>
      <c r="D734" s="2"/>
      <c r="E734" s="2"/>
      <c r="F734" s="2"/>
    </row>
    <row r="735" ht="15.75" customHeight="1">
      <c r="A735" s="2"/>
      <c r="B735" s="2"/>
      <c r="C735" s="2"/>
      <c r="D735" s="2"/>
      <c r="E735" s="2"/>
      <c r="F735" s="2"/>
    </row>
    <row r="736" ht="15.75" customHeight="1">
      <c r="A736" s="2"/>
      <c r="B736" s="2"/>
      <c r="C736" s="2"/>
      <c r="D736" s="2"/>
      <c r="E736" s="2"/>
      <c r="F736" s="2"/>
    </row>
    <row r="737" ht="15.75" customHeight="1">
      <c r="A737" s="2"/>
      <c r="B737" s="2"/>
      <c r="C737" s="2"/>
      <c r="D737" s="2"/>
      <c r="E737" s="2"/>
      <c r="F737" s="2"/>
    </row>
    <row r="738" ht="15.75" customHeight="1">
      <c r="A738" s="2"/>
      <c r="B738" s="2"/>
      <c r="C738" s="2"/>
      <c r="D738" s="2"/>
      <c r="E738" s="2"/>
      <c r="F738" s="2"/>
    </row>
    <row r="739" ht="15.75" customHeight="1">
      <c r="A739" s="2"/>
      <c r="B739" s="2"/>
      <c r="C739" s="2"/>
      <c r="D739" s="2"/>
      <c r="E739" s="2"/>
      <c r="F739" s="2"/>
    </row>
    <row r="740" ht="15.75" customHeight="1">
      <c r="A740" s="2"/>
      <c r="B740" s="2"/>
      <c r="C740" s="2"/>
      <c r="D740" s="2"/>
      <c r="E740" s="2"/>
      <c r="F740" s="2"/>
    </row>
    <row r="741" ht="15.75" customHeight="1">
      <c r="A741" s="2"/>
      <c r="B741" s="2"/>
      <c r="C741" s="2"/>
      <c r="D741" s="2"/>
      <c r="E741" s="2"/>
      <c r="F741" s="2"/>
    </row>
    <row r="742" ht="15.75" customHeight="1">
      <c r="A742" s="2"/>
      <c r="B742" s="2"/>
      <c r="C742" s="2"/>
      <c r="D742" s="2"/>
      <c r="E742" s="2"/>
      <c r="F742" s="2"/>
    </row>
    <row r="743" ht="15.75" customHeight="1">
      <c r="A743" s="2"/>
      <c r="B743" s="2"/>
      <c r="C743" s="2"/>
      <c r="D743" s="2"/>
      <c r="E743" s="2"/>
      <c r="F743" s="2"/>
    </row>
    <row r="744" ht="15.75" customHeight="1">
      <c r="A744" s="2"/>
      <c r="B744" s="2"/>
      <c r="C744" s="2"/>
      <c r="D744" s="2"/>
      <c r="E744" s="2"/>
      <c r="F744" s="2"/>
    </row>
    <row r="745" ht="15.75" customHeight="1">
      <c r="A745" s="2"/>
      <c r="B745" s="2"/>
      <c r="C745" s="2"/>
      <c r="D745" s="2"/>
      <c r="E745" s="2"/>
      <c r="F745" s="2"/>
    </row>
    <row r="746" ht="15.75" customHeight="1">
      <c r="A746" s="2"/>
      <c r="B746" s="2"/>
      <c r="C746" s="2"/>
      <c r="D746" s="2"/>
      <c r="E746" s="2"/>
      <c r="F746" s="2"/>
    </row>
    <row r="747" ht="15.75" customHeight="1">
      <c r="A747" s="2"/>
      <c r="B747" s="2"/>
      <c r="C747" s="2"/>
      <c r="D747" s="2"/>
      <c r="E747" s="2"/>
      <c r="F747" s="2"/>
    </row>
    <row r="748" ht="15.75" customHeight="1">
      <c r="A748" s="2"/>
      <c r="B748" s="2"/>
      <c r="C748" s="2"/>
      <c r="D748" s="2"/>
      <c r="E748" s="2"/>
      <c r="F748" s="2"/>
    </row>
    <row r="749" ht="15.75" customHeight="1">
      <c r="A749" s="2"/>
      <c r="B749" s="2"/>
      <c r="C749" s="2"/>
      <c r="D749" s="2"/>
      <c r="E749" s="2"/>
      <c r="F749" s="2"/>
    </row>
    <row r="750" ht="15.75" customHeight="1">
      <c r="A750" s="2"/>
      <c r="B750" s="2"/>
      <c r="C750" s="2"/>
      <c r="D750" s="2"/>
      <c r="E750" s="2"/>
      <c r="F750" s="2"/>
    </row>
    <row r="751" ht="15.75" customHeight="1">
      <c r="A751" s="2"/>
      <c r="B751" s="2"/>
      <c r="C751" s="2"/>
      <c r="D751" s="2"/>
      <c r="E751" s="2"/>
      <c r="F751" s="2"/>
    </row>
    <row r="752" ht="15.75" customHeight="1">
      <c r="A752" s="2"/>
      <c r="B752" s="2"/>
      <c r="C752" s="2"/>
      <c r="D752" s="2"/>
      <c r="E752" s="2"/>
      <c r="F752" s="2"/>
    </row>
    <row r="753" ht="15.75" customHeight="1">
      <c r="A753" s="2"/>
      <c r="B753" s="2"/>
      <c r="C753" s="2"/>
      <c r="D753" s="2"/>
      <c r="E753" s="2"/>
      <c r="F753" s="2"/>
    </row>
    <row r="754" ht="15.75" customHeight="1">
      <c r="A754" s="2"/>
      <c r="B754" s="2"/>
      <c r="C754" s="2"/>
      <c r="D754" s="2"/>
      <c r="E754" s="2"/>
      <c r="F754" s="2"/>
    </row>
    <row r="755" ht="15.75" customHeight="1">
      <c r="A755" s="2"/>
      <c r="B755" s="2"/>
      <c r="C755" s="2"/>
      <c r="D755" s="2"/>
      <c r="E755" s="2"/>
      <c r="F755" s="2"/>
    </row>
    <row r="756" ht="15.75" customHeight="1">
      <c r="A756" s="2"/>
      <c r="B756" s="2"/>
      <c r="C756" s="2"/>
      <c r="D756" s="2"/>
      <c r="E756" s="2"/>
      <c r="F756" s="2"/>
    </row>
    <row r="757" ht="15.75" customHeight="1">
      <c r="A757" s="2"/>
      <c r="B757" s="2"/>
      <c r="C757" s="2"/>
      <c r="D757" s="2"/>
      <c r="E757" s="2"/>
      <c r="F757" s="2"/>
    </row>
    <row r="758" ht="15.75" customHeight="1">
      <c r="A758" s="2"/>
      <c r="B758" s="2"/>
      <c r="C758" s="2"/>
      <c r="D758" s="2"/>
      <c r="E758" s="2"/>
      <c r="F758" s="2"/>
    </row>
    <row r="759" ht="15.75" customHeight="1">
      <c r="A759" s="2"/>
      <c r="B759" s="2"/>
      <c r="C759" s="2"/>
      <c r="D759" s="2"/>
      <c r="E759" s="2"/>
      <c r="F759" s="2"/>
    </row>
    <row r="760" ht="15.75" customHeight="1">
      <c r="A760" s="2"/>
      <c r="B760" s="2"/>
      <c r="C760" s="2"/>
      <c r="D760" s="2"/>
      <c r="E760" s="2"/>
      <c r="F760" s="2"/>
    </row>
    <row r="761" ht="15.75" customHeight="1">
      <c r="A761" s="2"/>
      <c r="B761" s="2"/>
      <c r="C761" s="2"/>
      <c r="D761" s="2"/>
      <c r="E761" s="2"/>
      <c r="F761" s="2"/>
    </row>
    <row r="762" ht="15.75" customHeight="1">
      <c r="A762" s="2"/>
      <c r="B762" s="2"/>
      <c r="C762" s="2"/>
      <c r="D762" s="2"/>
      <c r="E762" s="2"/>
      <c r="F762" s="2"/>
    </row>
    <row r="763" ht="15.75" customHeight="1">
      <c r="A763" s="2"/>
      <c r="B763" s="2"/>
      <c r="C763" s="2"/>
      <c r="D763" s="2"/>
      <c r="E763" s="2"/>
      <c r="F763" s="2"/>
    </row>
    <row r="764" ht="15.75" customHeight="1">
      <c r="A764" s="2"/>
      <c r="B764" s="2"/>
      <c r="C764" s="2"/>
      <c r="D764" s="2"/>
      <c r="E764" s="2"/>
      <c r="F764" s="2"/>
    </row>
    <row r="765" ht="15.75" customHeight="1">
      <c r="A765" s="2"/>
      <c r="B765" s="2"/>
      <c r="C765" s="2"/>
      <c r="D765" s="2"/>
      <c r="E765" s="2"/>
      <c r="F765" s="2"/>
    </row>
    <row r="766" ht="15.75" customHeight="1">
      <c r="A766" s="2"/>
      <c r="B766" s="2"/>
      <c r="C766" s="2"/>
      <c r="D766" s="2"/>
      <c r="E766" s="2"/>
      <c r="F766" s="2"/>
    </row>
    <row r="767" ht="15.75" customHeight="1">
      <c r="A767" s="2"/>
      <c r="B767" s="2"/>
      <c r="C767" s="2"/>
      <c r="D767" s="2"/>
      <c r="E767" s="2"/>
      <c r="F767" s="2"/>
    </row>
    <row r="768" ht="15.75" customHeight="1">
      <c r="A768" s="2"/>
      <c r="B768" s="2"/>
      <c r="C768" s="2"/>
      <c r="D768" s="2"/>
      <c r="E768" s="2"/>
      <c r="F768" s="2"/>
    </row>
    <row r="769" ht="15.75" customHeight="1">
      <c r="A769" s="2"/>
      <c r="B769" s="2"/>
      <c r="C769" s="2"/>
      <c r="D769" s="2"/>
      <c r="E769" s="2"/>
      <c r="F769" s="2"/>
    </row>
    <row r="770" ht="15.75" customHeight="1">
      <c r="A770" s="2"/>
      <c r="B770" s="2"/>
      <c r="C770" s="2"/>
      <c r="D770" s="2"/>
      <c r="E770" s="2"/>
      <c r="F770" s="2"/>
    </row>
    <row r="771" ht="15.75" customHeight="1">
      <c r="A771" s="2"/>
      <c r="B771" s="2"/>
      <c r="C771" s="2"/>
      <c r="D771" s="2"/>
      <c r="E771" s="2"/>
      <c r="F771" s="2"/>
    </row>
    <row r="772" ht="15.75" customHeight="1">
      <c r="A772" s="2"/>
      <c r="B772" s="2"/>
      <c r="C772" s="2"/>
      <c r="D772" s="2"/>
      <c r="E772" s="2"/>
      <c r="F772" s="2"/>
    </row>
    <row r="773" ht="15.75" customHeight="1">
      <c r="A773" s="2"/>
      <c r="B773" s="2"/>
      <c r="C773" s="2"/>
      <c r="D773" s="2"/>
      <c r="E773" s="2"/>
      <c r="F773" s="2"/>
    </row>
    <row r="774" ht="15.75" customHeight="1">
      <c r="A774" s="2"/>
      <c r="B774" s="2"/>
      <c r="C774" s="2"/>
      <c r="D774" s="2"/>
      <c r="E774" s="2"/>
      <c r="F774" s="2"/>
    </row>
    <row r="775" ht="15.75" customHeight="1">
      <c r="A775" s="2"/>
      <c r="B775" s="2"/>
      <c r="C775" s="2"/>
      <c r="D775" s="2"/>
      <c r="E775" s="2"/>
      <c r="F775" s="2"/>
    </row>
    <row r="776" ht="15.75" customHeight="1">
      <c r="A776" s="2"/>
      <c r="B776" s="2"/>
      <c r="C776" s="2"/>
      <c r="D776" s="2"/>
      <c r="E776" s="2"/>
      <c r="F776" s="2"/>
    </row>
    <row r="777" ht="15.75" customHeight="1">
      <c r="A777" s="2"/>
      <c r="B777" s="2"/>
      <c r="C777" s="2"/>
      <c r="D777" s="2"/>
      <c r="E777" s="2"/>
      <c r="F777" s="2"/>
    </row>
    <row r="778" ht="15.75" customHeight="1">
      <c r="A778" s="2"/>
      <c r="B778" s="2"/>
      <c r="C778" s="2"/>
      <c r="D778" s="2"/>
      <c r="E778" s="2"/>
      <c r="F778" s="2"/>
    </row>
    <row r="779" ht="15.75" customHeight="1">
      <c r="A779" s="2"/>
      <c r="B779" s="2"/>
      <c r="C779" s="2"/>
      <c r="D779" s="2"/>
      <c r="E779" s="2"/>
      <c r="F779" s="2"/>
    </row>
    <row r="780" ht="15.75" customHeight="1">
      <c r="A780" s="2"/>
      <c r="B780" s="2"/>
      <c r="C780" s="2"/>
      <c r="D780" s="2"/>
      <c r="E780" s="2"/>
      <c r="F780" s="2"/>
    </row>
    <row r="781" ht="15.75" customHeight="1">
      <c r="A781" s="2"/>
      <c r="B781" s="2"/>
      <c r="C781" s="2"/>
      <c r="D781" s="2"/>
      <c r="E781" s="2"/>
      <c r="F781" s="2"/>
    </row>
    <row r="782" ht="15.75" customHeight="1">
      <c r="A782" s="2"/>
      <c r="B782" s="2"/>
      <c r="C782" s="2"/>
      <c r="D782" s="2"/>
      <c r="E782" s="2"/>
      <c r="F782" s="2"/>
    </row>
    <row r="783" ht="15.75" customHeight="1">
      <c r="A783" s="2"/>
      <c r="B783" s="2"/>
      <c r="C783" s="2"/>
      <c r="D783" s="2"/>
      <c r="E783" s="2"/>
      <c r="F783" s="2"/>
    </row>
    <row r="784" ht="15.75" customHeight="1">
      <c r="A784" s="2"/>
      <c r="B784" s="2"/>
      <c r="C784" s="2"/>
      <c r="D784" s="2"/>
      <c r="E784" s="2"/>
      <c r="F784" s="2"/>
    </row>
    <row r="785" ht="15.75" customHeight="1">
      <c r="A785" s="2"/>
      <c r="B785" s="2"/>
      <c r="C785" s="2"/>
      <c r="D785" s="2"/>
      <c r="E785" s="2"/>
      <c r="F785" s="2"/>
    </row>
    <row r="786" ht="15.75" customHeight="1">
      <c r="A786" s="2"/>
      <c r="B786" s="2"/>
      <c r="C786" s="2"/>
      <c r="D786" s="2"/>
      <c r="E786" s="2"/>
      <c r="F786" s="2"/>
    </row>
    <row r="787" ht="15.75" customHeight="1">
      <c r="A787" s="2"/>
      <c r="B787" s="2"/>
      <c r="C787" s="2"/>
      <c r="D787" s="2"/>
      <c r="E787" s="2"/>
      <c r="F787" s="2"/>
    </row>
    <row r="788" ht="15.75" customHeight="1">
      <c r="A788" s="2"/>
      <c r="B788" s="2"/>
      <c r="C788" s="2"/>
      <c r="D788" s="2"/>
      <c r="E788" s="2"/>
      <c r="F788" s="2"/>
    </row>
    <row r="789" ht="15.75" customHeight="1">
      <c r="A789" s="2"/>
      <c r="B789" s="2"/>
      <c r="C789" s="2"/>
      <c r="D789" s="2"/>
      <c r="E789" s="2"/>
      <c r="F789" s="2"/>
    </row>
    <row r="790" ht="15.75" customHeight="1">
      <c r="A790" s="2"/>
      <c r="B790" s="2"/>
      <c r="C790" s="2"/>
      <c r="D790" s="2"/>
      <c r="E790" s="2"/>
      <c r="F790" s="2"/>
    </row>
    <row r="791" ht="15.75" customHeight="1">
      <c r="A791" s="2"/>
      <c r="B791" s="2"/>
      <c r="C791" s="2"/>
      <c r="D791" s="2"/>
      <c r="E791" s="2"/>
      <c r="F791" s="2"/>
    </row>
    <row r="792" ht="15.75" customHeight="1">
      <c r="A792" s="2"/>
      <c r="B792" s="2"/>
      <c r="C792" s="2"/>
      <c r="D792" s="2"/>
      <c r="E792" s="2"/>
      <c r="F792" s="2"/>
    </row>
    <row r="793" ht="15.75" customHeight="1">
      <c r="A793" s="2"/>
      <c r="B793" s="2"/>
      <c r="C793" s="2"/>
      <c r="D793" s="2"/>
      <c r="E793" s="2"/>
      <c r="F793" s="2"/>
    </row>
    <row r="794" ht="15.75" customHeight="1">
      <c r="A794" s="2"/>
      <c r="B794" s="2"/>
      <c r="C794" s="2"/>
      <c r="D794" s="2"/>
      <c r="E794" s="2"/>
      <c r="F794" s="2"/>
    </row>
    <row r="795" ht="15.75" customHeight="1">
      <c r="A795" s="2"/>
      <c r="B795" s="2"/>
      <c r="C795" s="2"/>
      <c r="D795" s="2"/>
      <c r="E795" s="2"/>
      <c r="F795" s="2"/>
    </row>
    <row r="796" ht="15.75" customHeight="1">
      <c r="A796" s="2"/>
      <c r="B796" s="2"/>
      <c r="C796" s="2"/>
      <c r="D796" s="2"/>
      <c r="E796" s="2"/>
      <c r="F796" s="2"/>
    </row>
    <row r="797" ht="15.75" customHeight="1">
      <c r="A797" s="2"/>
      <c r="B797" s="2"/>
      <c r="C797" s="2"/>
      <c r="D797" s="2"/>
      <c r="E797" s="2"/>
      <c r="F797" s="2"/>
    </row>
    <row r="798" ht="15.75" customHeight="1">
      <c r="A798" s="2"/>
      <c r="B798" s="2"/>
      <c r="C798" s="2"/>
      <c r="D798" s="2"/>
      <c r="E798" s="2"/>
      <c r="F798" s="2"/>
    </row>
    <row r="799" ht="15.75" customHeight="1">
      <c r="A799" s="2"/>
      <c r="B799" s="2"/>
      <c r="C799" s="2"/>
      <c r="D799" s="2"/>
      <c r="E799" s="2"/>
      <c r="F799" s="2"/>
    </row>
    <row r="800" ht="15.75" customHeight="1">
      <c r="A800" s="2"/>
      <c r="B800" s="2"/>
      <c r="C800" s="2"/>
      <c r="D800" s="2"/>
      <c r="E800" s="2"/>
      <c r="F800" s="2"/>
    </row>
    <row r="801" ht="15.75" customHeight="1">
      <c r="A801" s="2"/>
      <c r="B801" s="2"/>
      <c r="C801" s="2"/>
      <c r="D801" s="2"/>
      <c r="E801" s="2"/>
      <c r="F801" s="2"/>
    </row>
    <row r="802" ht="15.75" customHeight="1">
      <c r="A802" s="2"/>
      <c r="B802" s="2"/>
      <c r="C802" s="2"/>
      <c r="D802" s="2"/>
      <c r="E802" s="2"/>
      <c r="F802" s="2"/>
    </row>
    <row r="803" ht="15.75" customHeight="1">
      <c r="A803" s="2"/>
      <c r="B803" s="2"/>
      <c r="C803" s="2"/>
      <c r="D803" s="2"/>
      <c r="E803" s="2"/>
      <c r="F803" s="2"/>
    </row>
    <row r="804" ht="15.75" customHeight="1">
      <c r="A804" s="2"/>
      <c r="B804" s="2"/>
      <c r="C804" s="2"/>
      <c r="D804" s="2"/>
      <c r="E804" s="2"/>
      <c r="F804" s="2"/>
    </row>
    <row r="805" ht="15.75" customHeight="1">
      <c r="A805" s="2"/>
      <c r="B805" s="2"/>
      <c r="C805" s="2"/>
      <c r="D805" s="2"/>
      <c r="E805" s="2"/>
      <c r="F805" s="2"/>
    </row>
    <row r="806" ht="15.75" customHeight="1">
      <c r="A806" s="2"/>
      <c r="B806" s="2"/>
      <c r="C806" s="2"/>
      <c r="D806" s="2"/>
      <c r="E806" s="2"/>
      <c r="F806" s="2"/>
    </row>
    <row r="807" ht="15.75" customHeight="1">
      <c r="A807" s="2"/>
      <c r="B807" s="2"/>
      <c r="C807" s="2"/>
      <c r="D807" s="2"/>
      <c r="E807" s="2"/>
      <c r="F807" s="2"/>
    </row>
    <row r="808" ht="15.75" customHeight="1">
      <c r="A808" s="2"/>
      <c r="B808" s="2"/>
      <c r="C808" s="2"/>
      <c r="D808" s="2"/>
      <c r="E808" s="2"/>
      <c r="F808" s="2"/>
    </row>
    <row r="809" ht="15.75" customHeight="1">
      <c r="A809" s="2"/>
      <c r="B809" s="2"/>
      <c r="C809" s="2"/>
      <c r="D809" s="2"/>
      <c r="E809" s="2"/>
      <c r="F809" s="2"/>
    </row>
    <row r="810" ht="15.75" customHeight="1">
      <c r="A810" s="2"/>
      <c r="B810" s="2"/>
      <c r="C810" s="2"/>
      <c r="D810" s="2"/>
      <c r="E810" s="2"/>
      <c r="F810" s="2"/>
    </row>
    <row r="811" ht="15.75" customHeight="1">
      <c r="A811" s="2"/>
      <c r="B811" s="2"/>
      <c r="C811" s="2"/>
      <c r="D811" s="2"/>
      <c r="E811" s="2"/>
      <c r="F811" s="2"/>
    </row>
    <row r="812" ht="15.75" customHeight="1">
      <c r="A812" s="2"/>
      <c r="B812" s="2"/>
      <c r="C812" s="2"/>
      <c r="D812" s="2"/>
      <c r="E812" s="2"/>
      <c r="F812" s="2"/>
    </row>
    <row r="813" ht="15.75" customHeight="1">
      <c r="A813" s="2"/>
      <c r="B813" s="2"/>
      <c r="C813" s="2"/>
      <c r="D813" s="2"/>
      <c r="E813" s="2"/>
      <c r="F813" s="2"/>
    </row>
    <row r="814" ht="15.75" customHeight="1">
      <c r="A814" s="2"/>
      <c r="B814" s="2"/>
      <c r="C814" s="2"/>
      <c r="D814" s="2"/>
      <c r="E814" s="2"/>
      <c r="F814" s="2"/>
    </row>
    <row r="815" ht="15.75" customHeight="1">
      <c r="A815" s="2"/>
      <c r="B815" s="2"/>
      <c r="C815" s="2"/>
      <c r="D815" s="2"/>
      <c r="E815" s="2"/>
      <c r="F815" s="2"/>
    </row>
    <row r="816" ht="15.75" customHeight="1">
      <c r="A816" s="2"/>
      <c r="B816" s="2"/>
      <c r="C816" s="2"/>
      <c r="D816" s="2"/>
      <c r="E816" s="2"/>
      <c r="F816" s="2"/>
    </row>
    <row r="817" ht="15.75" customHeight="1">
      <c r="A817" s="2"/>
      <c r="B817" s="2"/>
      <c r="C817" s="2"/>
      <c r="D817" s="2"/>
      <c r="E817" s="2"/>
      <c r="F817" s="2"/>
    </row>
    <row r="818" ht="15.75" customHeight="1">
      <c r="A818" s="2"/>
      <c r="B818" s="2"/>
      <c r="C818" s="2"/>
      <c r="D818" s="2"/>
      <c r="E818" s="2"/>
      <c r="F818" s="2"/>
    </row>
    <row r="819" ht="15.75" customHeight="1">
      <c r="A819" s="2"/>
      <c r="B819" s="2"/>
      <c r="C819" s="2"/>
      <c r="D819" s="2"/>
      <c r="E819" s="2"/>
      <c r="F819" s="2"/>
    </row>
    <row r="820" ht="15.75" customHeight="1">
      <c r="A820" s="2"/>
      <c r="B820" s="2"/>
      <c r="C820" s="2"/>
      <c r="D820" s="2"/>
      <c r="E820" s="2"/>
      <c r="F820" s="2"/>
    </row>
    <row r="821" ht="15.75" customHeight="1">
      <c r="A821" s="2"/>
      <c r="B821" s="2"/>
      <c r="C821" s="2"/>
      <c r="D821" s="2"/>
      <c r="E821" s="2"/>
      <c r="F821" s="2"/>
    </row>
    <row r="822" ht="15.75" customHeight="1">
      <c r="A822" s="2"/>
      <c r="B822" s="2"/>
      <c r="C822" s="2"/>
      <c r="D822" s="2"/>
      <c r="E822" s="2"/>
      <c r="F822" s="2"/>
    </row>
    <row r="823" ht="15.75" customHeight="1">
      <c r="A823" s="2"/>
      <c r="B823" s="2"/>
      <c r="C823" s="2"/>
      <c r="D823" s="2"/>
      <c r="E823" s="2"/>
      <c r="F823" s="2"/>
    </row>
    <row r="824" ht="15.75" customHeight="1">
      <c r="A824" s="2"/>
      <c r="B824" s="2"/>
      <c r="C824" s="2"/>
      <c r="D824" s="2"/>
      <c r="E824" s="2"/>
      <c r="F824" s="2"/>
    </row>
    <row r="825" ht="15.75" customHeight="1">
      <c r="A825" s="2"/>
      <c r="B825" s="2"/>
      <c r="C825" s="2"/>
      <c r="D825" s="2"/>
      <c r="E825" s="2"/>
      <c r="F825" s="2"/>
    </row>
    <row r="826" ht="15.75" customHeight="1">
      <c r="A826" s="2"/>
      <c r="B826" s="2"/>
      <c r="C826" s="2"/>
      <c r="D826" s="2"/>
      <c r="E826" s="2"/>
      <c r="F826" s="2"/>
    </row>
    <row r="827" ht="15.75" customHeight="1">
      <c r="A827" s="2"/>
      <c r="B827" s="2"/>
      <c r="C827" s="2"/>
      <c r="D827" s="2"/>
      <c r="E827" s="2"/>
      <c r="F827" s="2"/>
    </row>
    <row r="828" ht="15.75" customHeight="1">
      <c r="A828" s="2"/>
      <c r="B828" s="2"/>
      <c r="C828" s="2"/>
      <c r="D828" s="2"/>
      <c r="E828" s="2"/>
      <c r="F828" s="2"/>
    </row>
    <row r="829" ht="15.75" customHeight="1">
      <c r="A829" s="2"/>
      <c r="B829" s="2"/>
      <c r="C829" s="2"/>
      <c r="D829" s="2"/>
      <c r="E829" s="2"/>
      <c r="F829" s="2"/>
    </row>
    <row r="830" ht="15.75" customHeight="1">
      <c r="A830" s="2"/>
      <c r="B830" s="2"/>
      <c r="C830" s="2"/>
      <c r="D830" s="2"/>
      <c r="E830" s="2"/>
      <c r="F830" s="2"/>
    </row>
    <row r="831" ht="15.75" customHeight="1">
      <c r="A831" s="2"/>
      <c r="B831" s="2"/>
      <c r="C831" s="2"/>
      <c r="D831" s="2"/>
      <c r="E831" s="2"/>
      <c r="F831" s="2"/>
    </row>
    <row r="832" ht="15.75" customHeight="1">
      <c r="A832" s="2"/>
      <c r="B832" s="2"/>
      <c r="C832" s="2"/>
      <c r="D832" s="2"/>
      <c r="E832" s="2"/>
      <c r="F832" s="2"/>
    </row>
    <row r="833" ht="15.75" customHeight="1">
      <c r="A833" s="2"/>
      <c r="B833" s="2"/>
      <c r="C833" s="2"/>
      <c r="D833" s="2"/>
      <c r="E833" s="2"/>
      <c r="F833" s="2"/>
    </row>
    <row r="834" ht="15.75" customHeight="1">
      <c r="A834" s="2"/>
      <c r="B834" s="2"/>
      <c r="C834" s="2"/>
      <c r="D834" s="2"/>
      <c r="E834" s="2"/>
      <c r="F834" s="2"/>
    </row>
    <row r="835" ht="15.75" customHeight="1">
      <c r="A835" s="2"/>
      <c r="B835" s="2"/>
      <c r="C835" s="2"/>
      <c r="D835" s="2"/>
      <c r="E835" s="2"/>
      <c r="F835" s="2"/>
    </row>
    <row r="836" ht="15.75" customHeight="1">
      <c r="A836" s="2"/>
      <c r="B836" s="2"/>
      <c r="C836" s="2"/>
      <c r="D836" s="2"/>
      <c r="E836" s="2"/>
      <c r="F836" s="2"/>
    </row>
    <row r="837" ht="15.75" customHeight="1">
      <c r="A837" s="2"/>
      <c r="B837" s="2"/>
      <c r="C837" s="2"/>
      <c r="D837" s="2"/>
      <c r="E837" s="2"/>
      <c r="F837" s="2"/>
    </row>
    <row r="838" ht="15.75" customHeight="1">
      <c r="A838" s="2"/>
      <c r="B838" s="2"/>
      <c r="C838" s="2"/>
      <c r="D838" s="2"/>
      <c r="E838" s="2"/>
      <c r="F838" s="2"/>
    </row>
    <row r="839" ht="15.75" customHeight="1">
      <c r="A839" s="2"/>
      <c r="B839" s="2"/>
      <c r="C839" s="2"/>
      <c r="D839" s="2"/>
      <c r="E839" s="2"/>
      <c r="F839" s="2"/>
    </row>
    <row r="840" ht="15.75" customHeight="1">
      <c r="A840" s="2"/>
      <c r="B840" s="2"/>
      <c r="C840" s="2"/>
      <c r="D840" s="2"/>
      <c r="E840" s="2"/>
      <c r="F840" s="2"/>
    </row>
    <row r="841" ht="15.75" customHeight="1">
      <c r="A841" s="2"/>
      <c r="B841" s="2"/>
      <c r="C841" s="2"/>
      <c r="D841" s="2"/>
      <c r="E841" s="2"/>
      <c r="F841" s="2"/>
    </row>
    <row r="842" ht="15.75" customHeight="1">
      <c r="A842" s="2"/>
      <c r="B842" s="2"/>
      <c r="C842" s="2"/>
      <c r="D842" s="2"/>
      <c r="E842" s="2"/>
      <c r="F842" s="2"/>
    </row>
    <row r="843" ht="15.75" customHeight="1">
      <c r="A843" s="2"/>
      <c r="B843" s="2"/>
      <c r="C843" s="2"/>
      <c r="D843" s="2"/>
      <c r="E843" s="2"/>
      <c r="F843" s="2"/>
    </row>
    <row r="844" ht="15.75" customHeight="1">
      <c r="A844" s="2"/>
      <c r="B844" s="2"/>
      <c r="C844" s="2"/>
      <c r="D844" s="2"/>
      <c r="E844" s="2"/>
      <c r="F844" s="2"/>
    </row>
    <row r="845" ht="15.75" customHeight="1">
      <c r="A845" s="2"/>
      <c r="B845" s="2"/>
      <c r="C845" s="2"/>
      <c r="D845" s="2"/>
      <c r="E845" s="2"/>
      <c r="F845" s="2"/>
    </row>
    <row r="846" ht="15.75" customHeight="1">
      <c r="A846" s="2"/>
      <c r="B846" s="2"/>
      <c r="C846" s="2"/>
      <c r="D846" s="2"/>
      <c r="E846" s="2"/>
      <c r="F846" s="2"/>
    </row>
    <row r="847" ht="15.75" customHeight="1">
      <c r="A847" s="2"/>
      <c r="B847" s="2"/>
      <c r="C847" s="2"/>
      <c r="D847" s="2"/>
      <c r="E847" s="2"/>
      <c r="F847" s="2"/>
    </row>
    <row r="848" ht="15.75" customHeight="1">
      <c r="A848" s="2"/>
      <c r="B848" s="2"/>
      <c r="C848" s="2"/>
      <c r="D848" s="2"/>
      <c r="E848" s="2"/>
      <c r="F848" s="2"/>
    </row>
    <row r="849" ht="15.75" customHeight="1">
      <c r="A849" s="2"/>
      <c r="B849" s="2"/>
      <c r="C849" s="2"/>
      <c r="D849" s="2"/>
      <c r="E849" s="2"/>
      <c r="F849" s="2"/>
    </row>
    <row r="850" ht="15.75" customHeight="1">
      <c r="A850" s="2"/>
      <c r="B850" s="2"/>
      <c r="C850" s="2"/>
      <c r="D850" s="2"/>
      <c r="E850" s="2"/>
      <c r="F850" s="2"/>
    </row>
    <row r="851" ht="15.75" customHeight="1">
      <c r="A851" s="2"/>
      <c r="B851" s="2"/>
      <c r="C851" s="2"/>
      <c r="D851" s="2"/>
      <c r="E851" s="2"/>
      <c r="F851" s="2"/>
    </row>
    <row r="852" ht="15.75" customHeight="1">
      <c r="A852" s="2"/>
      <c r="B852" s="2"/>
      <c r="C852" s="2"/>
      <c r="D852" s="2"/>
      <c r="E852" s="2"/>
      <c r="F852" s="2"/>
    </row>
    <row r="853" ht="15.75" customHeight="1">
      <c r="A853" s="2"/>
      <c r="B853" s="2"/>
      <c r="C853" s="2"/>
      <c r="D853" s="2"/>
      <c r="E853" s="2"/>
      <c r="F853" s="2"/>
    </row>
    <row r="854" ht="15.75" customHeight="1">
      <c r="A854" s="2"/>
      <c r="B854" s="2"/>
      <c r="C854" s="2"/>
      <c r="D854" s="2"/>
      <c r="E854" s="2"/>
      <c r="F854" s="2"/>
    </row>
    <row r="855" ht="15.75" customHeight="1">
      <c r="A855" s="2"/>
      <c r="B855" s="2"/>
      <c r="C855" s="2"/>
      <c r="D855" s="2"/>
      <c r="E855" s="2"/>
      <c r="F855" s="2"/>
    </row>
    <row r="856" ht="15.75" customHeight="1">
      <c r="A856" s="2"/>
      <c r="B856" s="2"/>
      <c r="C856" s="2"/>
      <c r="D856" s="2"/>
      <c r="E856" s="2"/>
      <c r="F856" s="2"/>
    </row>
    <row r="857" ht="15.75" customHeight="1">
      <c r="A857" s="2"/>
      <c r="B857" s="2"/>
      <c r="C857" s="2"/>
      <c r="D857" s="2"/>
      <c r="E857" s="2"/>
      <c r="F857" s="2"/>
    </row>
    <row r="858" ht="15.75" customHeight="1">
      <c r="A858" s="2"/>
      <c r="B858" s="2"/>
      <c r="C858" s="2"/>
      <c r="D858" s="2"/>
      <c r="E858" s="2"/>
      <c r="F858" s="2"/>
    </row>
    <row r="859" ht="15.75" customHeight="1">
      <c r="A859" s="2"/>
      <c r="B859" s="2"/>
      <c r="C859" s="2"/>
      <c r="D859" s="2"/>
      <c r="E859" s="2"/>
      <c r="F859" s="2"/>
    </row>
    <row r="860" ht="15.75" customHeight="1">
      <c r="A860" s="2"/>
      <c r="B860" s="2"/>
      <c r="C860" s="2"/>
      <c r="D860" s="2"/>
      <c r="E860" s="2"/>
      <c r="F860" s="2"/>
    </row>
    <row r="861" ht="15.75" customHeight="1">
      <c r="A861" s="2"/>
      <c r="B861" s="2"/>
      <c r="C861" s="2"/>
      <c r="D861" s="2"/>
      <c r="E861" s="2"/>
      <c r="F861" s="2"/>
    </row>
    <row r="862" ht="15.75" customHeight="1">
      <c r="A862" s="2"/>
      <c r="B862" s="2"/>
      <c r="C862" s="2"/>
      <c r="D862" s="2"/>
      <c r="E862" s="2"/>
      <c r="F862" s="2"/>
    </row>
    <row r="863" ht="15.75" customHeight="1">
      <c r="A863" s="2"/>
      <c r="B863" s="2"/>
      <c r="C863" s="2"/>
      <c r="D863" s="2"/>
      <c r="E863" s="2"/>
      <c r="F863" s="2"/>
    </row>
    <row r="864" ht="15.75" customHeight="1">
      <c r="A864" s="2"/>
      <c r="B864" s="2"/>
      <c r="C864" s="2"/>
      <c r="D864" s="2"/>
      <c r="E864" s="2"/>
      <c r="F864" s="2"/>
    </row>
    <row r="865" ht="15.75" customHeight="1">
      <c r="A865" s="2"/>
      <c r="B865" s="2"/>
      <c r="C865" s="2"/>
      <c r="D865" s="2"/>
      <c r="E865" s="2"/>
      <c r="F865" s="2"/>
    </row>
    <row r="866" ht="15.75" customHeight="1">
      <c r="A866" s="2"/>
      <c r="B866" s="2"/>
      <c r="C866" s="2"/>
      <c r="D866" s="2"/>
      <c r="E866" s="2"/>
      <c r="F866" s="2"/>
    </row>
    <row r="867" ht="15.75" customHeight="1">
      <c r="A867" s="2"/>
      <c r="B867" s="2"/>
      <c r="C867" s="2"/>
      <c r="D867" s="2"/>
      <c r="E867" s="2"/>
      <c r="F867" s="2"/>
    </row>
    <row r="868" ht="15.75" customHeight="1">
      <c r="A868" s="2"/>
      <c r="B868" s="2"/>
      <c r="C868" s="2"/>
      <c r="D868" s="2"/>
      <c r="E868" s="2"/>
      <c r="F868" s="2"/>
    </row>
    <row r="869" ht="15.75" customHeight="1">
      <c r="A869" s="2"/>
      <c r="B869" s="2"/>
      <c r="C869" s="2"/>
      <c r="D869" s="2"/>
      <c r="E869" s="2"/>
      <c r="F869" s="2"/>
    </row>
    <row r="870" ht="15.75" customHeight="1">
      <c r="A870" s="2"/>
      <c r="B870" s="2"/>
      <c r="C870" s="2"/>
      <c r="D870" s="2"/>
      <c r="E870" s="2"/>
      <c r="F870" s="2"/>
    </row>
    <row r="871" ht="15.75" customHeight="1">
      <c r="A871" s="2"/>
      <c r="B871" s="2"/>
      <c r="C871" s="2"/>
      <c r="D871" s="2"/>
      <c r="E871" s="2"/>
      <c r="F871" s="2"/>
    </row>
    <row r="872" ht="15.75" customHeight="1">
      <c r="A872" s="2"/>
      <c r="B872" s="2"/>
      <c r="C872" s="2"/>
      <c r="D872" s="2"/>
      <c r="E872" s="2"/>
      <c r="F872" s="2"/>
    </row>
    <row r="873" ht="15.75" customHeight="1">
      <c r="A873" s="2"/>
      <c r="B873" s="2"/>
      <c r="C873" s="2"/>
      <c r="D873" s="2"/>
      <c r="E873" s="2"/>
      <c r="F873" s="2"/>
    </row>
    <row r="874" ht="15.75" customHeight="1">
      <c r="A874" s="2"/>
      <c r="B874" s="2"/>
      <c r="C874" s="2"/>
      <c r="D874" s="2"/>
      <c r="E874" s="2"/>
      <c r="F874" s="2"/>
    </row>
    <row r="875" ht="15.75" customHeight="1">
      <c r="A875" s="2"/>
      <c r="B875" s="2"/>
      <c r="C875" s="2"/>
      <c r="D875" s="2"/>
      <c r="E875" s="2"/>
      <c r="F875" s="2"/>
    </row>
    <row r="876" ht="15.75" customHeight="1">
      <c r="A876" s="2"/>
      <c r="B876" s="2"/>
      <c r="C876" s="2"/>
      <c r="D876" s="2"/>
      <c r="E876" s="2"/>
      <c r="F876" s="2"/>
    </row>
    <row r="877" ht="15.75" customHeight="1">
      <c r="A877" s="2"/>
      <c r="B877" s="2"/>
      <c r="C877" s="2"/>
      <c r="D877" s="2"/>
      <c r="E877" s="2"/>
      <c r="F877" s="2"/>
    </row>
    <row r="878" ht="15.75" customHeight="1">
      <c r="A878" s="2"/>
      <c r="B878" s="2"/>
      <c r="C878" s="2"/>
      <c r="D878" s="2"/>
      <c r="E878" s="2"/>
      <c r="F878" s="2"/>
    </row>
    <row r="879" ht="15.75" customHeight="1">
      <c r="A879" s="2"/>
      <c r="B879" s="2"/>
      <c r="C879" s="2"/>
      <c r="D879" s="2"/>
      <c r="E879" s="2"/>
      <c r="F879" s="2"/>
    </row>
    <row r="880" ht="15.75" customHeight="1">
      <c r="A880" s="2"/>
      <c r="B880" s="2"/>
      <c r="C880" s="2"/>
      <c r="D880" s="2"/>
      <c r="E880" s="2"/>
      <c r="F880" s="2"/>
    </row>
    <row r="881" ht="15.75" customHeight="1">
      <c r="A881" s="2"/>
      <c r="B881" s="2"/>
      <c r="C881" s="2"/>
      <c r="D881" s="2"/>
      <c r="E881" s="2"/>
      <c r="F881" s="2"/>
    </row>
    <row r="882" ht="15.75" customHeight="1">
      <c r="A882" s="2"/>
      <c r="B882" s="2"/>
      <c r="C882" s="2"/>
      <c r="D882" s="2"/>
      <c r="E882" s="2"/>
      <c r="F882" s="2"/>
    </row>
    <row r="883" ht="15.75" customHeight="1">
      <c r="A883" s="2"/>
      <c r="B883" s="2"/>
      <c r="C883" s="2"/>
      <c r="D883" s="2"/>
      <c r="E883" s="2"/>
      <c r="F883" s="2"/>
    </row>
    <row r="884" ht="15.75" customHeight="1">
      <c r="A884" s="2"/>
      <c r="B884" s="2"/>
      <c r="C884" s="2"/>
      <c r="D884" s="2"/>
      <c r="E884" s="2"/>
      <c r="F884" s="2"/>
    </row>
    <row r="885" ht="15.75" customHeight="1">
      <c r="A885" s="2"/>
      <c r="B885" s="2"/>
      <c r="C885" s="2"/>
      <c r="D885" s="2"/>
      <c r="E885" s="2"/>
      <c r="F885" s="2"/>
    </row>
    <row r="886" ht="15.75" customHeight="1">
      <c r="A886" s="2"/>
      <c r="B886" s="2"/>
      <c r="C886" s="2"/>
      <c r="D886" s="2"/>
      <c r="E886" s="2"/>
      <c r="F886" s="2"/>
    </row>
    <row r="887" ht="15.75" customHeight="1">
      <c r="A887" s="2"/>
      <c r="B887" s="2"/>
      <c r="C887" s="2"/>
      <c r="D887" s="2"/>
      <c r="E887" s="2"/>
      <c r="F887" s="2"/>
    </row>
    <row r="888" ht="15.75" customHeight="1">
      <c r="A888" s="2"/>
      <c r="B888" s="2"/>
      <c r="C888" s="2"/>
      <c r="D888" s="2"/>
      <c r="E888" s="2"/>
      <c r="F888" s="2"/>
    </row>
    <row r="889" ht="15.75" customHeight="1">
      <c r="A889" s="2"/>
      <c r="B889" s="2"/>
      <c r="C889" s="2"/>
      <c r="D889" s="2"/>
      <c r="E889" s="2"/>
      <c r="F889" s="2"/>
    </row>
    <row r="890" ht="15.75" customHeight="1">
      <c r="A890" s="2"/>
      <c r="B890" s="2"/>
      <c r="C890" s="2"/>
      <c r="D890" s="2"/>
      <c r="E890" s="2"/>
      <c r="F890" s="2"/>
    </row>
    <row r="891" ht="15.75" customHeight="1">
      <c r="A891" s="2"/>
      <c r="B891" s="2"/>
      <c r="C891" s="2"/>
      <c r="D891" s="2"/>
      <c r="E891" s="2"/>
      <c r="F891" s="2"/>
    </row>
    <row r="892" ht="15.75" customHeight="1">
      <c r="A892" s="2"/>
      <c r="B892" s="2"/>
      <c r="C892" s="2"/>
      <c r="D892" s="2"/>
      <c r="E892" s="2"/>
      <c r="F892" s="2"/>
    </row>
    <row r="893" ht="15.75" customHeight="1">
      <c r="A893" s="2"/>
      <c r="B893" s="2"/>
      <c r="C893" s="2"/>
      <c r="D893" s="2"/>
      <c r="E893" s="2"/>
      <c r="F893" s="2"/>
    </row>
    <row r="894" ht="15.75" customHeight="1">
      <c r="A894" s="2"/>
      <c r="B894" s="2"/>
      <c r="C894" s="2"/>
      <c r="D894" s="2"/>
      <c r="E894" s="2"/>
      <c r="F894" s="2"/>
    </row>
    <row r="895" ht="15.75" customHeight="1">
      <c r="A895" s="2"/>
      <c r="B895" s="2"/>
      <c r="C895" s="2"/>
      <c r="D895" s="2"/>
      <c r="E895" s="2"/>
      <c r="F895" s="2"/>
    </row>
    <row r="896" ht="15.75" customHeight="1">
      <c r="A896" s="2"/>
      <c r="B896" s="2"/>
      <c r="C896" s="2"/>
      <c r="D896" s="2"/>
      <c r="E896" s="2"/>
      <c r="F896" s="2"/>
    </row>
    <row r="897" ht="15.75" customHeight="1">
      <c r="A897" s="2"/>
      <c r="B897" s="2"/>
      <c r="C897" s="2"/>
      <c r="D897" s="2"/>
      <c r="E897" s="2"/>
      <c r="F897" s="2"/>
    </row>
    <row r="898" ht="15.75" customHeight="1">
      <c r="A898" s="2"/>
      <c r="B898" s="2"/>
      <c r="C898" s="2"/>
      <c r="D898" s="2"/>
      <c r="E898" s="2"/>
      <c r="F898" s="2"/>
    </row>
    <row r="899" ht="15.75" customHeight="1">
      <c r="A899" s="2"/>
      <c r="B899" s="2"/>
      <c r="C899" s="2"/>
      <c r="D899" s="2"/>
      <c r="E899" s="2"/>
      <c r="F899" s="2"/>
    </row>
    <row r="900" ht="15.75" customHeight="1">
      <c r="A900" s="2"/>
      <c r="B900" s="2"/>
      <c r="C900" s="2"/>
      <c r="D900" s="2"/>
      <c r="E900" s="2"/>
      <c r="F900" s="2"/>
    </row>
    <row r="901" ht="15.75" customHeight="1">
      <c r="A901" s="2"/>
      <c r="B901" s="2"/>
      <c r="C901" s="2"/>
      <c r="D901" s="2"/>
      <c r="E901" s="2"/>
      <c r="F901" s="2"/>
    </row>
    <row r="902" ht="15.75" customHeight="1">
      <c r="A902" s="2"/>
      <c r="B902" s="2"/>
      <c r="C902" s="2"/>
      <c r="D902" s="2"/>
      <c r="E902" s="2"/>
      <c r="F902" s="2"/>
    </row>
    <row r="903" ht="15.75" customHeight="1">
      <c r="A903" s="2"/>
      <c r="B903" s="2"/>
      <c r="C903" s="2"/>
      <c r="D903" s="2"/>
      <c r="E903" s="2"/>
      <c r="F903" s="2"/>
    </row>
    <row r="904" ht="15.75" customHeight="1">
      <c r="A904" s="2"/>
      <c r="B904" s="2"/>
      <c r="C904" s="2"/>
      <c r="D904" s="2"/>
      <c r="E904" s="2"/>
      <c r="F904" s="2"/>
    </row>
    <row r="905" ht="15.75" customHeight="1">
      <c r="A905" s="2"/>
      <c r="B905" s="2"/>
      <c r="C905" s="2"/>
      <c r="D905" s="2"/>
      <c r="E905" s="2"/>
      <c r="F905" s="2"/>
    </row>
    <row r="906" ht="15.75" customHeight="1">
      <c r="A906" s="2"/>
      <c r="B906" s="2"/>
      <c r="C906" s="2"/>
      <c r="D906" s="2"/>
      <c r="E906" s="2"/>
      <c r="F906" s="2"/>
    </row>
    <row r="907" ht="15.75" customHeight="1">
      <c r="A907" s="2"/>
      <c r="B907" s="2"/>
      <c r="C907" s="2"/>
      <c r="D907" s="2"/>
      <c r="E907" s="2"/>
      <c r="F907" s="2"/>
    </row>
    <row r="908" ht="15.75" customHeight="1">
      <c r="A908" s="2"/>
      <c r="B908" s="2"/>
      <c r="C908" s="2"/>
      <c r="D908" s="2"/>
      <c r="E908" s="2"/>
      <c r="F908" s="2"/>
    </row>
    <row r="909" ht="15.75" customHeight="1">
      <c r="A909" s="2"/>
      <c r="B909" s="2"/>
      <c r="C909" s="2"/>
      <c r="D909" s="2"/>
      <c r="E909" s="2"/>
      <c r="F909" s="2"/>
    </row>
    <row r="910" ht="15.75" customHeight="1">
      <c r="A910" s="2"/>
      <c r="B910" s="2"/>
      <c r="C910" s="2"/>
      <c r="D910" s="2"/>
      <c r="E910" s="2"/>
      <c r="F910" s="2"/>
    </row>
    <row r="911" ht="15.75" customHeight="1">
      <c r="A911" s="2"/>
      <c r="B911" s="2"/>
      <c r="C911" s="2"/>
      <c r="D911" s="2"/>
      <c r="E911" s="2"/>
      <c r="F911" s="2"/>
    </row>
    <row r="912" ht="15.75" customHeight="1">
      <c r="A912" s="2"/>
      <c r="B912" s="2"/>
      <c r="C912" s="2"/>
      <c r="D912" s="2"/>
      <c r="E912" s="2"/>
      <c r="F912" s="2"/>
    </row>
    <row r="913" ht="15.75" customHeight="1">
      <c r="A913" s="2"/>
      <c r="B913" s="2"/>
      <c r="C913" s="2"/>
      <c r="D913" s="2"/>
      <c r="E913" s="2"/>
      <c r="F913" s="2"/>
    </row>
    <row r="914" ht="15.75" customHeight="1">
      <c r="A914" s="2"/>
      <c r="B914" s="2"/>
      <c r="C914" s="2"/>
      <c r="D914" s="2"/>
      <c r="E914" s="2"/>
      <c r="F914" s="2"/>
    </row>
    <row r="915" ht="15.75" customHeight="1">
      <c r="A915" s="2"/>
      <c r="B915" s="2"/>
      <c r="C915" s="2"/>
      <c r="D915" s="2"/>
      <c r="E915" s="2"/>
      <c r="F915" s="2"/>
    </row>
    <row r="916" ht="15.75" customHeight="1">
      <c r="A916" s="2"/>
      <c r="B916" s="2"/>
      <c r="C916" s="2"/>
      <c r="D916" s="2"/>
      <c r="E916" s="2"/>
      <c r="F916" s="2"/>
    </row>
    <row r="917" ht="15.75" customHeight="1">
      <c r="A917" s="2"/>
      <c r="B917" s="2"/>
      <c r="C917" s="2"/>
      <c r="D917" s="2"/>
      <c r="E917" s="2"/>
      <c r="F917" s="2"/>
    </row>
    <row r="918" ht="15.75" customHeight="1">
      <c r="A918" s="2"/>
      <c r="B918" s="2"/>
      <c r="C918" s="2"/>
      <c r="D918" s="2"/>
      <c r="E918" s="2"/>
      <c r="F918" s="2"/>
    </row>
    <row r="919" ht="15.75" customHeight="1">
      <c r="A919" s="2"/>
      <c r="B919" s="2"/>
      <c r="C919" s="2"/>
      <c r="D919" s="2"/>
      <c r="E919" s="2"/>
      <c r="F919" s="2"/>
    </row>
    <row r="920" ht="15.75" customHeight="1">
      <c r="A920" s="2"/>
      <c r="B920" s="2"/>
      <c r="C920" s="2"/>
      <c r="D920" s="2"/>
      <c r="E920" s="2"/>
      <c r="F920" s="2"/>
    </row>
    <row r="921" ht="15.75" customHeight="1">
      <c r="A921" s="2"/>
      <c r="B921" s="2"/>
      <c r="C921" s="2"/>
      <c r="D921" s="2"/>
      <c r="E921" s="2"/>
      <c r="F921" s="2"/>
    </row>
    <row r="922" ht="15.75" customHeight="1">
      <c r="A922" s="2"/>
      <c r="B922" s="2"/>
      <c r="C922" s="2"/>
      <c r="D922" s="2"/>
      <c r="E922" s="2"/>
      <c r="F922" s="2"/>
    </row>
    <row r="923" ht="15.75" customHeight="1">
      <c r="A923" s="2"/>
      <c r="B923" s="2"/>
      <c r="C923" s="2"/>
      <c r="D923" s="2"/>
      <c r="E923" s="2"/>
      <c r="F923" s="2"/>
    </row>
    <row r="924" ht="15.75" customHeight="1">
      <c r="A924" s="2"/>
      <c r="B924" s="2"/>
      <c r="C924" s="2"/>
      <c r="D924" s="2"/>
      <c r="E924" s="2"/>
      <c r="F924" s="2"/>
    </row>
    <row r="925" ht="15.75" customHeight="1">
      <c r="A925" s="2"/>
      <c r="B925" s="2"/>
      <c r="C925" s="2"/>
      <c r="D925" s="2"/>
      <c r="E925" s="2"/>
      <c r="F925" s="2"/>
    </row>
    <row r="926" ht="15.75" customHeight="1">
      <c r="A926" s="2"/>
      <c r="B926" s="2"/>
      <c r="C926" s="2"/>
      <c r="D926" s="2"/>
      <c r="E926" s="2"/>
      <c r="F926" s="2"/>
    </row>
    <row r="927" ht="15.75" customHeight="1">
      <c r="A927" s="2"/>
      <c r="B927" s="2"/>
      <c r="C927" s="2"/>
      <c r="D927" s="2"/>
      <c r="E927" s="2"/>
      <c r="F927" s="2"/>
    </row>
    <row r="928" ht="15.75" customHeight="1">
      <c r="A928" s="2"/>
      <c r="B928" s="2"/>
      <c r="C928" s="2"/>
      <c r="D928" s="2"/>
      <c r="E928" s="2"/>
      <c r="F928" s="2"/>
    </row>
    <row r="929" ht="15.75" customHeight="1">
      <c r="A929" s="2"/>
      <c r="B929" s="2"/>
      <c r="C929" s="2"/>
      <c r="D929" s="2"/>
      <c r="E929" s="2"/>
      <c r="F929" s="2"/>
    </row>
    <row r="930" ht="15.75" customHeight="1">
      <c r="A930" s="2"/>
      <c r="B930" s="2"/>
      <c r="C930" s="2"/>
      <c r="D930" s="2"/>
      <c r="E930" s="2"/>
      <c r="F930" s="2"/>
    </row>
    <row r="931" ht="15.75" customHeight="1">
      <c r="A931" s="2"/>
      <c r="B931" s="2"/>
      <c r="C931" s="2"/>
      <c r="D931" s="2"/>
      <c r="E931" s="2"/>
      <c r="F931" s="2"/>
    </row>
    <row r="932" ht="15.75" customHeight="1">
      <c r="A932" s="2"/>
      <c r="B932" s="2"/>
      <c r="C932" s="2"/>
      <c r="D932" s="2"/>
      <c r="E932" s="2"/>
      <c r="F932" s="2"/>
    </row>
    <row r="933" ht="15.75" customHeight="1">
      <c r="A933" s="2"/>
      <c r="B933" s="2"/>
      <c r="C933" s="2"/>
      <c r="D933" s="2"/>
      <c r="E933" s="2"/>
      <c r="F933" s="2"/>
    </row>
    <row r="934" ht="15.75" customHeight="1">
      <c r="A934" s="2"/>
      <c r="B934" s="2"/>
      <c r="C934" s="2"/>
      <c r="D934" s="2"/>
      <c r="E934" s="2"/>
      <c r="F934" s="2"/>
    </row>
    <row r="935" ht="15.75" customHeight="1">
      <c r="A935" s="2"/>
      <c r="B935" s="2"/>
      <c r="C935" s="2"/>
      <c r="D935" s="2"/>
      <c r="E935" s="2"/>
      <c r="F935" s="2"/>
    </row>
    <row r="936" ht="15.75" customHeight="1">
      <c r="A936" s="2"/>
      <c r="B936" s="2"/>
      <c r="C936" s="2"/>
      <c r="D936" s="2"/>
      <c r="E936" s="2"/>
      <c r="F936" s="2"/>
    </row>
    <row r="937" ht="15.75" customHeight="1">
      <c r="A937" s="2"/>
      <c r="B937" s="2"/>
      <c r="C937" s="2"/>
      <c r="D937" s="2"/>
      <c r="E937" s="2"/>
      <c r="F937" s="2"/>
    </row>
    <row r="938" ht="15.75" customHeight="1">
      <c r="A938" s="2"/>
      <c r="B938" s="2"/>
      <c r="C938" s="2"/>
      <c r="D938" s="2"/>
      <c r="E938" s="2"/>
      <c r="F938" s="2"/>
    </row>
    <row r="939" ht="15.75" customHeight="1">
      <c r="A939" s="2"/>
      <c r="B939" s="2"/>
      <c r="C939" s="2"/>
      <c r="D939" s="2"/>
      <c r="E939" s="2"/>
      <c r="F939" s="2"/>
    </row>
    <row r="940" ht="15.75" customHeight="1">
      <c r="A940" s="2"/>
      <c r="B940" s="2"/>
      <c r="C940" s="2"/>
      <c r="D940" s="2"/>
      <c r="E940" s="2"/>
      <c r="F940" s="2"/>
    </row>
    <row r="941" ht="15.75" customHeight="1">
      <c r="A941" s="2"/>
      <c r="B941" s="2"/>
      <c r="C941" s="2"/>
      <c r="D941" s="2"/>
      <c r="E941" s="2"/>
      <c r="F941" s="2"/>
    </row>
    <row r="942" ht="15.75" customHeight="1">
      <c r="A942" s="2"/>
      <c r="B942" s="2"/>
      <c r="C942" s="2"/>
      <c r="D942" s="2"/>
      <c r="E942" s="2"/>
      <c r="F942" s="2"/>
    </row>
    <row r="943" ht="15.75" customHeight="1">
      <c r="A943" s="2"/>
      <c r="B943" s="2"/>
      <c r="C943" s="2"/>
      <c r="D943" s="2"/>
      <c r="E943" s="2"/>
      <c r="F943" s="2"/>
    </row>
    <row r="944" ht="15.75" customHeight="1">
      <c r="A944" s="2"/>
      <c r="B944" s="2"/>
      <c r="C944" s="2"/>
      <c r="D944" s="2"/>
      <c r="E944" s="2"/>
      <c r="F944" s="2"/>
    </row>
    <row r="945" ht="15.75" customHeight="1">
      <c r="A945" s="2"/>
      <c r="B945" s="2"/>
      <c r="C945" s="2"/>
      <c r="D945" s="2"/>
      <c r="E945" s="2"/>
      <c r="F945" s="2"/>
    </row>
    <row r="946" ht="15.75" customHeight="1">
      <c r="A946" s="2"/>
      <c r="B946" s="2"/>
      <c r="C946" s="2"/>
      <c r="D946" s="2"/>
      <c r="E946" s="2"/>
      <c r="F946" s="2"/>
    </row>
    <row r="947" ht="15.75" customHeight="1">
      <c r="A947" s="2"/>
      <c r="B947" s="2"/>
      <c r="C947" s="2"/>
      <c r="D947" s="2"/>
      <c r="E947" s="2"/>
      <c r="F947" s="2"/>
    </row>
    <row r="948" ht="15.75" customHeight="1">
      <c r="A948" s="2"/>
      <c r="B948" s="2"/>
      <c r="C948" s="2"/>
      <c r="D948" s="2"/>
      <c r="E948" s="2"/>
      <c r="F948" s="2"/>
    </row>
    <row r="949" ht="15.75" customHeight="1">
      <c r="A949" s="2"/>
      <c r="B949" s="2"/>
      <c r="C949" s="2"/>
      <c r="D949" s="2"/>
      <c r="E949" s="2"/>
      <c r="F949" s="2"/>
    </row>
    <row r="950" ht="15.75" customHeight="1">
      <c r="A950" s="2"/>
      <c r="B950" s="2"/>
      <c r="C950" s="2"/>
      <c r="D950" s="2"/>
      <c r="E950" s="2"/>
      <c r="F950" s="2"/>
    </row>
    <row r="951" ht="15.75" customHeight="1">
      <c r="A951" s="2"/>
      <c r="B951" s="2"/>
      <c r="C951" s="2"/>
      <c r="D951" s="2"/>
      <c r="E951" s="2"/>
      <c r="F951" s="2"/>
    </row>
    <row r="952" ht="15.75" customHeight="1">
      <c r="A952" s="2"/>
      <c r="B952" s="2"/>
      <c r="C952" s="2"/>
      <c r="D952" s="2"/>
      <c r="E952" s="2"/>
      <c r="F952" s="2"/>
    </row>
    <row r="953" ht="15.75" customHeight="1">
      <c r="A953" s="2"/>
      <c r="B953" s="2"/>
      <c r="C953" s="2"/>
      <c r="D953" s="2"/>
      <c r="E953" s="2"/>
      <c r="F953" s="2"/>
    </row>
    <row r="954" ht="15.75" customHeight="1">
      <c r="A954" s="2"/>
      <c r="B954" s="2"/>
      <c r="C954" s="2"/>
      <c r="D954" s="2"/>
      <c r="E954" s="2"/>
      <c r="F954" s="2"/>
    </row>
    <row r="955" ht="15.75" customHeight="1">
      <c r="A955" s="2"/>
      <c r="B955" s="2"/>
      <c r="C955" s="2"/>
      <c r="D955" s="2"/>
      <c r="E955" s="2"/>
      <c r="F955" s="2"/>
    </row>
    <row r="956" ht="15.75" customHeight="1">
      <c r="A956" s="2"/>
      <c r="B956" s="2"/>
      <c r="C956" s="2"/>
      <c r="D956" s="2"/>
      <c r="E956" s="2"/>
      <c r="F956" s="2"/>
    </row>
    <row r="957" ht="15.75" customHeight="1">
      <c r="A957" s="2"/>
      <c r="B957" s="2"/>
      <c r="C957" s="2"/>
      <c r="D957" s="2"/>
      <c r="E957" s="2"/>
      <c r="F957" s="2"/>
    </row>
    <row r="958" ht="15.75" customHeight="1">
      <c r="A958" s="2"/>
      <c r="B958" s="2"/>
      <c r="C958" s="2"/>
      <c r="D958" s="2"/>
      <c r="E958" s="2"/>
      <c r="F958" s="2"/>
    </row>
    <row r="959" ht="15.75" customHeight="1">
      <c r="A959" s="2"/>
      <c r="B959" s="2"/>
      <c r="C959" s="2"/>
      <c r="D959" s="2"/>
      <c r="E959" s="2"/>
      <c r="F959" s="2"/>
    </row>
    <row r="960" ht="15.75" customHeight="1">
      <c r="A960" s="2"/>
      <c r="B960" s="2"/>
      <c r="C960" s="2"/>
      <c r="D960" s="2"/>
      <c r="E960" s="2"/>
      <c r="F960" s="2"/>
    </row>
    <row r="961" ht="15.75" customHeight="1">
      <c r="A961" s="2"/>
      <c r="B961" s="2"/>
      <c r="C961" s="2"/>
      <c r="D961" s="2"/>
      <c r="E961" s="2"/>
      <c r="F961" s="2"/>
    </row>
    <row r="962" ht="15.75" customHeight="1">
      <c r="A962" s="2"/>
      <c r="B962" s="2"/>
      <c r="C962" s="2"/>
      <c r="D962" s="2"/>
      <c r="E962" s="2"/>
      <c r="F962" s="2"/>
    </row>
    <row r="963" ht="15.75" customHeight="1">
      <c r="A963" s="2"/>
      <c r="B963" s="2"/>
      <c r="C963" s="2"/>
      <c r="D963" s="2"/>
      <c r="E963" s="2"/>
      <c r="F963" s="2"/>
    </row>
    <row r="964" ht="15.75" customHeight="1">
      <c r="A964" s="2"/>
      <c r="B964" s="2"/>
      <c r="C964" s="2"/>
      <c r="D964" s="2"/>
      <c r="E964" s="2"/>
      <c r="F964" s="2"/>
    </row>
    <row r="965" ht="15.75" customHeight="1">
      <c r="A965" s="2"/>
      <c r="B965" s="2"/>
      <c r="C965" s="2"/>
      <c r="D965" s="2"/>
      <c r="E965" s="2"/>
      <c r="F965" s="2"/>
    </row>
    <row r="966" ht="15.75" customHeight="1">
      <c r="A966" s="2"/>
      <c r="B966" s="2"/>
      <c r="C966" s="2"/>
      <c r="D966" s="2"/>
      <c r="E966" s="2"/>
      <c r="F966" s="2"/>
    </row>
    <row r="967" ht="15.75" customHeight="1">
      <c r="A967" s="2"/>
      <c r="B967" s="2"/>
      <c r="C967" s="2"/>
      <c r="D967" s="2"/>
      <c r="E967" s="2"/>
      <c r="F967" s="2"/>
    </row>
    <row r="968" ht="15.75" customHeight="1">
      <c r="A968" s="2"/>
      <c r="B968" s="2"/>
      <c r="C968" s="2"/>
      <c r="D968" s="2"/>
      <c r="E968" s="2"/>
      <c r="F968" s="2"/>
    </row>
    <row r="969" ht="15.75" customHeight="1">
      <c r="A969" s="2"/>
      <c r="B969" s="2"/>
      <c r="C969" s="2"/>
      <c r="D969" s="2"/>
      <c r="E969" s="2"/>
      <c r="F969" s="2"/>
    </row>
    <row r="970" ht="15.75" customHeight="1">
      <c r="A970" s="2"/>
      <c r="B970" s="2"/>
      <c r="C970" s="2"/>
      <c r="D970" s="2"/>
      <c r="E970" s="2"/>
      <c r="F970" s="2"/>
    </row>
    <row r="971" ht="15.75" customHeight="1">
      <c r="A971" s="2"/>
      <c r="B971" s="2"/>
      <c r="C971" s="2"/>
      <c r="D971" s="2"/>
      <c r="E971" s="2"/>
      <c r="F971" s="2"/>
    </row>
    <row r="972" ht="15.75" customHeight="1">
      <c r="A972" s="2"/>
      <c r="B972" s="2"/>
      <c r="C972" s="2"/>
      <c r="D972" s="2"/>
      <c r="E972" s="2"/>
      <c r="F972" s="2"/>
    </row>
    <row r="973" ht="15.75" customHeight="1">
      <c r="A973" s="2"/>
      <c r="B973" s="2"/>
      <c r="C973" s="2"/>
      <c r="D973" s="2"/>
      <c r="E973" s="2"/>
      <c r="F973" s="2"/>
    </row>
    <row r="974" ht="15.75" customHeight="1">
      <c r="A974" s="2"/>
      <c r="B974" s="2"/>
      <c r="C974" s="2"/>
      <c r="D974" s="2"/>
      <c r="E974" s="2"/>
      <c r="F974" s="2"/>
    </row>
    <row r="975" ht="15.75" customHeight="1">
      <c r="A975" s="2"/>
      <c r="B975" s="2"/>
      <c r="C975" s="2"/>
      <c r="D975" s="2"/>
      <c r="E975" s="2"/>
      <c r="F975" s="2"/>
    </row>
    <row r="976" ht="15.75" customHeight="1">
      <c r="A976" s="2"/>
      <c r="B976" s="2"/>
      <c r="C976" s="2"/>
      <c r="D976" s="2"/>
      <c r="E976" s="2"/>
      <c r="F976" s="2"/>
    </row>
    <row r="977" ht="15.75" customHeight="1">
      <c r="A977" s="2"/>
      <c r="B977" s="2"/>
      <c r="C977" s="2"/>
      <c r="D977" s="2"/>
      <c r="E977" s="2"/>
      <c r="F977" s="2"/>
    </row>
    <row r="978" ht="15.75" customHeight="1">
      <c r="A978" s="2"/>
      <c r="B978" s="2"/>
      <c r="C978" s="2"/>
      <c r="D978" s="2"/>
      <c r="E978" s="2"/>
      <c r="F978" s="2"/>
    </row>
    <row r="979" ht="15.75" customHeight="1">
      <c r="A979" s="2"/>
      <c r="B979" s="2"/>
      <c r="C979" s="2"/>
      <c r="D979" s="2"/>
      <c r="E979" s="2"/>
      <c r="F979" s="2"/>
    </row>
    <row r="980" ht="15.75" customHeight="1">
      <c r="A980" s="2"/>
      <c r="B980" s="2"/>
      <c r="C980" s="2"/>
      <c r="D980" s="2"/>
      <c r="E980" s="2"/>
      <c r="F980" s="2"/>
    </row>
    <row r="981" ht="15.75" customHeight="1">
      <c r="A981" s="2"/>
      <c r="B981" s="2"/>
      <c r="C981" s="2"/>
      <c r="D981" s="2"/>
      <c r="E981" s="2"/>
      <c r="F981" s="2"/>
    </row>
    <row r="982" ht="15.75" customHeight="1">
      <c r="A982" s="2"/>
      <c r="B982" s="2"/>
      <c r="C982" s="2"/>
      <c r="D982" s="2"/>
      <c r="E982" s="2"/>
      <c r="F982" s="2"/>
    </row>
    <row r="983" ht="15.75" customHeight="1">
      <c r="A983" s="2"/>
      <c r="B983" s="2"/>
      <c r="C983" s="2"/>
      <c r="D983" s="2"/>
      <c r="E983" s="2"/>
      <c r="F983" s="2"/>
    </row>
    <row r="984" ht="15.75" customHeight="1">
      <c r="A984" s="2"/>
      <c r="B984" s="2"/>
      <c r="C984" s="2"/>
      <c r="D984" s="2"/>
      <c r="E984" s="2"/>
      <c r="F984" s="2"/>
    </row>
    <row r="985" ht="15.75" customHeight="1">
      <c r="A985" s="2"/>
      <c r="B985" s="2"/>
      <c r="C985" s="2"/>
      <c r="D985" s="2"/>
      <c r="E985" s="2"/>
      <c r="F985" s="2"/>
    </row>
    <row r="986" ht="15.75" customHeight="1">
      <c r="A986" s="2"/>
      <c r="B986" s="2"/>
      <c r="C986" s="2"/>
      <c r="D986" s="2"/>
      <c r="E986" s="2"/>
      <c r="F986" s="2"/>
    </row>
    <row r="987" ht="15.75" customHeight="1">
      <c r="A987" s="2"/>
      <c r="B987" s="2"/>
      <c r="C987" s="2"/>
      <c r="D987" s="2"/>
      <c r="E987" s="2"/>
      <c r="F987" s="2"/>
    </row>
    <row r="988" ht="15.75" customHeight="1">
      <c r="A988" s="2"/>
      <c r="B988" s="2"/>
      <c r="C988" s="2"/>
      <c r="D988" s="2"/>
      <c r="E988" s="2"/>
      <c r="F988" s="2"/>
    </row>
    <row r="989" ht="15.75" customHeight="1">
      <c r="A989" s="2"/>
      <c r="B989" s="2"/>
      <c r="C989" s="2"/>
      <c r="D989" s="2"/>
      <c r="E989" s="2"/>
      <c r="F989" s="2"/>
    </row>
    <row r="990" ht="15.75" customHeight="1">
      <c r="A990" s="2"/>
      <c r="B990" s="2"/>
      <c r="C990" s="2"/>
      <c r="D990" s="2"/>
      <c r="E990" s="2"/>
      <c r="F990" s="2"/>
    </row>
    <row r="991" ht="15.75" customHeight="1">
      <c r="A991" s="2"/>
      <c r="B991" s="2"/>
      <c r="C991" s="2"/>
      <c r="D991" s="2"/>
      <c r="E991" s="2"/>
      <c r="F991" s="2"/>
    </row>
    <row r="992" ht="15.75" customHeight="1">
      <c r="A992" s="2"/>
      <c r="B992" s="2"/>
      <c r="C992" s="2"/>
      <c r="D992" s="2"/>
      <c r="E992" s="2"/>
      <c r="F992" s="2"/>
    </row>
    <row r="993" ht="15.75" customHeight="1">
      <c r="A993" s="2"/>
      <c r="B993" s="2"/>
      <c r="C993" s="2"/>
      <c r="D993" s="2"/>
      <c r="E993" s="2"/>
      <c r="F993" s="2"/>
    </row>
    <row r="994" ht="15.75" customHeight="1">
      <c r="A994" s="2"/>
      <c r="B994" s="2"/>
      <c r="C994" s="2"/>
      <c r="D994" s="2"/>
      <c r="E994" s="2"/>
      <c r="F994" s="2"/>
    </row>
    <row r="995" ht="15.75" customHeight="1">
      <c r="A995" s="2"/>
      <c r="B995" s="2"/>
      <c r="C995" s="2"/>
      <c r="D995" s="2"/>
      <c r="E995" s="2"/>
      <c r="F995" s="2"/>
    </row>
    <row r="996" ht="15.75" customHeight="1">
      <c r="A996" s="2"/>
      <c r="B996" s="2"/>
      <c r="C996" s="2"/>
      <c r="D996" s="2"/>
      <c r="E996" s="2"/>
      <c r="F996" s="2"/>
    </row>
    <row r="997" ht="15.75" customHeight="1">
      <c r="A997" s="2"/>
      <c r="B997" s="2"/>
      <c r="C997" s="2"/>
      <c r="D997" s="2"/>
      <c r="E997" s="2"/>
      <c r="F997" s="2"/>
    </row>
    <row r="998" ht="15.75" customHeight="1">
      <c r="A998" s="2"/>
      <c r="B998" s="2"/>
      <c r="C998" s="2"/>
      <c r="D998" s="2"/>
      <c r="E998" s="2"/>
      <c r="F998" s="2"/>
    </row>
    <row r="999" ht="15.75" customHeight="1">
      <c r="A999" s="2"/>
      <c r="B999" s="2"/>
      <c r="C999" s="2"/>
      <c r="D999" s="2"/>
      <c r="E999" s="2"/>
      <c r="F999" s="2"/>
    </row>
    <row r="1000" ht="15.75" customHeight="1">
      <c r="A1000" s="2"/>
      <c r="B1000" s="2"/>
      <c r="C1000" s="2"/>
      <c r="D1000" s="2"/>
      <c r="E1000" s="2"/>
      <c r="F1000" s="2"/>
    </row>
  </sheetData>
  <mergeCells count="3">
    <mergeCell ref="I33:J33"/>
    <mergeCell ref="B39:B40"/>
    <mergeCell ref="C39:C40"/>
  </mergeCells>
  <printOptions/>
  <pageMargins bottom="0.75" footer="0.0" header="0.0" left="0.7" right="0.7" top="0.75"/>
  <pageSetup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7.75"/>
    <col customWidth="1" min="2" max="2" width="10.75"/>
    <col customWidth="1" min="3" max="3" width="11.63"/>
    <col customWidth="1" min="4" max="4" width="10.13"/>
    <col customWidth="1" min="5" max="5" width="11.5"/>
    <col customWidth="1" min="6" max="6" width="10.5"/>
    <col customWidth="1" min="7" max="8" width="7.75"/>
    <col customWidth="1" min="9" max="9" width="21.0"/>
    <col customWidth="1" min="10" max="10" width="11.5"/>
    <col customWidth="1" min="11" max="37" width="7.75"/>
  </cols>
  <sheetData>
    <row r="1">
      <c r="A1" s="2" t="s">
        <v>101</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ht="14.25" customHeight="1">
      <c r="A2" s="2" t="s">
        <v>301</v>
      </c>
      <c r="B2" s="62" t="s">
        <v>289</v>
      </c>
      <c r="C2" s="63" t="s">
        <v>302</v>
      </c>
      <c r="D2" s="64" t="s">
        <v>52</v>
      </c>
      <c r="E2" s="65" t="s">
        <v>291</v>
      </c>
      <c r="F2" s="66" t="s">
        <v>341</v>
      </c>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row>
    <row r="3">
      <c r="A3" s="71"/>
      <c r="B3" s="62">
        <v>1986.0</v>
      </c>
      <c r="C3" s="67">
        <f t="shared" ref="C3:C35" si="1">D3+E3</f>
        <v>39984.32543</v>
      </c>
      <c r="D3" s="68">
        <v>31944.325427800002</v>
      </c>
      <c r="E3" s="69">
        <v>8040.0</v>
      </c>
      <c r="F3" s="70"/>
      <c r="G3" s="71"/>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row>
    <row r="4">
      <c r="A4" s="2"/>
      <c r="B4" s="62">
        <v>1987.0</v>
      </c>
      <c r="C4" s="67">
        <f t="shared" si="1"/>
        <v>13292.66173</v>
      </c>
      <c r="D4" s="68">
        <v>3997.66173003</v>
      </c>
      <c r="E4" s="69">
        <v>9295.0</v>
      </c>
      <c r="F4" s="70"/>
      <c r="G4" s="2"/>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row>
    <row r="5">
      <c r="A5" s="2"/>
      <c r="B5" s="62">
        <v>1988.0</v>
      </c>
      <c r="C5" s="67">
        <f t="shared" si="1"/>
        <v>14133.7751</v>
      </c>
      <c r="D5" s="68">
        <v>3947.7751026</v>
      </c>
      <c r="E5" s="69">
        <v>10186.0</v>
      </c>
      <c r="F5" s="70"/>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row>
    <row r="6">
      <c r="A6" s="2"/>
      <c r="B6" s="62">
        <v>1989.0</v>
      </c>
      <c r="C6" s="67">
        <f t="shared" si="1"/>
        <v>16144.67644</v>
      </c>
      <c r="D6" s="68">
        <v>967.6764437900001</v>
      </c>
      <c r="E6" s="69">
        <v>15177.0</v>
      </c>
      <c r="F6" s="70"/>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row>
    <row r="7">
      <c r="A7" s="2"/>
      <c r="B7" s="62">
        <v>1990.0</v>
      </c>
      <c r="C7" s="67">
        <f t="shared" si="1"/>
        <v>35362.90587</v>
      </c>
      <c r="D7" s="68">
        <v>7500.9058689799995</v>
      </c>
      <c r="E7" s="69">
        <v>27862.0</v>
      </c>
      <c r="F7" s="70"/>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row>
    <row r="8">
      <c r="A8" s="2"/>
      <c r="B8" s="62">
        <v>1991.0</v>
      </c>
      <c r="C8" s="67">
        <f t="shared" si="1"/>
        <v>27067.14962</v>
      </c>
      <c r="D8" s="68">
        <v>3181.1496160000006</v>
      </c>
      <c r="E8" s="69">
        <v>23886.0</v>
      </c>
      <c r="F8" s="70"/>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row>
    <row r="9">
      <c r="A9" s="2"/>
      <c r="B9" s="62">
        <v>1992.0</v>
      </c>
      <c r="C9" s="67">
        <f t="shared" si="1"/>
        <v>35071.01558</v>
      </c>
      <c r="D9" s="68">
        <v>2797.0155817229997</v>
      </c>
      <c r="E9" s="69">
        <v>32274.0</v>
      </c>
      <c r="F9" s="70"/>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row>
    <row r="10">
      <c r="A10" s="2"/>
      <c r="B10" s="62">
        <v>1993.0</v>
      </c>
      <c r="C10" s="67">
        <f t="shared" si="1"/>
        <v>37424.07453</v>
      </c>
      <c r="D10" s="68">
        <v>5685.0745324</v>
      </c>
      <c r="E10" s="69">
        <v>31739.0</v>
      </c>
      <c r="F10" s="70"/>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row>
    <row r="11">
      <c r="A11" s="2"/>
      <c r="B11" s="62">
        <v>1994.0</v>
      </c>
      <c r="C11" s="67">
        <f t="shared" si="1"/>
        <v>24346.35431</v>
      </c>
      <c r="D11" s="68">
        <v>1283.35430879</v>
      </c>
      <c r="E11" s="69">
        <v>23063.0</v>
      </c>
      <c r="F11" s="70"/>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row>
    <row r="12">
      <c r="A12" s="2"/>
      <c r="B12" s="62">
        <v>1995.0</v>
      </c>
      <c r="C12" s="67">
        <f t="shared" si="1"/>
        <v>107904.0159</v>
      </c>
      <c r="D12" s="68">
        <v>71001.01589560001</v>
      </c>
      <c r="E12" s="69">
        <v>36903.0</v>
      </c>
      <c r="F12" s="70"/>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row>
    <row r="13">
      <c r="A13" s="2"/>
      <c r="B13" s="62">
        <v>1996.0</v>
      </c>
      <c r="C13" s="67">
        <f t="shared" si="1"/>
        <v>18161.67913</v>
      </c>
      <c r="D13" s="68">
        <v>690.6791340000001</v>
      </c>
      <c r="E13" s="69">
        <v>17471.0</v>
      </c>
      <c r="F13" s="70"/>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row>
    <row r="14">
      <c r="A14" s="2"/>
      <c r="B14" s="62">
        <v>1997.0</v>
      </c>
      <c r="C14" s="67">
        <f t="shared" si="1"/>
        <v>27113.46494</v>
      </c>
      <c r="D14" s="68">
        <v>1719.4649448199998</v>
      </c>
      <c r="E14" s="69">
        <v>25394.0</v>
      </c>
      <c r="F14" s="70"/>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row>
    <row r="15">
      <c r="A15" s="2"/>
      <c r="B15" s="62">
        <v>1998.0</v>
      </c>
      <c r="C15" s="67">
        <f t="shared" si="1"/>
        <v>27366.69438</v>
      </c>
      <c r="D15" s="68">
        <v>5407.6943792</v>
      </c>
      <c r="E15" s="69">
        <v>21959.0</v>
      </c>
      <c r="F15" s="70"/>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row>
    <row r="16">
      <c r="A16" s="76">
        <f t="shared" ref="A16:A24" si="2">_xlfn.RANK.AVG(C16,$C$16:$C$24)</f>
        <v>1</v>
      </c>
      <c r="B16" s="62">
        <v>1999.0</v>
      </c>
      <c r="C16" s="67">
        <f t="shared" si="1"/>
        <v>32728.10249</v>
      </c>
      <c r="D16" s="68">
        <v>3542.10249177</v>
      </c>
      <c r="E16" s="69">
        <v>29186.0</v>
      </c>
      <c r="F16" s="70"/>
      <c r="G16" s="2">
        <v>1999.0</v>
      </c>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row>
    <row r="17">
      <c r="A17" s="76">
        <f t="shared" si="2"/>
        <v>4</v>
      </c>
      <c r="B17" s="62">
        <v>2000.0</v>
      </c>
      <c r="C17" s="67">
        <f t="shared" si="1"/>
        <v>26534.99177</v>
      </c>
      <c r="D17" s="68">
        <v>2430.991768075001</v>
      </c>
      <c r="E17" s="69">
        <v>24104.0</v>
      </c>
      <c r="F17" s="70"/>
      <c r="G17" s="2">
        <v>2000.0</v>
      </c>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row>
    <row r="18">
      <c r="A18" s="76">
        <f t="shared" si="2"/>
        <v>9</v>
      </c>
      <c r="B18" s="62">
        <v>2001.0</v>
      </c>
      <c r="C18" s="67">
        <f t="shared" si="1"/>
        <v>15565.16509</v>
      </c>
      <c r="D18" s="68">
        <v>1372.165086</v>
      </c>
      <c r="E18" s="69">
        <v>14193.0</v>
      </c>
      <c r="F18" s="70"/>
      <c r="G18" s="2">
        <v>2001.0</v>
      </c>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row>
    <row r="19">
      <c r="A19" s="76">
        <f t="shared" si="2"/>
        <v>3</v>
      </c>
      <c r="B19" s="62">
        <v>2002.0</v>
      </c>
      <c r="C19" s="67">
        <f t="shared" si="1"/>
        <v>29824.25549</v>
      </c>
      <c r="D19" s="68">
        <v>9267.25549329</v>
      </c>
      <c r="E19" s="69">
        <v>20557.0</v>
      </c>
      <c r="F19" s="70"/>
      <c r="G19" s="2">
        <v>2002.0</v>
      </c>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row>
    <row r="20">
      <c r="A20" s="76">
        <f t="shared" si="2"/>
        <v>8</v>
      </c>
      <c r="B20" s="62">
        <v>2003.0</v>
      </c>
      <c r="C20" s="67">
        <f t="shared" si="1"/>
        <v>18014.45341</v>
      </c>
      <c r="D20" s="68">
        <v>677.453414049</v>
      </c>
      <c r="E20" s="69">
        <v>17337.0</v>
      </c>
      <c r="F20" s="70"/>
      <c r="G20" s="2">
        <v>2003.0</v>
      </c>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row>
    <row r="21" ht="15.75" customHeight="1">
      <c r="A21" s="76">
        <f t="shared" si="2"/>
        <v>7</v>
      </c>
      <c r="B21" s="62">
        <v>2004.0</v>
      </c>
      <c r="C21" s="67">
        <f t="shared" si="1"/>
        <v>20970.56397</v>
      </c>
      <c r="D21" s="68">
        <v>1676.563968</v>
      </c>
      <c r="E21" s="69">
        <v>19294.0</v>
      </c>
      <c r="F21" s="70"/>
      <c r="G21" s="2">
        <v>2004.0</v>
      </c>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row>
    <row r="22" ht="15.75" customHeight="1">
      <c r="A22" s="76">
        <f t="shared" si="2"/>
        <v>6</v>
      </c>
      <c r="B22" s="62">
        <v>2005.0</v>
      </c>
      <c r="C22" s="67">
        <f t="shared" si="1"/>
        <v>25197.08437</v>
      </c>
      <c r="D22" s="68">
        <v>5942.084369499999</v>
      </c>
      <c r="E22" s="69">
        <v>19255.0</v>
      </c>
      <c r="F22" s="70"/>
      <c r="G22" s="2">
        <v>2005.0</v>
      </c>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row>
    <row r="23" ht="15.75" customHeight="1">
      <c r="A23" s="76">
        <f t="shared" si="2"/>
        <v>2</v>
      </c>
      <c r="B23" s="62">
        <v>2006.0</v>
      </c>
      <c r="C23" s="67">
        <f t="shared" si="1"/>
        <v>32634.89186</v>
      </c>
      <c r="D23" s="68">
        <v>9037.89186173</v>
      </c>
      <c r="E23" s="69">
        <v>23597.0</v>
      </c>
      <c r="F23" s="70"/>
      <c r="G23" s="2">
        <v>2006.0</v>
      </c>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row>
    <row r="24" ht="15.75" customHeight="1">
      <c r="A24" s="76">
        <f t="shared" si="2"/>
        <v>5</v>
      </c>
      <c r="B24" s="62">
        <v>2007.0</v>
      </c>
      <c r="C24" s="67">
        <f t="shared" si="1"/>
        <v>26155.53118</v>
      </c>
      <c r="D24" s="68">
        <v>4954.531178102001</v>
      </c>
      <c r="E24" s="69">
        <v>21201.0</v>
      </c>
      <c r="F24" s="70"/>
      <c r="G24" s="2">
        <v>2007.0</v>
      </c>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row>
    <row r="25" ht="15.75" customHeight="1">
      <c r="A25" s="76"/>
      <c r="B25" s="62">
        <v>2008.0</v>
      </c>
      <c r="C25" s="67">
        <f t="shared" si="1"/>
        <v>33178.81627</v>
      </c>
      <c r="D25" s="68">
        <v>2802.816266384</v>
      </c>
      <c r="E25" s="69">
        <v>30376.0</v>
      </c>
      <c r="F25" s="70"/>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row>
    <row r="26" ht="15.75" customHeight="1">
      <c r="A26" s="2"/>
      <c r="B26" s="62">
        <v>2009.0</v>
      </c>
      <c r="C26" s="67">
        <f t="shared" si="1"/>
        <v>35352.99188</v>
      </c>
      <c r="D26" s="68">
        <v>1107.9918753489999</v>
      </c>
      <c r="E26" s="69">
        <v>34245.0</v>
      </c>
      <c r="F26" s="70"/>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row>
    <row r="27" ht="15.75" customHeight="1">
      <c r="A27" s="2"/>
      <c r="B27" s="62">
        <v>2010.0</v>
      </c>
      <c r="C27" s="67">
        <f t="shared" si="1"/>
        <v>45417.29934</v>
      </c>
      <c r="D27" s="68">
        <v>3519.2993439</v>
      </c>
      <c r="E27" s="69">
        <v>41898.0</v>
      </c>
      <c r="F27" s="70"/>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row>
    <row r="28" ht="15.75" customHeight="1">
      <c r="A28" s="2"/>
      <c r="B28" s="62">
        <v>2011.0</v>
      </c>
      <c r="C28" s="67">
        <f t="shared" si="1"/>
        <v>36593.86265</v>
      </c>
      <c r="D28" s="68">
        <v>635.86264721</v>
      </c>
      <c r="E28" s="69">
        <v>35958.0</v>
      </c>
      <c r="F28" s="70"/>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row>
    <row r="29" ht="15.75" customHeight="1">
      <c r="A29" s="2"/>
      <c r="B29" s="62">
        <v>2012.0</v>
      </c>
      <c r="C29" s="67">
        <f t="shared" si="1"/>
        <v>26759.39994</v>
      </c>
      <c r="D29" s="68">
        <v>6128.39993928</v>
      </c>
      <c r="E29" s="69">
        <v>20631.0</v>
      </c>
      <c r="F29" s="7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row>
    <row r="30" ht="15.75" customHeight="1">
      <c r="A30" s="2"/>
      <c r="B30" s="62">
        <v>2013.0</v>
      </c>
      <c r="C30" s="67">
        <f t="shared" si="1"/>
        <v>22451.11543</v>
      </c>
      <c r="D30" s="68">
        <v>1449.1154326800001</v>
      </c>
      <c r="E30" s="69">
        <v>21002.0</v>
      </c>
      <c r="F30" s="7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row>
    <row r="31" ht="15.75" customHeight="1">
      <c r="A31" s="2"/>
      <c r="B31" s="62">
        <v>2014.0</v>
      </c>
      <c r="C31" s="67">
        <f t="shared" si="1"/>
        <v>21369.80968</v>
      </c>
      <c r="D31" s="68">
        <v>23.809680000000004</v>
      </c>
      <c r="E31" s="69">
        <v>21346.0</v>
      </c>
      <c r="F31" s="7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row>
    <row r="32" ht="15.75" customHeight="1">
      <c r="A32" s="2"/>
      <c r="B32" s="62">
        <v>2015.0</v>
      </c>
      <c r="C32" s="67">
        <f t="shared" si="1"/>
        <v>14653.07371</v>
      </c>
      <c r="D32" s="68">
        <v>11.073705799999999</v>
      </c>
      <c r="E32" s="69">
        <v>14642.0</v>
      </c>
      <c r="F32" s="72">
        <f t="shared" ref="F32:F35" si="3">$J$41</f>
        <v>28637.08968</v>
      </c>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row>
    <row r="33" ht="15.75" customHeight="1">
      <c r="A33" s="2"/>
      <c r="B33" s="62">
        <v>2016.0</v>
      </c>
      <c r="C33" s="67">
        <f t="shared" si="1"/>
        <v>17108.0482</v>
      </c>
      <c r="D33" s="68">
        <v>171.04819518</v>
      </c>
      <c r="E33" s="69">
        <v>16937.0</v>
      </c>
      <c r="F33" s="72">
        <f t="shared" si="3"/>
        <v>28637.08968</v>
      </c>
      <c r="G33" s="2"/>
      <c r="H33" s="2"/>
      <c r="I33" s="73" t="s">
        <v>304</v>
      </c>
      <c r="J33" s="74"/>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row>
    <row r="34" ht="15.75" customHeight="1">
      <c r="A34" s="2"/>
      <c r="B34" s="62">
        <v>2017.0</v>
      </c>
      <c r="C34" s="67">
        <f t="shared" si="1"/>
        <v>33748.53952</v>
      </c>
      <c r="D34" s="68">
        <v>7903.5395202</v>
      </c>
      <c r="E34" s="69">
        <v>25845.0</v>
      </c>
      <c r="F34" s="72">
        <f t="shared" si="3"/>
        <v>28637.08968</v>
      </c>
      <c r="G34" s="2"/>
      <c r="H34" s="2"/>
      <c r="I34" s="75" t="s">
        <v>305</v>
      </c>
      <c r="J34" s="75" t="s">
        <v>306</v>
      </c>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row>
    <row r="35" ht="15.75" customHeight="1">
      <c r="A35" s="2"/>
      <c r="B35" s="62">
        <v>2018.0</v>
      </c>
      <c r="C35" s="67">
        <f t="shared" si="1"/>
        <v>23056.18536</v>
      </c>
      <c r="D35" s="68">
        <v>196.18536129999998</v>
      </c>
      <c r="E35" s="69">
        <v>22860.0</v>
      </c>
      <c r="F35" s="72">
        <f t="shared" si="3"/>
        <v>28637.08968</v>
      </c>
      <c r="G35" s="2"/>
      <c r="H35" s="2"/>
      <c r="I35" s="24" t="s">
        <v>307</v>
      </c>
      <c r="J35" s="24" t="s">
        <v>339</v>
      </c>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row>
    <row r="36" ht="15.75" customHeight="1">
      <c r="A36" s="2"/>
      <c r="B36" s="76" t="s">
        <v>310</v>
      </c>
      <c r="C36" s="77">
        <f>AVERAGE(C16:C24)</f>
        <v>25291.67107</v>
      </c>
      <c r="D36" s="59"/>
      <c r="E36" s="77"/>
      <c r="F36" s="2"/>
      <c r="G36" s="2"/>
      <c r="H36" s="2"/>
      <c r="I36" s="24" t="s">
        <v>309</v>
      </c>
      <c r="J36" s="24">
        <f>VLOOKUP(J35,'ORCS Categories'!$A$5:$C$9,2,FALSE)</f>
        <v>1.25</v>
      </c>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row>
    <row r="37" ht="15.0" customHeight="1">
      <c r="A37" s="2"/>
      <c r="B37" s="76" t="s">
        <v>313</v>
      </c>
      <c r="C37" s="77">
        <f>AVERAGE(C29:C31)</f>
        <v>23526.77502</v>
      </c>
      <c r="D37" s="2"/>
      <c r="E37" s="77"/>
      <c r="F37" s="2"/>
      <c r="G37" s="2"/>
      <c r="H37" s="2"/>
      <c r="I37" s="24" t="s">
        <v>311</v>
      </c>
      <c r="J37" s="24" t="s">
        <v>312</v>
      </c>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row>
    <row r="38" ht="15.0" customHeight="1">
      <c r="A38" s="2"/>
      <c r="B38" s="78" t="s">
        <v>315</v>
      </c>
      <c r="C38" s="79">
        <f>C37/C36</f>
        <v>0.9302182901</v>
      </c>
      <c r="D38" s="2"/>
      <c r="E38" s="2"/>
      <c r="F38" s="2"/>
      <c r="G38" s="2"/>
      <c r="H38" s="2"/>
      <c r="I38" s="24" t="s">
        <v>314</v>
      </c>
      <c r="J38" s="24">
        <f>VLOOKUP(J39,C16:G24,5,FALSE)</f>
        <v>1999</v>
      </c>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row>
    <row r="39" ht="15.0" customHeight="1">
      <c r="A39" s="2"/>
      <c r="D39" s="76"/>
      <c r="E39" s="2"/>
      <c r="F39" s="2"/>
      <c r="G39" s="2"/>
      <c r="H39" s="2"/>
      <c r="I39" s="24" t="s">
        <v>316</v>
      </c>
      <c r="J39" s="80">
        <f>MAX(C16:C24)</f>
        <v>32728.10249</v>
      </c>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row>
    <row r="40" ht="15.0" customHeight="1">
      <c r="A40" s="2"/>
      <c r="B40" s="77" t="s">
        <v>310</v>
      </c>
      <c r="C40" s="77">
        <f>AVERAGE(C16:C24)</f>
        <v>25291.67107</v>
      </c>
      <c r="D40" s="77"/>
      <c r="E40" s="2"/>
      <c r="F40" s="2"/>
      <c r="G40" s="2"/>
      <c r="H40" s="2"/>
      <c r="I40" s="24" t="s">
        <v>317</v>
      </c>
      <c r="J40" s="24">
        <f>VLOOKUP(J35,'ORCS Categories'!$A$5:$C$9,3,FALSE)</f>
        <v>0.7</v>
      </c>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row>
    <row r="41" ht="15.75" customHeight="1">
      <c r="A41" s="2"/>
      <c r="B41" s="77" t="s">
        <v>319</v>
      </c>
      <c r="C41" s="77">
        <f>AVERAGE(C32:C35)</f>
        <v>22141.4617</v>
      </c>
      <c r="D41" s="77"/>
      <c r="E41" s="2"/>
      <c r="F41" s="2"/>
      <c r="G41" s="2"/>
      <c r="H41" s="2"/>
      <c r="I41" s="24" t="s">
        <v>318</v>
      </c>
      <c r="J41" s="80">
        <f>J39*J36*J40</f>
        <v>28637.08968</v>
      </c>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row>
    <row r="42" ht="15.75" customHeight="1">
      <c r="A42" s="2"/>
      <c r="B42" s="2" t="s">
        <v>320</v>
      </c>
      <c r="C42" s="81">
        <f>C41/C40</f>
        <v>0.8754447911</v>
      </c>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row>
  </sheetData>
  <mergeCells count="3">
    <mergeCell ref="I33:J33"/>
    <mergeCell ref="B38:B39"/>
    <mergeCell ref="C38:C39"/>
  </mergeCells>
  <printOptions/>
  <pageMargins bottom="0.75" footer="0.0" header="0.0" left="0.7" right="0.7" top="0.75"/>
  <pageSetup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0.13"/>
    <col customWidth="1" min="2" max="2" width="13.63"/>
    <col customWidth="1" min="3" max="3" width="17.25"/>
    <col customWidth="1" min="4" max="6" width="13.0"/>
    <col customWidth="1" min="7" max="9" width="13.88"/>
    <col customWidth="1" min="10" max="10" width="11.63"/>
    <col customWidth="1" min="11" max="11" width="12.25"/>
    <col customWidth="1" min="12" max="12" width="13.0"/>
    <col customWidth="1" min="13" max="13" width="10.75"/>
    <col customWidth="1" min="14" max="14" width="13.88"/>
    <col customWidth="1" min="15" max="15" width="12.38"/>
    <col customWidth="1" min="16" max="16" width="10.88"/>
    <col customWidth="1" min="17" max="17" width="13.38"/>
    <col customWidth="1" min="18" max="18" width="9.88"/>
    <col customWidth="1" min="19" max="19" width="11.13"/>
    <col customWidth="1" min="20" max="20" width="11.5"/>
    <col customWidth="1" min="21" max="21" width="12.38"/>
    <col customWidth="1" min="22" max="22" width="9.88"/>
    <col customWidth="1" min="23" max="23" width="15.88"/>
    <col customWidth="1" min="24" max="24" width="11.5"/>
    <col customWidth="1" min="25" max="25" width="12.38"/>
    <col customWidth="1" min="26" max="26" width="10.13"/>
    <col customWidth="1" min="27" max="27" width="13.38"/>
    <col customWidth="1" min="28" max="30" width="7.63"/>
    <col customWidth="1" min="31" max="31" width="9.88"/>
    <col customWidth="1" min="32" max="32" width="15.88"/>
    <col customWidth="1" min="33" max="33" width="11.5"/>
    <col customWidth="1" min="34" max="34" width="12.38"/>
    <col customWidth="1" min="35" max="35" width="10.13"/>
    <col customWidth="1" min="36" max="36" width="13.38"/>
    <col customWidth="1" min="37" max="37" width="8.25"/>
    <col customWidth="1" min="38" max="38" width="7.63"/>
    <col customWidth="1" min="39" max="39" width="8.0"/>
    <col customWidth="1" min="40" max="40" width="9.88"/>
    <col customWidth="1" min="41" max="41" width="11.25"/>
    <col customWidth="1" min="42" max="42" width="11.5"/>
    <col customWidth="1" min="43" max="43" width="12.38"/>
    <col customWidth="1" min="44" max="44" width="10.13"/>
    <col customWidth="1" min="45" max="45" width="13.38"/>
    <col customWidth="1" min="46" max="46" width="9.5"/>
    <col customWidth="1" min="47" max="48" width="7.63"/>
    <col customWidth="1" min="49" max="49" width="9.88"/>
    <col customWidth="1" min="50" max="50" width="15.88"/>
    <col customWidth="1" min="51" max="51" width="11.5"/>
    <col customWidth="1" min="52" max="80" width="7.63"/>
  </cols>
  <sheetData>
    <row r="1" ht="14.25" customHeight="1">
      <c r="A1" s="3" t="s">
        <v>342</v>
      </c>
      <c r="I1" s="2"/>
      <c r="J1" s="2"/>
      <c r="K1" s="2"/>
      <c r="L1" s="2"/>
      <c r="M1" s="2"/>
      <c r="N1" s="2"/>
      <c r="O1" s="2"/>
      <c r="P1" s="2"/>
    </row>
    <row r="2">
      <c r="A2" s="62" t="s">
        <v>343</v>
      </c>
      <c r="I2" s="62" t="s">
        <v>303</v>
      </c>
      <c r="P2" s="2"/>
      <c r="Q2" s="62" t="s">
        <v>344</v>
      </c>
      <c r="X2" s="2"/>
      <c r="Y2" s="62" t="s">
        <v>345</v>
      </c>
      <c r="AF2" s="2"/>
    </row>
    <row r="3">
      <c r="A3" s="2"/>
      <c r="B3" s="62" t="s">
        <v>129</v>
      </c>
      <c r="C3" s="62" t="s">
        <v>135</v>
      </c>
      <c r="D3" s="62" t="s">
        <v>112</v>
      </c>
      <c r="E3" s="62" t="s">
        <v>117</v>
      </c>
      <c r="F3" s="62" t="s">
        <v>123</v>
      </c>
      <c r="G3" s="62" t="s">
        <v>105</v>
      </c>
      <c r="H3" s="62" t="s">
        <v>1</v>
      </c>
      <c r="I3" s="62" t="s">
        <v>129</v>
      </c>
      <c r="J3" s="62" t="s">
        <v>135</v>
      </c>
      <c r="K3" s="62" t="s">
        <v>112</v>
      </c>
      <c r="L3" s="62" t="s">
        <v>117</v>
      </c>
      <c r="M3" s="62" t="s">
        <v>123</v>
      </c>
      <c r="N3" s="62" t="s">
        <v>105</v>
      </c>
      <c r="O3" s="62" t="s">
        <v>1</v>
      </c>
      <c r="P3" s="62"/>
      <c r="Q3" s="2"/>
      <c r="R3" s="62" t="s">
        <v>129</v>
      </c>
      <c r="S3" s="62" t="s">
        <v>135</v>
      </c>
      <c r="T3" s="62" t="s">
        <v>112</v>
      </c>
      <c r="U3" s="62" t="s">
        <v>117</v>
      </c>
      <c r="V3" s="62" t="s">
        <v>123</v>
      </c>
      <c r="W3" s="62" t="s">
        <v>105</v>
      </c>
      <c r="Z3" s="62" t="s">
        <v>129</v>
      </c>
      <c r="AA3" s="62" t="s">
        <v>135</v>
      </c>
      <c r="AB3" s="62" t="s">
        <v>112</v>
      </c>
      <c r="AC3" s="62" t="s">
        <v>117</v>
      </c>
      <c r="AD3" s="62" t="s">
        <v>123</v>
      </c>
      <c r="AE3" s="62" t="s">
        <v>105</v>
      </c>
    </row>
    <row r="4">
      <c r="A4" s="62" t="s">
        <v>289</v>
      </c>
      <c r="B4" s="76" t="s">
        <v>302</v>
      </c>
      <c r="C4" s="76" t="s">
        <v>302</v>
      </c>
      <c r="D4" s="76" t="s">
        <v>302</v>
      </c>
      <c r="E4" s="76" t="s">
        <v>302</v>
      </c>
      <c r="F4" s="76" t="s">
        <v>302</v>
      </c>
      <c r="G4" s="76" t="s">
        <v>302</v>
      </c>
      <c r="H4" s="62" t="s">
        <v>302</v>
      </c>
      <c r="I4" s="62" t="s">
        <v>303</v>
      </c>
      <c r="J4" s="62" t="s">
        <v>303</v>
      </c>
      <c r="K4" s="62" t="s">
        <v>303</v>
      </c>
      <c r="L4" s="62" t="s">
        <v>303</v>
      </c>
      <c r="M4" s="62" t="s">
        <v>303</v>
      </c>
      <c r="N4" s="62" t="s">
        <v>303</v>
      </c>
      <c r="O4" s="62" t="s">
        <v>303</v>
      </c>
      <c r="P4" s="62"/>
      <c r="Q4" s="62" t="s">
        <v>289</v>
      </c>
      <c r="R4" s="76" t="s">
        <v>291</v>
      </c>
      <c r="S4" s="76" t="s">
        <v>291</v>
      </c>
      <c r="T4" s="76" t="s">
        <v>291</v>
      </c>
      <c r="U4" s="76" t="s">
        <v>291</v>
      </c>
      <c r="V4" s="76" t="s">
        <v>291</v>
      </c>
      <c r="W4" s="76" t="s">
        <v>291</v>
      </c>
      <c r="Y4" s="62" t="s">
        <v>289</v>
      </c>
      <c r="Z4" s="76" t="s">
        <v>52</v>
      </c>
      <c r="AA4" s="76" t="s">
        <v>52</v>
      </c>
      <c r="AB4" s="76" t="s">
        <v>52</v>
      </c>
      <c r="AC4" s="76" t="s">
        <v>52</v>
      </c>
      <c r="AD4" s="76" t="s">
        <v>52</v>
      </c>
      <c r="AE4" s="76" t="s">
        <v>52</v>
      </c>
    </row>
    <row r="5">
      <c r="A5" s="62">
        <v>1986.0</v>
      </c>
      <c r="B5" s="77">
        <f t="shared" ref="B5:G5" si="1">R5+Z5</f>
        <v>36764.69295</v>
      </c>
      <c r="C5" s="77">
        <f t="shared" si="1"/>
        <v>35314.6955</v>
      </c>
      <c r="D5" s="77">
        <f t="shared" si="1"/>
        <v>8.8184</v>
      </c>
      <c r="E5" s="77">
        <f t="shared" si="1"/>
        <v>0</v>
      </c>
      <c r="F5" s="77">
        <f t="shared" si="1"/>
        <v>5940.98563</v>
      </c>
      <c r="G5" s="77">
        <f t="shared" si="1"/>
        <v>3540.517488</v>
      </c>
      <c r="H5" s="77">
        <f t="shared" ref="H5:H37" si="3">SUM(B5:G5)</f>
        <v>81569.70997</v>
      </c>
      <c r="I5" s="77"/>
      <c r="J5" s="77"/>
      <c r="K5" s="77"/>
      <c r="L5" s="77"/>
      <c r="M5" s="77"/>
      <c r="N5" s="77"/>
      <c r="O5" s="77"/>
      <c r="P5" s="77"/>
      <c r="Q5" s="62">
        <v>1986.0</v>
      </c>
      <c r="R5" s="77">
        <v>24961.0</v>
      </c>
      <c r="S5" s="77">
        <v>35221.0</v>
      </c>
      <c r="T5" s="77">
        <v>0.0</v>
      </c>
      <c r="U5" s="77">
        <v>0.0</v>
      </c>
      <c r="V5" s="77">
        <v>66.0</v>
      </c>
      <c r="W5" s="77">
        <v>337.0</v>
      </c>
      <c r="Y5" s="62">
        <v>1986.0</v>
      </c>
      <c r="Z5" s="77">
        <v>11803.692952</v>
      </c>
      <c r="AA5" s="77">
        <v>93.6955</v>
      </c>
      <c r="AB5" s="77">
        <v>8.8184</v>
      </c>
      <c r="AC5" s="77">
        <v>0.0</v>
      </c>
      <c r="AD5" s="77">
        <v>5874.985629599996</v>
      </c>
      <c r="AE5" s="77">
        <v>3203.5174876000005</v>
      </c>
    </row>
    <row r="6">
      <c r="A6" s="62">
        <v>1987.0</v>
      </c>
      <c r="B6" s="77">
        <f t="shared" ref="B6:G6" si="2">R6+Z6</f>
        <v>60881.05495</v>
      </c>
      <c r="C6" s="77">
        <f t="shared" si="2"/>
        <v>28643.65445</v>
      </c>
      <c r="D6" s="77">
        <f t="shared" si="2"/>
        <v>55039.35396</v>
      </c>
      <c r="E6" s="77">
        <f t="shared" si="2"/>
        <v>0</v>
      </c>
      <c r="F6" s="77">
        <f t="shared" si="2"/>
        <v>7257.286881</v>
      </c>
      <c r="G6" s="77">
        <f t="shared" si="2"/>
        <v>3236.08533</v>
      </c>
      <c r="H6" s="77">
        <f t="shared" si="3"/>
        <v>155057.4356</v>
      </c>
      <c r="I6" s="77"/>
      <c r="J6" s="77"/>
      <c r="K6" s="77"/>
      <c r="L6" s="77"/>
      <c r="M6" s="77"/>
      <c r="N6" s="77"/>
      <c r="O6" s="77"/>
      <c r="P6" s="77"/>
      <c r="Q6" s="62">
        <v>1987.0</v>
      </c>
      <c r="R6" s="77">
        <v>19302.0</v>
      </c>
      <c r="S6" s="77">
        <v>27683.0</v>
      </c>
      <c r="T6" s="77">
        <v>0.0</v>
      </c>
      <c r="U6" s="77">
        <v>0.0</v>
      </c>
      <c r="V6" s="77">
        <v>254.0</v>
      </c>
      <c r="W6" s="77">
        <v>512.0</v>
      </c>
      <c r="Y6" s="62">
        <v>1987.0</v>
      </c>
      <c r="Z6" s="77">
        <v>41579.05495246001</v>
      </c>
      <c r="AA6" s="77">
        <v>960.65445</v>
      </c>
      <c r="AB6" s="77">
        <v>55039.353957</v>
      </c>
      <c r="AC6" s="77">
        <v>0.0</v>
      </c>
      <c r="AD6" s="77">
        <v>7003.286880749999</v>
      </c>
      <c r="AE6" s="77">
        <v>2724.0853302</v>
      </c>
    </row>
    <row r="7">
      <c r="A7" s="62">
        <v>1988.0</v>
      </c>
      <c r="B7" s="77">
        <f t="shared" ref="B7:G7" si="4">R7+Z7</f>
        <v>29850.76089</v>
      </c>
      <c r="C7" s="77">
        <f t="shared" si="4"/>
        <v>38960.19455</v>
      </c>
      <c r="D7" s="77">
        <f t="shared" si="4"/>
        <v>0</v>
      </c>
      <c r="E7" s="77">
        <f t="shared" si="4"/>
        <v>0</v>
      </c>
      <c r="F7" s="77">
        <f t="shared" si="4"/>
        <v>2821.993911</v>
      </c>
      <c r="G7" s="77">
        <f t="shared" si="4"/>
        <v>1418.349813</v>
      </c>
      <c r="H7" s="77">
        <f t="shared" si="3"/>
        <v>73051.29917</v>
      </c>
      <c r="I7" s="77"/>
      <c r="J7" s="77"/>
      <c r="K7" s="77"/>
      <c r="L7" s="77"/>
      <c r="M7" s="77"/>
      <c r="N7" s="77"/>
      <c r="O7" s="77"/>
      <c r="P7" s="77"/>
      <c r="Q7" s="62">
        <v>1988.0</v>
      </c>
      <c r="R7" s="77">
        <v>17395.0</v>
      </c>
      <c r="S7" s="77">
        <v>18562.0</v>
      </c>
      <c r="T7" s="77">
        <v>0.0</v>
      </c>
      <c r="U7" s="77">
        <v>0.0</v>
      </c>
      <c r="V7" s="77">
        <v>0.0</v>
      </c>
      <c r="W7" s="77">
        <v>116.0</v>
      </c>
      <c r="Y7" s="62">
        <v>1988.0</v>
      </c>
      <c r="Z7" s="77">
        <v>12455.760886650001</v>
      </c>
      <c r="AA7" s="77">
        <v>20398.1945542</v>
      </c>
      <c r="AB7" s="77">
        <v>0.0</v>
      </c>
      <c r="AC7" s="77">
        <v>0.0</v>
      </c>
      <c r="AD7" s="77">
        <v>2821.99391135</v>
      </c>
      <c r="AE7" s="77">
        <v>1302.3498132</v>
      </c>
    </row>
    <row r="8">
      <c r="A8" s="62">
        <v>1989.0</v>
      </c>
      <c r="B8" s="77">
        <f t="shared" ref="B8:G8" si="5">R8+Z8</f>
        <v>23792.45125</v>
      </c>
      <c r="C8" s="77">
        <f t="shared" si="5"/>
        <v>18920.29604</v>
      </c>
      <c r="D8" s="77">
        <f t="shared" si="5"/>
        <v>0</v>
      </c>
      <c r="E8" s="77">
        <f t="shared" si="5"/>
        <v>8871.72438</v>
      </c>
      <c r="F8" s="77">
        <f t="shared" si="5"/>
        <v>3576.040096</v>
      </c>
      <c r="G8" s="77">
        <f t="shared" si="5"/>
        <v>1268.973394</v>
      </c>
      <c r="H8" s="77">
        <f t="shared" si="3"/>
        <v>56429.48516</v>
      </c>
      <c r="I8" s="77"/>
      <c r="J8" s="77"/>
      <c r="K8" s="77"/>
      <c r="L8" s="77"/>
      <c r="M8" s="77"/>
      <c r="N8" s="77"/>
      <c r="O8" s="77"/>
      <c r="P8" s="77"/>
      <c r="Q8" s="62">
        <v>1989.0</v>
      </c>
      <c r="R8" s="77">
        <v>14275.0</v>
      </c>
      <c r="S8" s="77">
        <v>18825.0</v>
      </c>
      <c r="T8" s="77">
        <v>0.0</v>
      </c>
      <c r="U8" s="77">
        <v>0.0</v>
      </c>
      <c r="V8" s="77">
        <v>3.0</v>
      </c>
      <c r="W8" s="77">
        <v>351.0</v>
      </c>
      <c r="Y8" s="62">
        <v>1989.0</v>
      </c>
      <c r="Z8" s="77">
        <v>9517.45124795</v>
      </c>
      <c r="AA8" s="77">
        <v>95.29603959999999</v>
      </c>
      <c r="AB8" s="77">
        <v>0.0</v>
      </c>
      <c r="AC8" s="77">
        <v>8871.7243797</v>
      </c>
      <c r="AD8" s="77">
        <v>3573.0400962699996</v>
      </c>
      <c r="AE8" s="77">
        <v>917.9733940000003</v>
      </c>
    </row>
    <row r="9">
      <c r="A9" s="62">
        <v>1990.0</v>
      </c>
      <c r="B9" s="77">
        <f t="shared" ref="B9:G9" si="6">R9+Z9</f>
        <v>36826.86196</v>
      </c>
      <c r="C9" s="77">
        <f t="shared" si="6"/>
        <v>17300.3859</v>
      </c>
      <c r="D9" s="77">
        <f t="shared" si="6"/>
        <v>0</v>
      </c>
      <c r="E9" s="77">
        <f t="shared" si="6"/>
        <v>32</v>
      </c>
      <c r="F9" s="77">
        <f t="shared" si="6"/>
        <v>2722.670571</v>
      </c>
      <c r="G9" s="77">
        <f t="shared" si="6"/>
        <v>887.893766</v>
      </c>
      <c r="H9" s="77">
        <f t="shared" si="3"/>
        <v>57769.8122</v>
      </c>
      <c r="I9" s="77"/>
      <c r="J9" s="77"/>
      <c r="K9" s="77"/>
      <c r="L9" s="77"/>
      <c r="M9" s="77"/>
      <c r="N9" s="77"/>
      <c r="O9" s="77"/>
      <c r="P9" s="77"/>
      <c r="Q9" s="62">
        <v>1990.0</v>
      </c>
      <c r="R9" s="77">
        <v>34883.0</v>
      </c>
      <c r="S9" s="77">
        <v>17218.0</v>
      </c>
      <c r="T9" s="77">
        <v>0.0</v>
      </c>
      <c r="U9" s="77">
        <v>32.0</v>
      </c>
      <c r="V9" s="77">
        <v>88.0</v>
      </c>
      <c r="W9" s="77">
        <v>10.0</v>
      </c>
      <c r="Y9" s="62">
        <v>1990.0</v>
      </c>
      <c r="Z9" s="77">
        <v>1943.861958</v>
      </c>
      <c r="AA9" s="77">
        <v>82.38590199999999</v>
      </c>
      <c r="AB9" s="77">
        <v>0.0</v>
      </c>
      <c r="AC9" s="77">
        <v>0.0</v>
      </c>
      <c r="AD9" s="77">
        <v>2634.6705714600002</v>
      </c>
      <c r="AE9" s="77">
        <v>877.8937659999999</v>
      </c>
    </row>
    <row r="10">
      <c r="A10" s="62">
        <v>1991.0</v>
      </c>
      <c r="B10" s="77">
        <f t="shared" ref="B10:G10" si="7">R10+Z10</f>
        <v>13737.39647</v>
      </c>
      <c r="C10" s="77">
        <f t="shared" si="7"/>
        <v>33344.43888</v>
      </c>
      <c r="D10" s="77">
        <f t="shared" si="7"/>
        <v>224</v>
      </c>
      <c r="E10" s="77">
        <f t="shared" si="7"/>
        <v>140</v>
      </c>
      <c r="F10" s="77">
        <f t="shared" si="7"/>
        <v>6322.745307</v>
      </c>
      <c r="G10" s="77">
        <f t="shared" si="7"/>
        <v>4767.084598</v>
      </c>
      <c r="H10" s="77">
        <f t="shared" si="3"/>
        <v>58535.66526</v>
      </c>
      <c r="I10" s="77"/>
      <c r="J10" s="77"/>
      <c r="K10" s="77"/>
      <c r="L10" s="77"/>
      <c r="M10" s="77"/>
      <c r="N10" s="77"/>
      <c r="O10" s="77"/>
      <c r="P10" s="77"/>
      <c r="Q10" s="62">
        <v>1991.0</v>
      </c>
      <c r="R10" s="77">
        <v>5295.0</v>
      </c>
      <c r="S10" s="77">
        <v>33252.0</v>
      </c>
      <c r="T10" s="77">
        <v>224.0</v>
      </c>
      <c r="U10" s="77">
        <v>140.0</v>
      </c>
      <c r="V10" s="77">
        <v>1155.0</v>
      </c>
      <c r="W10" s="77">
        <v>71.0</v>
      </c>
      <c r="Y10" s="62">
        <v>1991.0</v>
      </c>
      <c r="Z10" s="77">
        <v>8442.3964748</v>
      </c>
      <c r="AA10" s="77">
        <v>92.438878</v>
      </c>
      <c r="AB10" s="77">
        <v>0.0</v>
      </c>
      <c r="AC10" s="77">
        <v>0.0</v>
      </c>
      <c r="AD10" s="77">
        <v>5167.74530651</v>
      </c>
      <c r="AE10" s="77">
        <v>4696.0845979999995</v>
      </c>
    </row>
    <row r="11">
      <c r="A11" s="62">
        <v>1992.0</v>
      </c>
      <c r="B11" s="77">
        <f t="shared" ref="B11:G11" si="8">R11+Z11</f>
        <v>10548.39598</v>
      </c>
      <c r="C11" s="77">
        <f t="shared" si="8"/>
        <v>44620.66694</v>
      </c>
      <c r="D11" s="77">
        <f t="shared" si="8"/>
        <v>0</v>
      </c>
      <c r="E11" s="77">
        <f t="shared" si="8"/>
        <v>0.99207</v>
      </c>
      <c r="F11" s="77">
        <f t="shared" si="8"/>
        <v>3048.739281</v>
      </c>
      <c r="G11" s="77">
        <f t="shared" si="8"/>
        <v>501.43627</v>
      </c>
      <c r="H11" s="77">
        <f t="shared" si="3"/>
        <v>58720.23054</v>
      </c>
      <c r="I11" s="77"/>
      <c r="J11" s="77"/>
      <c r="K11" s="77"/>
      <c r="L11" s="77"/>
      <c r="M11" s="77"/>
      <c r="N11" s="77"/>
      <c r="O11" s="77"/>
      <c r="P11" s="77"/>
      <c r="Q11" s="62">
        <v>1992.0</v>
      </c>
      <c r="R11" s="77">
        <v>7854.0</v>
      </c>
      <c r="S11" s="77">
        <v>44579.0</v>
      </c>
      <c r="T11" s="77">
        <v>0.0</v>
      </c>
      <c r="U11" s="77">
        <v>0.0</v>
      </c>
      <c r="V11" s="77">
        <v>294.0</v>
      </c>
      <c r="W11" s="77">
        <v>0.0</v>
      </c>
      <c r="Y11" s="62">
        <v>1992.0</v>
      </c>
      <c r="Z11" s="77">
        <v>2694.395982</v>
      </c>
      <c r="AA11" s="77">
        <v>41.666940000000004</v>
      </c>
      <c r="AB11" s="77">
        <v>0.0</v>
      </c>
      <c r="AC11" s="77">
        <v>0.99207</v>
      </c>
      <c r="AD11" s="77">
        <v>2754.7392814799996</v>
      </c>
      <c r="AE11" s="77">
        <v>501.43627</v>
      </c>
    </row>
    <row r="12">
      <c r="A12" s="62">
        <v>1993.0</v>
      </c>
      <c r="B12" s="77">
        <f t="shared" ref="B12:G12" si="9">R12+Z12</f>
        <v>19094.48777</v>
      </c>
      <c r="C12" s="77">
        <f t="shared" si="9"/>
        <v>34050.74943</v>
      </c>
      <c r="D12" s="77">
        <f t="shared" si="9"/>
        <v>284.018558</v>
      </c>
      <c r="E12" s="77">
        <f t="shared" si="9"/>
        <v>2973.499128</v>
      </c>
      <c r="F12" s="77">
        <f t="shared" si="9"/>
        <v>6167.758108</v>
      </c>
      <c r="G12" s="77">
        <f t="shared" si="9"/>
        <v>576.31255</v>
      </c>
      <c r="H12" s="77">
        <f t="shared" si="3"/>
        <v>63146.82555</v>
      </c>
      <c r="I12" s="77"/>
      <c r="J12" s="77"/>
      <c r="K12" s="77"/>
      <c r="L12" s="77"/>
      <c r="M12" s="77"/>
      <c r="N12" s="77"/>
      <c r="O12" s="77"/>
      <c r="P12" s="77"/>
      <c r="Q12" s="62">
        <v>1993.0</v>
      </c>
      <c r="R12" s="77">
        <v>13486.0</v>
      </c>
      <c r="S12" s="77">
        <v>33936.0</v>
      </c>
      <c r="T12" s="77">
        <v>278.0</v>
      </c>
      <c r="U12" s="77">
        <v>2972.0</v>
      </c>
      <c r="V12" s="77">
        <v>27.0</v>
      </c>
      <c r="W12" s="77">
        <v>115.0</v>
      </c>
      <c r="Y12" s="62">
        <v>1993.0</v>
      </c>
      <c r="Z12" s="77">
        <v>5608.487774679999</v>
      </c>
      <c r="AA12" s="77">
        <v>114.74942999999999</v>
      </c>
      <c r="AB12" s="77">
        <v>6.018558</v>
      </c>
      <c r="AC12" s="77">
        <v>1.499128</v>
      </c>
      <c r="AD12" s="77">
        <v>6140.758108</v>
      </c>
      <c r="AE12" s="77">
        <v>461.31255000000004</v>
      </c>
    </row>
    <row r="13">
      <c r="A13" s="62">
        <v>1994.0</v>
      </c>
      <c r="B13" s="77">
        <f t="shared" ref="B13:G13" si="10">R13+Z13</f>
        <v>47924.89753</v>
      </c>
      <c r="C13" s="77">
        <f t="shared" si="10"/>
        <v>16164.03257</v>
      </c>
      <c r="D13" s="77">
        <f t="shared" si="10"/>
        <v>677</v>
      </c>
      <c r="E13" s="77">
        <f t="shared" si="10"/>
        <v>317</v>
      </c>
      <c r="F13" s="77">
        <f t="shared" si="10"/>
        <v>4777.265912</v>
      </c>
      <c r="G13" s="77">
        <f t="shared" si="10"/>
        <v>625.293694</v>
      </c>
      <c r="H13" s="77">
        <f t="shared" si="3"/>
        <v>70485.48971</v>
      </c>
      <c r="I13" s="77"/>
      <c r="J13" s="77"/>
      <c r="K13" s="77"/>
      <c r="L13" s="77"/>
      <c r="M13" s="77"/>
      <c r="N13" s="77"/>
      <c r="O13" s="77"/>
      <c r="P13" s="77"/>
      <c r="Q13" s="62">
        <v>1994.0</v>
      </c>
      <c r="R13" s="77">
        <v>11937.0</v>
      </c>
      <c r="S13" s="77">
        <v>15904.0</v>
      </c>
      <c r="T13" s="77">
        <v>677.0</v>
      </c>
      <c r="U13" s="77">
        <v>317.0</v>
      </c>
      <c r="V13" s="77">
        <v>163.0</v>
      </c>
      <c r="W13" s="77">
        <v>81.0</v>
      </c>
      <c r="Y13" s="62">
        <v>1994.0</v>
      </c>
      <c r="Z13" s="77">
        <v>35987.897530728</v>
      </c>
      <c r="AA13" s="77">
        <v>260.03257</v>
      </c>
      <c r="AB13" s="77">
        <v>0.0</v>
      </c>
      <c r="AC13" s="77">
        <v>0.0</v>
      </c>
      <c r="AD13" s="77">
        <v>4614.265912335999</v>
      </c>
      <c r="AE13" s="77">
        <v>544.293694</v>
      </c>
    </row>
    <row r="14">
      <c r="A14" s="62">
        <v>1995.0</v>
      </c>
      <c r="B14" s="77">
        <f t="shared" ref="B14:G14" si="11">R14+Z14</f>
        <v>52048.38572</v>
      </c>
      <c r="C14" s="77">
        <f t="shared" si="11"/>
        <v>25979.95755</v>
      </c>
      <c r="D14" s="77">
        <f t="shared" si="11"/>
        <v>548</v>
      </c>
      <c r="E14" s="77">
        <f t="shared" si="11"/>
        <v>18489</v>
      </c>
      <c r="F14" s="77">
        <f t="shared" si="11"/>
        <v>18588.24422</v>
      </c>
      <c r="G14" s="77">
        <f t="shared" si="11"/>
        <v>1228.700286</v>
      </c>
      <c r="H14" s="77">
        <f t="shared" si="3"/>
        <v>116882.2878</v>
      </c>
      <c r="I14" s="77"/>
      <c r="J14" s="77"/>
      <c r="K14" s="77"/>
      <c r="L14" s="77"/>
      <c r="M14" s="77"/>
      <c r="N14" s="77"/>
      <c r="O14" s="77"/>
      <c r="P14" s="77"/>
      <c r="Q14" s="62">
        <v>1995.0</v>
      </c>
      <c r="R14" s="77">
        <v>40788.0</v>
      </c>
      <c r="S14" s="77">
        <v>25730.0</v>
      </c>
      <c r="T14" s="77">
        <v>548.0</v>
      </c>
      <c r="U14" s="77">
        <v>18489.0</v>
      </c>
      <c r="V14" s="77">
        <v>1723.0</v>
      </c>
      <c r="W14" s="77">
        <v>271.0</v>
      </c>
      <c r="Y14" s="62">
        <v>1995.0</v>
      </c>
      <c r="Z14" s="77">
        <v>11260.385715190003</v>
      </c>
      <c r="AA14" s="77">
        <v>249.957548</v>
      </c>
      <c r="AB14" s="77">
        <v>0.0</v>
      </c>
      <c r="AC14" s="77">
        <v>0.0</v>
      </c>
      <c r="AD14" s="77">
        <v>16865.244223302</v>
      </c>
      <c r="AE14" s="77">
        <v>957.700286</v>
      </c>
    </row>
    <row r="15">
      <c r="A15" s="62">
        <v>1996.0</v>
      </c>
      <c r="B15" s="77">
        <f t="shared" ref="B15:G15" si="12">R15+Z15</f>
        <v>54699.43793</v>
      </c>
      <c r="C15" s="77">
        <f t="shared" si="12"/>
        <v>43905.00249</v>
      </c>
      <c r="D15" s="77">
        <f t="shared" si="12"/>
        <v>940.990326</v>
      </c>
      <c r="E15" s="77">
        <f t="shared" si="12"/>
        <v>24491.83379</v>
      </c>
      <c r="F15" s="77">
        <f t="shared" si="12"/>
        <v>5459.672234</v>
      </c>
      <c r="G15" s="77">
        <f t="shared" si="12"/>
        <v>3127.986394</v>
      </c>
      <c r="H15" s="77">
        <f t="shared" si="3"/>
        <v>132624.9232</v>
      </c>
      <c r="I15" s="77"/>
      <c r="J15" s="77"/>
      <c r="K15" s="77"/>
      <c r="L15" s="77"/>
      <c r="M15" s="77"/>
      <c r="N15" s="77"/>
      <c r="O15" s="77"/>
      <c r="P15" s="77"/>
      <c r="Q15" s="62">
        <v>1996.0</v>
      </c>
      <c r="R15" s="77">
        <v>48509.0</v>
      </c>
      <c r="S15" s="77">
        <v>43391.0</v>
      </c>
      <c r="T15" s="77">
        <v>937.0</v>
      </c>
      <c r="U15" s="77">
        <v>19633.0</v>
      </c>
      <c r="V15" s="77">
        <v>289.0</v>
      </c>
      <c r="W15" s="77">
        <v>766.0</v>
      </c>
      <c r="Y15" s="62">
        <v>1996.0</v>
      </c>
      <c r="Z15" s="77">
        <v>6190.4379345180005</v>
      </c>
      <c r="AA15" s="77">
        <v>514.00249</v>
      </c>
      <c r="AB15" s="77">
        <v>3.990326</v>
      </c>
      <c r="AC15" s="77">
        <v>4858.8337919</v>
      </c>
      <c r="AD15" s="77">
        <v>5170.672233900001</v>
      </c>
      <c r="AE15" s="77">
        <v>2361.986394</v>
      </c>
    </row>
    <row r="16">
      <c r="A16" s="62">
        <v>1997.0</v>
      </c>
      <c r="B16" s="77">
        <f t="shared" ref="B16:G16" si="13">R16+Z16</f>
        <v>70660.42369</v>
      </c>
      <c r="C16" s="77">
        <f t="shared" si="13"/>
        <v>37765.39868</v>
      </c>
      <c r="D16" s="77">
        <f t="shared" si="13"/>
        <v>2229</v>
      </c>
      <c r="E16" s="77">
        <f t="shared" si="13"/>
        <v>12979</v>
      </c>
      <c r="F16" s="77">
        <f t="shared" si="13"/>
        <v>7337.913388</v>
      </c>
      <c r="G16" s="77">
        <f t="shared" si="13"/>
        <v>2901.19603</v>
      </c>
      <c r="H16" s="77">
        <f t="shared" si="3"/>
        <v>133872.9318</v>
      </c>
      <c r="I16" s="77"/>
      <c r="J16" s="77"/>
      <c r="K16" s="77"/>
      <c r="L16" s="77"/>
      <c r="M16" s="77"/>
      <c r="N16" s="77"/>
      <c r="O16" s="77"/>
      <c r="P16" s="77"/>
      <c r="Q16" s="62">
        <v>1997.0</v>
      </c>
      <c r="R16" s="77">
        <v>65656.0</v>
      </c>
      <c r="S16" s="77">
        <v>36450.0</v>
      </c>
      <c r="T16" s="77">
        <v>2229.0</v>
      </c>
      <c r="U16" s="77">
        <v>12979.0</v>
      </c>
      <c r="V16" s="77">
        <v>488.0</v>
      </c>
      <c r="W16" s="77">
        <v>2189.0</v>
      </c>
      <c r="Y16" s="62">
        <v>1997.0</v>
      </c>
      <c r="Z16" s="77">
        <v>5004.423686108999</v>
      </c>
      <c r="AA16" s="77">
        <v>1315.3986783999999</v>
      </c>
      <c r="AB16" s="77">
        <v>0.0</v>
      </c>
      <c r="AC16" s="77">
        <v>0.0</v>
      </c>
      <c r="AD16" s="77">
        <v>6849.9133876</v>
      </c>
      <c r="AE16" s="77">
        <v>712.1960300000001</v>
      </c>
    </row>
    <row r="17">
      <c r="A17" s="62">
        <v>1998.0</v>
      </c>
      <c r="B17" s="77">
        <f t="shared" ref="B17:G17" si="14">R17+Z17</f>
        <v>64552.44984</v>
      </c>
      <c r="C17" s="77">
        <f t="shared" si="14"/>
        <v>33450.45493</v>
      </c>
      <c r="D17" s="77">
        <f t="shared" si="14"/>
        <v>504.024744</v>
      </c>
      <c r="E17" s="77">
        <f t="shared" si="14"/>
        <v>6396</v>
      </c>
      <c r="F17" s="77">
        <f t="shared" si="14"/>
        <v>14547.95026</v>
      </c>
      <c r="G17" s="77">
        <f t="shared" si="14"/>
        <v>688.4624</v>
      </c>
      <c r="H17" s="77">
        <f t="shared" si="3"/>
        <v>120139.3422</v>
      </c>
      <c r="I17" s="77"/>
      <c r="J17" s="77"/>
      <c r="K17" s="77"/>
      <c r="L17" s="77"/>
      <c r="M17" s="77"/>
      <c r="N17" s="77"/>
      <c r="O17" s="77"/>
      <c r="P17" s="77"/>
      <c r="Q17" s="62">
        <v>1998.0</v>
      </c>
      <c r="R17" s="77">
        <v>58571.0</v>
      </c>
      <c r="S17" s="77">
        <v>33196.0</v>
      </c>
      <c r="T17" s="77">
        <v>496.0</v>
      </c>
      <c r="U17" s="77">
        <v>6396.0</v>
      </c>
      <c r="V17" s="77">
        <v>1017.0</v>
      </c>
      <c r="W17" s="77">
        <v>371.0</v>
      </c>
      <c r="Y17" s="62">
        <v>1998.0</v>
      </c>
      <c r="Z17" s="77">
        <v>5981.449835199999</v>
      </c>
      <c r="AA17" s="77">
        <v>254.45493199999999</v>
      </c>
      <c r="AB17" s="77">
        <v>8.024744</v>
      </c>
      <c r="AC17" s="77">
        <v>0.0</v>
      </c>
      <c r="AD17" s="77">
        <v>13530.95025819</v>
      </c>
      <c r="AE17" s="77">
        <v>317.46239999999995</v>
      </c>
    </row>
    <row r="18">
      <c r="A18" s="62">
        <v>1999.0</v>
      </c>
      <c r="B18" s="77">
        <f t="shared" ref="B18:G18" si="15">R18+Z18</f>
        <v>18140.64202</v>
      </c>
      <c r="C18" s="77">
        <f t="shared" si="15"/>
        <v>30774</v>
      </c>
      <c r="D18" s="77">
        <f t="shared" si="15"/>
        <v>2360</v>
      </c>
      <c r="E18" s="77">
        <f t="shared" si="15"/>
        <v>9187.146811</v>
      </c>
      <c r="F18" s="77">
        <f t="shared" si="15"/>
        <v>4562.694911</v>
      </c>
      <c r="G18" s="77">
        <f t="shared" si="15"/>
        <v>1323.279861</v>
      </c>
      <c r="H18" s="77">
        <f t="shared" si="3"/>
        <v>66347.7636</v>
      </c>
      <c r="I18" s="77"/>
      <c r="J18" s="77"/>
      <c r="K18" s="77"/>
      <c r="L18" s="77"/>
      <c r="M18" s="77"/>
      <c r="N18" s="77"/>
      <c r="O18" s="77"/>
      <c r="P18" s="77"/>
      <c r="Q18" s="62">
        <v>1999.0</v>
      </c>
      <c r="R18" s="77">
        <v>16506.0</v>
      </c>
      <c r="S18" s="77">
        <v>30774.0</v>
      </c>
      <c r="T18" s="77">
        <v>2360.0</v>
      </c>
      <c r="U18" s="77">
        <v>9057.0</v>
      </c>
      <c r="V18" s="77">
        <v>1400.0</v>
      </c>
      <c r="W18" s="77">
        <v>1200.0</v>
      </c>
      <c r="Y18" s="62">
        <v>1999.0</v>
      </c>
      <c r="Z18" s="77">
        <v>1634.6420213344004</v>
      </c>
      <c r="AA18" s="77">
        <v>0.0</v>
      </c>
      <c r="AB18" s="77">
        <v>0.0</v>
      </c>
      <c r="AC18" s="77">
        <v>130.14681051</v>
      </c>
      <c r="AD18" s="77">
        <v>3162.6949109399998</v>
      </c>
      <c r="AE18" s="77">
        <v>123.27986080299999</v>
      </c>
    </row>
    <row r="19">
      <c r="A19" s="62">
        <v>2000.0</v>
      </c>
      <c r="B19" s="77">
        <f t="shared" ref="B19:G19" si="16">R19+Z19</f>
        <v>75741.08345</v>
      </c>
      <c r="C19" s="77">
        <f t="shared" si="16"/>
        <v>46624.79235</v>
      </c>
      <c r="D19" s="77">
        <f t="shared" si="16"/>
        <v>1925</v>
      </c>
      <c r="E19" s="77">
        <f t="shared" si="16"/>
        <v>18913</v>
      </c>
      <c r="F19" s="77">
        <f t="shared" si="16"/>
        <v>12909.90785</v>
      </c>
      <c r="G19" s="77">
        <f t="shared" si="16"/>
        <v>8068.794631</v>
      </c>
      <c r="H19" s="77">
        <f t="shared" si="3"/>
        <v>164182.5783</v>
      </c>
      <c r="I19" s="77"/>
      <c r="J19" s="77"/>
      <c r="K19" s="77"/>
      <c r="L19" s="77"/>
      <c r="M19" s="77"/>
      <c r="N19" s="77"/>
      <c r="O19" s="77"/>
      <c r="P19" s="77"/>
      <c r="Q19" s="62">
        <v>2000.0</v>
      </c>
      <c r="R19" s="77">
        <v>69787.0</v>
      </c>
      <c r="S19" s="77">
        <v>45705.0</v>
      </c>
      <c r="T19" s="77">
        <v>1925.0</v>
      </c>
      <c r="U19" s="77">
        <v>18913.0</v>
      </c>
      <c r="V19" s="77">
        <v>630.0</v>
      </c>
      <c r="W19" s="77">
        <v>1669.0</v>
      </c>
      <c r="Y19" s="62">
        <v>2000.0</v>
      </c>
      <c r="Z19" s="77">
        <v>5954.083445024</v>
      </c>
      <c r="AA19" s="77">
        <v>919.79235186</v>
      </c>
      <c r="AB19" s="77">
        <v>0.0</v>
      </c>
      <c r="AC19" s="77">
        <v>0.0</v>
      </c>
      <c r="AD19" s="77">
        <v>12279.907849800002</v>
      </c>
      <c r="AE19" s="77">
        <v>6399.794630686</v>
      </c>
    </row>
    <row r="20">
      <c r="A20" s="62">
        <v>2001.0</v>
      </c>
      <c r="B20" s="77">
        <f t="shared" ref="B20:G20" si="17">R20+Z20</f>
        <v>42300.66129</v>
      </c>
      <c r="C20" s="77">
        <f t="shared" si="17"/>
        <v>44816.00226</v>
      </c>
      <c r="D20" s="77">
        <f t="shared" si="17"/>
        <v>2520</v>
      </c>
      <c r="E20" s="77">
        <f t="shared" si="17"/>
        <v>10350.00656</v>
      </c>
      <c r="F20" s="77">
        <f t="shared" si="17"/>
        <v>12463.2095</v>
      </c>
      <c r="G20" s="77">
        <f t="shared" si="17"/>
        <v>3665.111722</v>
      </c>
      <c r="H20" s="77">
        <f t="shared" si="3"/>
        <v>116114.9913</v>
      </c>
      <c r="I20" s="77"/>
      <c r="J20" s="77"/>
      <c r="K20" s="77"/>
      <c r="L20" s="77"/>
      <c r="M20" s="77"/>
      <c r="N20" s="77"/>
      <c r="O20" s="77"/>
      <c r="P20" s="77"/>
      <c r="Q20" s="62">
        <v>2001.0</v>
      </c>
      <c r="R20" s="77">
        <v>40250.0</v>
      </c>
      <c r="S20" s="77">
        <v>37112.0</v>
      </c>
      <c r="T20" s="77">
        <v>2520.0</v>
      </c>
      <c r="U20" s="77">
        <v>10342.0</v>
      </c>
      <c r="V20" s="77">
        <v>1906.0</v>
      </c>
      <c r="W20" s="77">
        <v>2631.0</v>
      </c>
      <c r="Y20" s="62">
        <v>2001.0</v>
      </c>
      <c r="Z20" s="77">
        <v>2050.6612873699996</v>
      </c>
      <c r="AA20" s="77">
        <v>7704.002256591</v>
      </c>
      <c r="AB20" s="77">
        <v>0.0</v>
      </c>
      <c r="AC20" s="77">
        <v>8.0065579632</v>
      </c>
      <c r="AD20" s="77">
        <v>10557.209495131001</v>
      </c>
      <c r="AE20" s="77">
        <v>1034.1117219999999</v>
      </c>
    </row>
    <row r="21" ht="15.75" customHeight="1">
      <c r="A21" s="62">
        <v>2002.0</v>
      </c>
      <c r="B21" s="77">
        <f t="shared" ref="B21:G21" si="18">R21+Z21</f>
        <v>52474.48365</v>
      </c>
      <c r="C21" s="77">
        <f t="shared" si="18"/>
        <v>29694.08677</v>
      </c>
      <c r="D21" s="77">
        <f t="shared" si="18"/>
        <v>3623</v>
      </c>
      <c r="E21" s="77">
        <f t="shared" si="18"/>
        <v>7865</v>
      </c>
      <c r="F21" s="77">
        <f t="shared" si="18"/>
        <v>9660.729728</v>
      </c>
      <c r="G21" s="77">
        <f t="shared" si="18"/>
        <v>1795.34714</v>
      </c>
      <c r="H21" s="77">
        <f t="shared" si="3"/>
        <v>105112.6473</v>
      </c>
      <c r="I21" s="77"/>
      <c r="J21" s="77"/>
      <c r="K21" s="77"/>
      <c r="L21" s="77"/>
      <c r="M21" s="77"/>
      <c r="N21" s="77"/>
      <c r="O21" s="77"/>
      <c r="P21" s="77"/>
      <c r="Q21" s="62">
        <v>2002.0</v>
      </c>
      <c r="R21" s="77">
        <v>48094.0</v>
      </c>
      <c r="S21" s="77">
        <v>29641.0</v>
      </c>
      <c r="T21" s="77">
        <v>3623.0</v>
      </c>
      <c r="U21" s="77">
        <v>7865.0</v>
      </c>
      <c r="V21" s="77">
        <v>1690.0</v>
      </c>
      <c r="W21" s="77">
        <v>1571.0</v>
      </c>
      <c r="Y21" s="62">
        <v>2002.0</v>
      </c>
      <c r="Z21" s="77">
        <v>4380.483649598999</v>
      </c>
      <c r="AA21" s="77">
        <v>53.086768</v>
      </c>
      <c r="AB21" s="77">
        <v>0.0</v>
      </c>
      <c r="AC21" s="77">
        <v>0.0</v>
      </c>
      <c r="AD21" s="77">
        <v>7970.729727605999</v>
      </c>
      <c r="AE21" s="77">
        <v>224.34714001999998</v>
      </c>
    </row>
    <row r="22" ht="15.75" customHeight="1">
      <c r="A22" s="62">
        <v>2003.0</v>
      </c>
      <c r="B22" s="77">
        <f t="shared" ref="B22:G22" si="19">R22+Z22</f>
        <v>36765.79105</v>
      </c>
      <c r="C22" s="77">
        <f t="shared" si="19"/>
        <v>20007.92075</v>
      </c>
      <c r="D22" s="77">
        <f t="shared" si="19"/>
        <v>1960</v>
      </c>
      <c r="E22" s="77">
        <f t="shared" si="19"/>
        <v>3989</v>
      </c>
      <c r="F22" s="77">
        <f t="shared" si="19"/>
        <v>18348.14238</v>
      </c>
      <c r="G22" s="77">
        <f t="shared" si="19"/>
        <v>1986.63619</v>
      </c>
      <c r="H22" s="77">
        <f t="shared" si="3"/>
        <v>83057.49038</v>
      </c>
      <c r="I22" s="77"/>
      <c r="J22" s="77"/>
      <c r="K22" s="77"/>
      <c r="L22" s="77"/>
      <c r="M22" s="77"/>
      <c r="N22" s="77"/>
      <c r="O22" s="77"/>
      <c r="P22" s="77"/>
      <c r="Q22" s="62">
        <v>2003.0</v>
      </c>
      <c r="R22" s="77">
        <v>20676.0</v>
      </c>
      <c r="S22" s="77">
        <v>19841.0</v>
      </c>
      <c r="T22" s="77">
        <v>1960.0</v>
      </c>
      <c r="U22" s="77">
        <v>3989.0</v>
      </c>
      <c r="V22" s="77">
        <v>975.0</v>
      </c>
      <c r="W22" s="77">
        <v>1121.0</v>
      </c>
      <c r="Y22" s="62">
        <v>2003.0</v>
      </c>
      <c r="Z22" s="77">
        <v>16089.791052999999</v>
      </c>
      <c r="AA22" s="77">
        <v>166.92074897999998</v>
      </c>
      <c r="AB22" s="77">
        <v>0.0</v>
      </c>
      <c r="AC22" s="77">
        <v>0.0</v>
      </c>
      <c r="AD22" s="77">
        <v>17373.142384959596</v>
      </c>
      <c r="AE22" s="77">
        <v>865.63619</v>
      </c>
    </row>
    <row r="23" ht="15.75" customHeight="1">
      <c r="A23" s="62">
        <v>2004.0</v>
      </c>
      <c r="B23" s="77">
        <f t="shared" ref="B23:G23" si="20">R23+Z23</f>
        <v>24200.466</v>
      </c>
      <c r="C23" s="77">
        <f t="shared" si="20"/>
        <v>37465.00145</v>
      </c>
      <c r="D23" s="77">
        <f t="shared" si="20"/>
        <v>2863</v>
      </c>
      <c r="E23" s="77">
        <f t="shared" si="20"/>
        <v>3608</v>
      </c>
      <c r="F23" s="77">
        <f t="shared" si="20"/>
        <v>13017.56756</v>
      </c>
      <c r="G23" s="77">
        <f t="shared" si="20"/>
        <v>2602.583057</v>
      </c>
      <c r="H23" s="77">
        <f t="shared" si="3"/>
        <v>83756.61806</v>
      </c>
      <c r="I23" s="77"/>
      <c r="J23" s="77"/>
      <c r="K23" s="77"/>
      <c r="L23" s="77"/>
      <c r="M23" s="77"/>
      <c r="N23" s="77"/>
      <c r="O23" s="77"/>
      <c r="P23" s="77"/>
      <c r="Q23" s="62">
        <v>2004.0</v>
      </c>
      <c r="R23" s="77">
        <v>20163.0</v>
      </c>
      <c r="S23" s="77">
        <v>37379.0</v>
      </c>
      <c r="T23" s="77">
        <v>2863.0</v>
      </c>
      <c r="U23" s="77">
        <v>3608.0</v>
      </c>
      <c r="V23" s="77">
        <v>1276.0</v>
      </c>
      <c r="W23" s="77">
        <v>1377.0</v>
      </c>
      <c r="Y23" s="62">
        <v>2004.0</v>
      </c>
      <c r="Z23" s="77">
        <v>4037.4659960400004</v>
      </c>
      <c r="AA23" s="77">
        <v>86.00144600000002</v>
      </c>
      <c r="AB23" s="77">
        <v>0.0</v>
      </c>
      <c r="AC23" s="77">
        <v>0.0</v>
      </c>
      <c r="AD23" s="77">
        <v>11741.567559935998</v>
      </c>
      <c r="AE23" s="77">
        <v>1225.58305686</v>
      </c>
      <c r="AG23" s="2"/>
      <c r="AH23" s="2"/>
      <c r="AI23" s="2"/>
      <c r="AJ23" s="2"/>
      <c r="AK23" s="2"/>
      <c r="AL23" s="2"/>
      <c r="AM23" s="2"/>
      <c r="AN23" s="2"/>
      <c r="AO23" s="2"/>
    </row>
    <row r="24" ht="15.75" customHeight="1">
      <c r="A24" s="62">
        <v>2005.0</v>
      </c>
      <c r="B24" s="77">
        <f t="shared" ref="B24:G24" si="21">R24+Z24</f>
        <v>29999.3449</v>
      </c>
      <c r="C24" s="77">
        <f t="shared" si="21"/>
        <v>94256.5561</v>
      </c>
      <c r="D24" s="77">
        <f t="shared" si="21"/>
        <v>651</v>
      </c>
      <c r="E24" s="77">
        <f t="shared" si="21"/>
        <v>9447.634259</v>
      </c>
      <c r="F24" s="77">
        <f t="shared" si="21"/>
        <v>8678.605783</v>
      </c>
      <c r="G24" s="77">
        <f t="shared" si="21"/>
        <v>1303.02317</v>
      </c>
      <c r="H24" s="77">
        <f t="shared" si="3"/>
        <v>144336.1642</v>
      </c>
      <c r="I24" s="77"/>
      <c r="J24" s="77"/>
      <c r="K24" s="77"/>
      <c r="L24" s="77"/>
      <c r="M24" s="77"/>
      <c r="N24" s="77"/>
      <c r="O24" s="77"/>
      <c r="P24" s="77"/>
      <c r="Q24" s="62">
        <v>2005.0</v>
      </c>
      <c r="R24" s="77">
        <v>26226.0</v>
      </c>
      <c r="S24" s="77">
        <v>9393.0</v>
      </c>
      <c r="T24" s="77">
        <v>651.0</v>
      </c>
      <c r="U24" s="77">
        <v>6882.0</v>
      </c>
      <c r="V24" s="77">
        <v>5697.0</v>
      </c>
      <c r="W24" s="77">
        <v>967.0</v>
      </c>
      <c r="Y24" s="62">
        <v>2005.0</v>
      </c>
      <c r="Z24" s="77">
        <v>3773.3448984</v>
      </c>
      <c r="AA24" s="77">
        <v>84863.55609594</v>
      </c>
      <c r="AB24" s="77">
        <v>0.0</v>
      </c>
      <c r="AC24" s="77">
        <v>2565.6342587</v>
      </c>
      <c r="AD24" s="77">
        <v>2981.605783333</v>
      </c>
      <c r="AE24" s="77">
        <v>336.02317016</v>
      </c>
      <c r="AG24" s="2"/>
      <c r="AH24" s="2"/>
      <c r="AI24" s="2"/>
      <c r="AJ24" s="2"/>
      <c r="AK24" s="2"/>
      <c r="AL24" s="2"/>
      <c r="AM24" s="2"/>
      <c r="AN24" s="2"/>
      <c r="AO24" s="2"/>
    </row>
    <row r="25" ht="15.75" customHeight="1">
      <c r="A25" s="62">
        <v>2006.0</v>
      </c>
      <c r="B25" s="77">
        <f t="shared" ref="B25:G25" si="22">R25+Z25</f>
        <v>24646.07045</v>
      </c>
      <c r="C25" s="77">
        <f t="shared" si="22"/>
        <v>13748.4395</v>
      </c>
      <c r="D25" s="77">
        <f t="shared" si="22"/>
        <v>491</v>
      </c>
      <c r="E25" s="77">
        <f t="shared" si="22"/>
        <v>3178</v>
      </c>
      <c r="F25" s="77">
        <f t="shared" si="22"/>
        <v>4741.226136</v>
      </c>
      <c r="G25" s="77">
        <f t="shared" si="22"/>
        <v>2674.513433</v>
      </c>
      <c r="H25" s="77">
        <f t="shared" si="3"/>
        <v>49479.24952</v>
      </c>
      <c r="I25" s="77"/>
      <c r="J25" s="77"/>
      <c r="K25" s="77"/>
      <c r="L25" s="77"/>
      <c r="M25" s="77"/>
      <c r="N25" s="77"/>
      <c r="O25" s="77"/>
      <c r="P25" s="77"/>
      <c r="Q25" s="62">
        <v>2006.0</v>
      </c>
      <c r="R25" s="77">
        <v>20302.0</v>
      </c>
      <c r="S25" s="77">
        <v>13695.0</v>
      </c>
      <c r="T25" s="77">
        <v>491.0</v>
      </c>
      <c r="U25" s="77">
        <v>3178.0</v>
      </c>
      <c r="V25" s="77">
        <v>2629.0</v>
      </c>
      <c r="W25" s="77">
        <v>1911.0</v>
      </c>
      <c r="Y25" s="62">
        <v>2006.0</v>
      </c>
      <c r="Z25" s="77">
        <v>4344.070449000001</v>
      </c>
      <c r="AA25" s="77">
        <v>53.439504</v>
      </c>
      <c r="AB25" s="77">
        <v>0.0</v>
      </c>
      <c r="AC25" s="77">
        <v>0.0</v>
      </c>
      <c r="AD25" s="77">
        <v>2112.22613563</v>
      </c>
      <c r="AE25" s="77">
        <v>763.5134329</v>
      </c>
      <c r="AF25" s="2"/>
    </row>
    <row r="26" ht="15.75" customHeight="1">
      <c r="A26" s="62">
        <v>2007.0</v>
      </c>
      <c r="B26" s="77">
        <f t="shared" ref="B26:G26" si="23">R26+Z26</f>
        <v>16612.48638</v>
      </c>
      <c r="C26" s="77">
        <f t="shared" si="23"/>
        <v>20596</v>
      </c>
      <c r="D26" s="77">
        <f t="shared" si="23"/>
        <v>4028.834227</v>
      </c>
      <c r="E26" s="77">
        <f t="shared" si="23"/>
        <v>7303</v>
      </c>
      <c r="F26" s="77">
        <f t="shared" si="23"/>
        <v>3428.380611</v>
      </c>
      <c r="G26" s="77">
        <f t="shared" si="23"/>
        <v>11773.69595</v>
      </c>
      <c r="H26" s="77">
        <f t="shared" si="3"/>
        <v>63742.39717</v>
      </c>
      <c r="I26" s="77"/>
      <c r="J26" s="77"/>
      <c r="K26" s="77"/>
      <c r="L26" s="77"/>
      <c r="M26" s="77"/>
      <c r="N26" s="77"/>
      <c r="O26" s="77"/>
      <c r="P26" s="77"/>
      <c r="Q26" s="62">
        <v>2007.0</v>
      </c>
      <c r="R26" s="77">
        <v>11607.0</v>
      </c>
      <c r="S26" s="77">
        <v>20596.0</v>
      </c>
      <c r="T26" s="77">
        <v>4027.0</v>
      </c>
      <c r="U26" s="77">
        <v>7303.0</v>
      </c>
      <c r="V26" s="77">
        <v>1881.0</v>
      </c>
      <c r="W26" s="77">
        <v>433.0</v>
      </c>
      <c r="X26" s="2"/>
      <c r="Y26" s="62">
        <v>2007.0</v>
      </c>
      <c r="Z26" s="77">
        <v>5005.486380535</v>
      </c>
      <c r="AA26" s="77">
        <v>0.0</v>
      </c>
      <c r="AB26" s="77">
        <v>1.8342272</v>
      </c>
      <c r="AC26" s="77">
        <v>0.0</v>
      </c>
      <c r="AD26" s="77">
        <v>1547.3806108709996</v>
      </c>
      <c r="AE26" s="77">
        <v>11340.695949230003</v>
      </c>
      <c r="AF26" s="2"/>
    </row>
    <row r="27" ht="15.75" customHeight="1">
      <c r="A27" s="62">
        <v>2008.0</v>
      </c>
      <c r="B27" s="77">
        <f t="shared" ref="B27:G27" si="24">R27+Z27</f>
        <v>20937.53642</v>
      </c>
      <c r="C27" s="77">
        <f t="shared" si="24"/>
        <v>22637.59013</v>
      </c>
      <c r="D27" s="77">
        <f t="shared" si="24"/>
        <v>1649</v>
      </c>
      <c r="E27" s="77">
        <f t="shared" si="24"/>
        <v>4760</v>
      </c>
      <c r="F27" s="77">
        <f t="shared" si="24"/>
        <v>22602.13783</v>
      </c>
      <c r="G27" s="77">
        <f t="shared" si="24"/>
        <v>442.9056573</v>
      </c>
      <c r="H27" s="77">
        <f t="shared" si="3"/>
        <v>73029.17004</v>
      </c>
      <c r="I27" s="77"/>
      <c r="J27" s="77"/>
      <c r="K27" s="77"/>
      <c r="L27" s="77"/>
      <c r="M27" s="77"/>
      <c r="N27" s="77"/>
      <c r="O27" s="77"/>
      <c r="P27" s="77"/>
      <c r="Q27" s="62">
        <v>2008.0</v>
      </c>
      <c r="R27" s="77">
        <v>13985.0</v>
      </c>
      <c r="S27" s="77">
        <v>22071.0</v>
      </c>
      <c r="T27" s="77">
        <v>1649.0</v>
      </c>
      <c r="U27" s="77">
        <v>4760.0</v>
      </c>
      <c r="V27" s="77">
        <v>443.0</v>
      </c>
      <c r="W27" s="77">
        <v>131.0</v>
      </c>
      <c r="X27" s="2"/>
      <c r="Y27" s="62">
        <v>2008.0</v>
      </c>
      <c r="Z27" s="77">
        <v>6952.53641529</v>
      </c>
      <c r="AA27" s="77">
        <v>566.59013063</v>
      </c>
      <c r="AB27" s="77">
        <v>0.0</v>
      </c>
      <c r="AC27" s="77">
        <v>0.0</v>
      </c>
      <c r="AD27" s="77">
        <v>22159.137834855002</v>
      </c>
      <c r="AE27" s="77">
        <v>311.90565734200004</v>
      </c>
    </row>
    <row r="28" ht="15.75" customHeight="1">
      <c r="A28" s="62">
        <v>2009.0</v>
      </c>
      <c r="B28" s="77">
        <f t="shared" ref="B28:G28" si="25">R28+Z28</f>
        <v>16150.75491</v>
      </c>
      <c r="C28" s="77">
        <f t="shared" si="25"/>
        <v>27587.59619</v>
      </c>
      <c r="D28" s="77">
        <f t="shared" si="25"/>
        <v>2349</v>
      </c>
      <c r="E28" s="77">
        <f t="shared" si="25"/>
        <v>1898</v>
      </c>
      <c r="F28" s="77">
        <f t="shared" si="25"/>
        <v>39799.69775</v>
      </c>
      <c r="G28" s="77">
        <f t="shared" si="25"/>
        <v>691.6008676</v>
      </c>
      <c r="H28" s="77">
        <f t="shared" si="3"/>
        <v>88476.64972</v>
      </c>
      <c r="I28" s="77"/>
      <c r="J28" s="77"/>
      <c r="K28" s="77"/>
      <c r="L28" s="77"/>
      <c r="M28" s="77"/>
      <c r="N28" s="77"/>
      <c r="O28" s="77"/>
      <c r="P28" s="77"/>
      <c r="Q28" s="62">
        <v>2009.0</v>
      </c>
      <c r="R28" s="77">
        <v>9892.0</v>
      </c>
      <c r="S28" s="77">
        <v>27509.0</v>
      </c>
      <c r="T28" s="77">
        <v>2349.0</v>
      </c>
      <c r="U28" s="77">
        <v>1898.0</v>
      </c>
      <c r="V28" s="77">
        <v>377.0</v>
      </c>
      <c r="W28" s="77">
        <v>640.0</v>
      </c>
      <c r="Y28" s="62">
        <v>2009.0</v>
      </c>
      <c r="Z28" s="77">
        <v>6258.7549074900035</v>
      </c>
      <c r="AA28" s="77">
        <v>78.59619459999999</v>
      </c>
      <c r="AB28" s="77">
        <v>0.0</v>
      </c>
      <c r="AC28" s="77">
        <v>0.0</v>
      </c>
      <c r="AD28" s="77">
        <v>39422.697746030004</v>
      </c>
      <c r="AE28" s="77">
        <v>51.6008676</v>
      </c>
    </row>
    <row r="29" ht="15.75" customHeight="1">
      <c r="A29" s="62">
        <v>2010.0</v>
      </c>
      <c r="B29" s="77">
        <f t="shared" ref="B29:G29" si="26">R29+Z29</f>
        <v>6679.540444</v>
      </c>
      <c r="C29" s="77">
        <f t="shared" si="26"/>
        <v>30089.92816</v>
      </c>
      <c r="D29" s="77">
        <f t="shared" si="26"/>
        <v>589</v>
      </c>
      <c r="E29" s="77">
        <f t="shared" si="26"/>
        <v>5810.059759</v>
      </c>
      <c r="F29" s="77">
        <f t="shared" si="26"/>
        <v>2087.420195</v>
      </c>
      <c r="G29" s="77">
        <f t="shared" si="26"/>
        <v>753.8915802</v>
      </c>
      <c r="H29" s="77">
        <f t="shared" si="3"/>
        <v>46009.84014</v>
      </c>
      <c r="I29" s="77"/>
      <c r="J29" s="77"/>
      <c r="K29" s="77"/>
      <c r="L29" s="77"/>
      <c r="M29" s="77"/>
      <c r="N29" s="77"/>
      <c r="O29" s="77"/>
      <c r="P29" s="77"/>
      <c r="Q29" s="62">
        <v>2010.0</v>
      </c>
      <c r="R29" s="77">
        <v>4454.0</v>
      </c>
      <c r="S29" s="77">
        <v>24436.0</v>
      </c>
      <c r="T29" s="77">
        <v>589.0</v>
      </c>
      <c r="U29" s="77">
        <v>5799.0</v>
      </c>
      <c r="V29" s="77">
        <v>539.0</v>
      </c>
      <c r="W29" s="77">
        <v>325.0</v>
      </c>
      <c r="Y29" s="62">
        <v>2010.0</v>
      </c>
      <c r="Z29" s="77">
        <v>2225.5404443980005</v>
      </c>
      <c r="AA29" s="77">
        <v>5653.9281622</v>
      </c>
      <c r="AB29" s="77">
        <v>0.0</v>
      </c>
      <c r="AC29" s="77">
        <v>11.059758735</v>
      </c>
      <c r="AD29" s="77">
        <v>1548.420194636</v>
      </c>
      <c r="AE29" s="77">
        <v>428.891580167</v>
      </c>
    </row>
    <row r="30" ht="15.75" customHeight="1">
      <c r="A30" s="62">
        <v>2011.0</v>
      </c>
      <c r="B30" s="77">
        <f t="shared" ref="B30:G30" si="27">R30+Z30</f>
        <v>28162.59541</v>
      </c>
      <c r="C30" s="77">
        <f t="shared" si="27"/>
        <v>2269.823698</v>
      </c>
      <c r="D30" s="77">
        <f t="shared" si="27"/>
        <v>211</v>
      </c>
      <c r="E30" s="77">
        <f t="shared" si="27"/>
        <v>5644</v>
      </c>
      <c r="F30" s="77">
        <f t="shared" si="27"/>
        <v>6270.211154</v>
      </c>
      <c r="G30" s="77">
        <f t="shared" si="27"/>
        <v>34509.45822</v>
      </c>
      <c r="H30" s="77">
        <f t="shared" si="3"/>
        <v>77067.08848</v>
      </c>
      <c r="I30" s="77"/>
      <c r="J30" s="77"/>
      <c r="K30" s="77"/>
      <c r="L30" s="77"/>
      <c r="M30" s="77"/>
      <c r="N30" s="77"/>
      <c r="O30" s="77"/>
      <c r="P30" s="77"/>
      <c r="Q30" s="62">
        <v>2011.0</v>
      </c>
      <c r="R30" s="77">
        <v>22755.0</v>
      </c>
      <c r="S30" s="77">
        <v>2260.0</v>
      </c>
      <c r="T30" s="77">
        <v>211.0</v>
      </c>
      <c r="U30" s="77">
        <v>5644.0</v>
      </c>
      <c r="V30" s="77">
        <v>838.0</v>
      </c>
      <c r="W30" s="77">
        <v>6252.0</v>
      </c>
      <c r="Y30" s="62">
        <v>2011.0</v>
      </c>
      <c r="Z30" s="77">
        <v>5407.5954093</v>
      </c>
      <c r="AA30" s="77">
        <v>9.8236976</v>
      </c>
      <c r="AB30" s="77">
        <v>0.0</v>
      </c>
      <c r="AC30" s="77">
        <v>0.0</v>
      </c>
      <c r="AD30" s="77">
        <v>5432.211153689</v>
      </c>
      <c r="AE30" s="77">
        <v>28257.4582154</v>
      </c>
    </row>
    <row r="31" ht="15.75" customHeight="1">
      <c r="A31" s="62">
        <v>2012.0</v>
      </c>
      <c r="B31" s="77">
        <f t="shared" ref="B31:G31" si="28">R31+Z31</f>
        <v>8693.09711</v>
      </c>
      <c r="C31" s="77">
        <f t="shared" si="28"/>
        <v>4127.911849</v>
      </c>
      <c r="D31" s="77">
        <f t="shared" si="28"/>
        <v>57</v>
      </c>
      <c r="E31" s="77">
        <f t="shared" si="28"/>
        <v>482</v>
      </c>
      <c r="F31" s="77">
        <f t="shared" si="28"/>
        <v>5864.952403</v>
      </c>
      <c r="G31" s="77">
        <f t="shared" si="28"/>
        <v>2343.490757</v>
      </c>
      <c r="H31" s="77">
        <f t="shared" si="3"/>
        <v>21568.45212</v>
      </c>
      <c r="I31" s="77">
        <f t="shared" ref="I31:N31" si="29">VLOOKUP(VLOOKUP(3,A$114:$G$122,A$126,FALSE),$A$18:$G$26,A$125,FALSE)</f>
        <v>42300.66129</v>
      </c>
      <c r="J31" s="77">
        <f t="shared" si="29"/>
        <v>44816.00226</v>
      </c>
      <c r="K31" s="77">
        <f t="shared" si="29"/>
        <v>2863</v>
      </c>
      <c r="L31" s="77">
        <f t="shared" si="29"/>
        <v>9447.634259</v>
      </c>
      <c r="M31" s="77">
        <f t="shared" si="29"/>
        <v>12909.90785</v>
      </c>
      <c r="N31" s="77">
        <f t="shared" si="29"/>
        <v>3665.111722</v>
      </c>
      <c r="O31" s="77">
        <f t="shared" ref="O31:O37" si="32">SUM(I31:N31)</f>
        <v>116002.3174</v>
      </c>
      <c r="P31" s="77"/>
      <c r="Q31" s="62">
        <v>2012.0</v>
      </c>
      <c r="R31" s="77">
        <v>4375.0</v>
      </c>
      <c r="S31" s="77">
        <v>4123.0</v>
      </c>
      <c r="T31" s="77">
        <v>57.0</v>
      </c>
      <c r="U31" s="77">
        <v>482.0</v>
      </c>
      <c r="V31" s="77">
        <v>1632.0</v>
      </c>
      <c r="W31" s="77">
        <v>417.0</v>
      </c>
      <c r="Y31" s="62">
        <v>2012.0</v>
      </c>
      <c r="Z31" s="77">
        <v>4318.0971096</v>
      </c>
      <c r="AA31" s="77">
        <v>4.9118488</v>
      </c>
      <c r="AB31" s="77">
        <v>0.0</v>
      </c>
      <c r="AC31" s="77">
        <v>0.0</v>
      </c>
      <c r="AD31" s="77">
        <v>4232.952403</v>
      </c>
      <c r="AE31" s="77">
        <v>1926.4907573599999</v>
      </c>
    </row>
    <row r="32" ht="15.75" customHeight="1">
      <c r="A32" s="62">
        <v>2013.0</v>
      </c>
      <c r="B32" s="77">
        <f t="shared" ref="B32:G32" si="30">R32+Z32</f>
        <v>11667.3952</v>
      </c>
      <c r="C32" s="77">
        <f t="shared" si="30"/>
        <v>21590.54552</v>
      </c>
      <c r="D32" s="77">
        <f t="shared" si="30"/>
        <v>71</v>
      </c>
      <c r="E32" s="77">
        <f t="shared" si="30"/>
        <v>1949.882232</v>
      </c>
      <c r="F32" s="77">
        <f t="shared" si="30"/>
        <v>14475.42649</v>
      </c>
      <c r="G32" s="77">
        <f t="shared" si="30"/>
        <v>686.8585361</v>
      </c>
      <c r="H32" s="77">
        <f t="shared" si="3"/>
        <v>50441.10799</v>
      </c>
      <c r="I32" s="77">
        <f t="shared" ref="I32:N32" si="31">VLOOKUP(VLOOKUP(3,A$114:$G$122,A$126,FALSE),$A$18:$G$26,A$125,FALSE)</f>
        <v>42300.66129</v>
      </c>
      <c r="J32" s="77">
        <f t="shared" si="31"/>
        <v>44816.00226</v>
      </c>
      <c r="K32" s="77">
        <f t="shared" si="31"/>
        <v>2863</v>
      </c>
      <c r="L32" s="77">
        <f t="shared" si="31"/>
        <v>9447.634259</v>
      </c>
      <c r="M32" s="77">
        <f t="shared" si="31"/>
        <v>12909.90785</v>
      </c>
      <c r="N32" s="77">
        <f t="shared" si="31"/>
        <v>3665.111722</v>
      </c>
      <c r="O32" s="77">
        <f t="shared" si="32"/>
        <v>116002.3174</v>
      </c>
      <c r="P32" s="77"/>
      <c r="Q32" s="62">
        <v>2013.0</v>
      </c>
      <c r="R32" s="77">
        <v>10024.0</v>
      </c>
      <c r="S32" s="77">
        <v>19766.0</v>
      </c>
      <c r="T32" s="77">
        <v>71.0</v>
      </c>
      <c r="U32" s="77">
        <v>1822.0</v>
      </c>
      <c r="V32" s="77">
        <v>1694.0</v>
      </c>
      <c r="W32" s="77">
        <v>100.0</v>
      </c>
      <c r="Y32" s="62">
        <v>2013.0</v>
      </c>
      <c r="Z32" s="77">
        <v>1643.3952006719999</v>
      </c>
      <c r="AA32" s="77">
        <v>1824.54552479</v>
      </c>
      <c r="AB32" s="77">
        <v>0.0</v>
      </c>
      <c r="AC32" s="77">
        <v>127.88223219999999</v>
      </c>
      <c r="AD32" s="77">
        <v>12781.426494050002</v>
      </c>
      <c r="AE32" s="77">
        <v>586.858536111</v>
      </c>
    </row>
    <row r="33" ht="15.75" customHeight="1">
      <c r="A33" s="62">
        <v>2014.0</v>
      </c>
      <c r="B33" s="77">
        <f t="shared" ref="B33:G33" si="33">R33+Z33</f>
        <v>7672.311281</v>
      </c>
      <c r="C33" s="77">
        <f t="shared" si="33"/>
        <v>41538.87276</v>
      </c>
      <c r="D33" s="77">
        <f t="shared" si="33"/>
        <v>169.8585762</v>
      </c>
      <c r="E33" s="77">
        <f t="shared" si="33"/>
        <v>3297.269794</v>
      </c>
      <c r="F33" s="77">
        <f t="shared" si="33"/>
        <v>14921.37775</v>
      </c>
      <c r="G33" s="77">
        <f t="shared" si="33"/>
        <v>4822.232322</v>
      </c>
      <c r="H33" s="77">
        <f t="shared" si="3"/>
        <v>72421.92249</v>
      </c>
      <c r="I33" s="77">
        <f t="shared" ref="I33:N33" si="34">VLOOKUP(VLOOKUP(3,A$114:$G$122,A$126,FALSE),$A$18:$G$26,A$125,FALSE)</f>
        <v>42300.66129</v>
      </c>
      <c r="J33" s="77">
        <f t="shared" si="34"/>
        <v>44816.00226</v>
      </c>
      <c r="K33" s="77">
        <f t="shared" si="34"/>
        <v>2863</v>
      </c>
      <c r="L33" s="77">
        <f t="shared" si="34"/>
        <v>9447.634259</v>
      </c>
      <c r="M33" s="77">
        <f t="shared" si="34"/>
        <v>12909.90785</v>
      </c>
      <c r="N33" s="77">
        <f t="shared" si="34"/>
        <v>3665.111722</v>
      </c>
      <c r="O33" s="77">
        <f t="shared" si="32"/>
        <v>116002.3174</v>
      </c>
      <c r="P33" s="77"/>
      <c r="Q33" s="62">
        <v>2014.0</v>
      </c>
      <c r="R33" s="77">
        <v>6429.0</v>
      </c>
      <c r="S33" s="77">
        <v>38419.0</v>
      </c>
      <c r="T33" s="77">
        <v>153.0</v>
      </c>
      <c r="U33" s="77">
        <v>2229.0</v>
      </c>
      <c r="V33" s="77">
        <v>1247.0</v>
      </c>
      <c r="W33" s="77">
        <v>195.0</v>
      </c>
      <c r="Y33" s="62">
        <v>2014.0</v>
      </c>
      <c r="Z33" s="77">
        <v>1243.3112812030004</v>
      </c>
      <c r="AA33" s="77">
        <v>3119.8727590000003</v>
      </c>
      <c r="AB33" s="77">
        <v>16.8585762</v>
      </c>
      <c r="AC33" s="77">
        <v>1068.2697944000001</v>
      </c>
      <c r="AD33" s="77">
        <v>13674.3777547074</v>
      </c>
      <c r="AE33" s="77">
        <v>4627.232321792</v>
      </c>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row>
    <row r="34" ht="15.75" customHeight="1">
      <c r="A34" s="62">
        <v>2015.0</v>
      </c>
      <c r="B34" s="77">
        <f t="shared" ref="B34:G34" si="35">R34+Z34</f>
        <v>14076.40996</v>
      </c>
      <c r="C34" s="77">
        <f t="shared" si="35"/>
        <v>60248.96716</v>
      </c>
      <c r="D34" s="77">
        <f t="shared" si="35"/>
        <v>23.4106474</v>
      </c>
      <c r="E34" s="77">
        <f t="shared" si="35"/>
        <v>4237.73591</v>
      </c>
      <c r="F34" s="77">
        <f t="shared" si="35"/>
        <v>13115.47936</v>
      </c>
      <c r="G34" s="77">
        <f t="shared" si="35"/>
        <v>4731.901969</v>
      </c>
      <c r="H34" s="77">
        <f t="shared" si="3"/>
        <v>96433.905</v>
      </c>
      <c r="I34" s="77">
        <f t="shared" ref="I34:I37" si="38">$B$51</f>
        <v>90889.30013</v>
      </c>
      <c r="J34" s="77">
        <f t="shared" ref="J34:J37" si="39">$C$51</f>
        <v>113107.8673</v>
      </c>
      <c r="K34" s="77">
        <f t="shared" ref="K34:N34" si="36">VLOOKUP(VLOOKUP(3,C$114:$G$122,C$126,FALSE),$A$18:$G$26,C$125,FALSE)</f>
        <v>2863</v>
      </c>
      <c r="L34" s="77">
        <f t="shared" si="36"/>
        <v>9447.634259</v>
      </c>
      <c r="M34" s="77">
        <f t="shared" si="36"/>
        <v>12909.90785</v>
      </c>
      <c r="N34" s="77">
        <f t="shared" si="36"/>
        <v>3665.111722</v>
      </c>
      <c r="O34" s="77">
        <f t="shared" si="32"/>
        <v>232882.8213</v>
      </c>
      <c r="P34" s="77"/>
      <c r="Q34" s="62">
        <v>2015.0</v>
      </c>
      <c r="R34" s="77">
        <v>11489.0</v>
      </c>
      <c r="S34" s="77">
        <v>58467.0</v>
      </c>
      <c r="T34" s="77">
        <v>0.0</v>
      </c>
      <c r="U34" s="77">
        <v>1143.0</v>
      </c>
      <c r="V34" s="77">
        <v>959.0</v>
      </c>
      <c r="W34" s="77">
        <v>1192.0</v>
      </c>
      <c r="Y34" s="62">
        <v>2015.0</v>
      </c>
      <c r="Z34" s="77">
        <v>2587.4099579199997</v>
      </c>
      <c r="AA34" s="77">
        <v>1781.967157</v>
      </c>
      <c r="AB34" s="77">
        <v>23.4106474</v>
      </c>
      <c r="AC34" s="77">
        <v>3094.7359097999997</v>
      </c>
      <c r="AD34" s="77">
        <v>12156.4793623</v>
      </c>
      <c r="AE34" s="77">
        <v>3539.9019694000003</v>
      </c>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row>
    <row r="35" ht="15.75" customHeight="1">
      <c r="A35" s="62">
        <v>2016.0</v>
      </c>
      <c r="B35" s="77">
        <f t="shared" ref="B35:G35" si="37">R35+Z35</f>
        <v>18795.13829</v>
      </c>
      <c r="C35" s="77">
        <f t="shared" si="37"/>
        <v>26158.03877</v>
      </c>
      <c r="D35" s="77">
        <f t="shared" si="37"/>
        <v>44.3657326</v>
      </c>
      <c r="E35" s="77">
        <f t="shared" si="37"/>
        <v>10058.33085</v>
      </c>
      <c r="F35" s="77">
        <f t="shared" si="37"/>
        <v>6088.034785</v>
      </c>
      <c r="G35" s="77">
        <f t="shared" si="37"/>
        <v>3492.603679</v>
      </c>
      <c r="H35" s="77">
        <f t="shared" si="3"/>
        <v>64636.51211</v>
      </c>
      <c r="I35" s="77">
        <f t="shared" si="38"/>
        <v>90889.30013</v>
      </c>
      <c r="J35" s="77">
        <f t="shared" si="39"/>
        <v>113107.8673</v>
      </c>
      <c r="K35" s="77">
        <f t="shared" ref="K35:N35" si="40">VLOOKUP(VLOOKUP(3,C$114:$G$122,C$126,FALSE),$A$18:$G$26,C$125,FALSE)</f>
        <v>2863</v>
      </c>
      <c r="L35" s="77">
        <f t="shared" si="40"/>
        <v>9447.634259</v>
      </c>
      <c r="M35" s="77">
        <f t="shared" si="40"/>
        <v>12909.90785</v>
      </c>
      <c r="N35" s="77">
        <f t="shared" si="40"/>
        <v>3665.111722</v>
      </c>
      <c r="O35" s="77">
        <f t="shared" si="32"/>
        <v>232882.8213</v>
      </c>
      <c r="P35" s="77"/>
      <c r="Q35" s="62">
        <v>2016.0</v>
      </c>
      <c r="R35" s="77">
        <v>16937.0</v>
      </c>
      <c r="S35" s="77">
        <v>24083.0</v>
      </c>
      <c r="T35" s="77">
        <v>12.0</v>
      </c>
      <c r="U35" s="77">
        <v>2035.0</v>
      </c>
      <c r="V35" s="77">
        <v>1088.0</v>
      </c>
      <c r="W35" s="77">
        <v>314.0</v>
      </c>
      <c r="Y35" s="62">
        <v>2016.0</v>
      </c>
      <c r="Z35" s="77">
        <v>1858.1382915999998</v>
      </c>
      <c r="AA35" s="77">
        <v>2075.0387735900003</v>
      </c>
      <c r="AB35" s="77">
        <v>32.3657326</v>
      </c>
      <c r="AC35" s="77">
        <v>8023.3308514</v>
      </c>
      <c r="AD35" s="77">
        <v>5000.0347851659</v>
      </c>
      <c r="AE35" s="77">
        <v>3178.6036792</v>
      </c>
    </row>
    <row r="36" ht="15.75" customHeight="1">
      <c r="A36" s="62">
        <v>2017.0</v>
      </c>
      <c r="B36" s="77">
        <f t="shared" ref="B36:G36" si="41">R36+Z36</f>
        <v>15704.52567</v>
      </c>
      <c r="C36" s="77">
        <f t="shared" si="41"/>
        <v>38792.64213</v>
      </c>
      <c r="D36" s="77">
        <f t="shared" si="41"/>
        <v>664.9895023</v>
      </c>
      <c r="E36" s="77">
        <f t="shared" si="41"/>
        <v>4671.889583</v>
      </c>
      <c r="F36" s="77">
        <f t="shared" si="41"/>
        <v>6801.03687</v>
      </c>
      <c r="G36" s="77">
        <f t="shared" si="41"/>
        <v>3271.974307</v>
      </c>
      <c r="H36" s="77">
        <f t="shared" si="3"/>
        <v>69907.05806</v>
      </c>
      <c r="I36" s="77">
        <f t="shared" si="38"/>
        <v>90889.30013</v>
      </c>
      <c r="J36" s="77">
        <f t="shared" si="39"/>
        <v>113107.8673</v>
      </c>
      <c r="K36" s="77">
        <f t="shared" ref="K36:N36" si="42">VLOOKUP(VLOOKUP(3,C$114:$G$122,C$126,FALSE),$A$18:$G$26,C$125,FALSE)</f>
        <v>2863</v>
      </c>
      <c r="L36" s="77">
        <f t="shared" si="42"/>
        <v>9447.634259</v>
      </c>
      <c r="M36" s="77">
        <f t="shared" si="42"/>
        <v>12909.90785</v>
      </c>
      <c r="N36" s="77">
        <f t="shared" si="42"/>
        <v>3665.111722</v>
      </c>
      <c r="O36" s="77">
        <f t="shared" si="32"/>
        <v>232882.8213</v>
      </c>
      <c r="P36" s="77"/>
      <c r="Q36" s="62">
        <v>2017.0</v>
      </c>
      <c r="R36" s="77">
        <v>12995.0</v>
      </c>
      <c r="S36" s="77">
        <v>32072.0</v>
      </c>
      <c r="T36" s="77">
        <v>26.0</v>
      </c>
      <c r="U36" s="77">
        <v>466.0</v>
      </c>
      <c r="V36" s="77">
        <v>1639.0</v>
      </c>
      <c r="W36" s="77">
        <v>400.0</v>
      </c>
      <c r="Y36" s="62">
        <v>2017.0</v>
      </c>
      <c r="Z36" s="77">
        <v>2709.52566638</v>
      </c>
      <c r="AA36" s="77">
        <v>6720.6421301</v>
      </c>
      <c r="AB36" s="77">
        <v>638.98950225</v>
      </c>
      <c r="AC36" s="77">
        <v>4205.8895833999995</v>
      </c>
      <c r="AD36" s="77">
        <v>5162.03686959</v>
      </c>
      <c r="AE36" s="77">
        <v>2871.9743074</v>
      </c>
      <c r="AG36" s="2"/>
      <c r="AM36" s="2"/>
      <c r="AN36" s="2"/>
      <c r="AO36" s="2"/>
    </row>
    <row r="37" ht="15.75" customHeight="1">
      <c r="A37" s="62">
        <v>2018.0</v>
      </c>
      <c r="B37" s="77">
        <f t="shared" ref="B37:G37" si="43">R37+Z37</f>
        <v>19889.27113</v>
      </c>
      <c r="C37" s="77">
        <f t="shared" si="43"/>
        <v>62023.42456</v>
      </c>
      <c r="D37" s="77">
        <f t="shared" si="43"/>
        <v>672.8342272</v>
      </c>
      <c r="E37" s="77">
        <f t="shared" si="43"/>
        <v>1110.266653</v>
      </c>
      <c r="F37" s="77">
        <f t="shared" si="43"/>
        <v>7889.900631</v>
      </c>
      <c r="G37" s="77">
        <f t="shared" si="43"/>
        <v>1048.757056</v>
      </c>
      <c r="H37" s="77">
        <f t="shared" si="3"/>
        <v>92634.45425</v>
      </c>
      <c r="I37" s="77">
        <f t="shared" si="38"/>
        <v>90889.30013</v>
      </c>
      <c r="J37" s="77">
        <f t="shared" si="39"/>
        <v>113107.8673</v>
      </c>
      <c r="K37" s="77">
        <f t="shared" ref="K37:N37" si="44">VLOOKUP(VLOOKUP(3,C$114:$G$122,C$126,FALSE),$A$18:$G$26,C$125,FALSE)</f>
        <v>2863</v>
      </c>
      <c r="L37" s="77">
        <f t="shared" si="44"/>
        <v>9447.634259</v>
      </c>
      <c r="M37" s="77">
        <f t="shared" si="44"/>
        <v>12909.90785</v>
      </c>
      <c r="N37" s="77">
        <f t="shared" si="44"/>
        <v>3665.111722</v>
      </c>
      <c r="O37" s="77">
        <f t="shared" si="32"/>
        <v>232882.8213</v>
      </c>
      <c r="P37" s="77"/>
      <c r="Q37" s="62">
        <v>2018.0</v>
      </c>
      <c r="R37" s="77">
        <v>18817.0</v>
      </c>
      <c r="S37" s="77">
        <v>25657.0</v>
      </c>
      <c r="T37" s="77">
        <v>671.0</v>
      </c>
      <c r="U37" s="77">
        <v>857.0</v>
      </c>
      <c r="V37" s="77">
        <v>1207.0</v>
      </c>
      <c r="W37" s="77">
        <v>578.0</v>
      </c>
      <c r="X37" s="2"/>
      <c r="Y37" s="62">
        <v>2018.0</v>
      </c>
      <c r="Z37" s="77">
        <v>1072.271125061</v>
      </c>
      <c r="AA37" s="77">
        <v>36366.424556</v>
      </c>
      <c r="AB37" s="77">
        <v>1.8342272</v>
      </c>
      <c r="AC37" s="77">
        <v>253.2666526</v>
      </c>
      <c r="AD37" s="77">
        <v>6682.900630542999</v>
      </c>
      <c r="AE37" s="77">
        <v>470.7570564</v>
      </c>
      <c r="AF37" s="2"/>
      <c r="AM37" s="2"/>
      <c r="AN37" s="2"/>
      <c r="AO37" s="2"/>
    </row>
    <row r="38" ht="15.75" customHeight="1">
      <c r="A38" s="62" t="s">
        <v>310</v>
      </c>
      <c r="B38" s="77">
        <f t="shared" ref="B38:G38" si="45">AVERAGE(B18:B26)</f>
        <v>35653.44769</v>
      </c>
      <c r="C38" s="77">
        <f t="shared" si="45"/>
        <v>37553.64435</v>
      </c>
      <c r="D38" s="77">
        <f t="shared" si="45"/>
        <v>2269.092692</v>
      </c>
      <c r="E38" s="77">
        <f t="shared" si="45"/>
        <v>8204.531959</v>
      </c>
      <c r="F38" s="77">
        <f t="shared" si="45"/>
        <v>9756.718273</v>
      </c>
      <c r="G38" s="77">
        <f t="shared" si="45"/>
        <v>3910.331684</v>
      </c>
      <c r="H38" s="77"/>
      <c r="I38" s="77"/>
      <c r="J38" s="77"/>
      <c r="K38" s="77"/>
      <c r="L38" s="77"/>
      <c r="M38" s="77"/>
      <c r="N38" s="77"/>
      <c r="O38" s="77"/>
      <c r="P38" s="77"/>
      <c r="Q38" s="62"/>
      <c r="R38" s="77"/>
      <c r="S38" s="77"/>
      <c r="T38" s="77"/>
      <c r="U38" s="77"/>
      <c r="V38" s="77"/>
      <c r="W38" s="77"/>
      <c r="X38" s="2"/>
      <c r="Y38" s="62"/>
      <c r="Z38" s="77"/>
      <c r="AA38" s="77"/>
      <c r="AB38" s="77"/>
      <c r="AC38" s="77"/>
      <c r="AD38" s="77"/>
      <c r="AE38" s="77"/>
    </row>
    <row r="39" ht="15.75" customHeight="1">
      <c r="A39" s="62" t="s">
        <v>346</v>
      </c>
      <c r="B39" s="77">
        <f t="shared" ref="B39:G39" si="46">AVERAGE(B31:B37)</f>
        <v>13785.4498</v>
      </c>
      <c r="C39" s="77">
        <f t="shared" si="46"/>
        <v>36354.34325</v>
      </c>
      <c r="D39" s="77">
        <f t="shared" si="46"/>
        <v>243.3512408</v>
      </c>
      <c r="E39" s="77">
        <f t="shared" si="46"/>
        <v>3686.767861</v>
      </c>
      <c r="F39" s="77">
        <f t="shared" si="46"/>
        <v>9879.458328</v>
      </c>
      <c r="G39" s="77">
        <f t="shared" si="46"/>
        <v>2913.97409</v>
      </c>
      <c r="H39" s="77"/>
      <c r="I39" s="77"/>
      <c r="J39" s="77"/>
      <c r="K39" s="77"/>
      <c r="L39" s="77"/>
      <c r="M39" s="77"/>
      <c r="N39" s="77"/>
      <c r="O39" s="77"/>
      <c r="P39" s="77"/>
      <c r="Q39" s="62"/>
      <c r="R39" s="77"/>
      <c r="S39" s="77"/>
      <c r="T39" s="77"/>
      <c r="U39" s="77"/>
      <c r="V39" s="77"/>
      <c r="W39" s="77"/>
      <c r="X39" s="2"/>
      <c r="Y39" s="62"/>
      <c r="Z39" s="77"/>
      <c r="AA39" s="77"/>
      <c r="AB39" s="77"/>
      <c r="AC39" s="77"/>
      <c r="AD39" s="77"/>
      <c r="AE39" s="77"/>
    </row>
    <row r="40" ht="15.75" customHeight="1">
      <c r="A40" s="62" t="s">
        <v>347</v>
      </c>
      <c r="B40" s="81">
        <f t="shared" ref="B40:G40" si="47">B39/B38</f>
        <v>0.3866512413</v>
      </c>
      <c r="C40" s="81">
        <f t="shared" si="47"/>
        <v>0.9680643218</v>
      </c>
      <c r="D40" s="81">
        <f t="shared" si="47"/>
        <v>0.1072460555</v>
      </c>
      <c r="E40" s="81">
        <f t="shared" si="47"/>
        <v>0.4493574867</v>
      </c>
      <c r="F40" s="81">
        <f t="shared" si="47"/>
        <v>1.012580055</v>
      </c>
      <c r="G40" s="81">
        <f t="shared" si="47"/>
        <v>0.7451987006</v>
      </c>
      <c r="H40" s="77"/>
      <c r="I40" s="77"/>
      <c r="J40" s="77"/>
      <c r="K40" s="77"/>
      <c r="L40" s="77"/>
      <c r="M40" s="77"/>
      <c r="N40" s="77"/>
      <c r="O40" s="77"/>
      <c r="P40" s="77"/>
      <c r="Q40" s="77"/>
      <c r="R40" s="77"/>
      <c r="S40" s="77"/>
      <c r="T40" s="2"/>
      <c r="U40" s="2"/>
      <c r="V40" s="62"/>
      <c r="W40" s="77"/>
      <c r="X40" s="77"/>
      <c r="Y40" s="77"/>
      <c r="Z40" s="77"/>
      <c r="AA40" s="77"/>
      <c r="AB40" s="2"/>
      <c r="AC40" s="2"/>
    </row>
    <row r="41" ht="15.75" customHeight="1">
      <c r="A41" s="62"/>
      <c r="B41" s="77"/>
      <c r="C41" s="77"/>
      <c r="D41" s="77"/>
      <c r="E41" s="77"/>
      <c r="F41" s="77"/>
      <c r="G41" s="77"/>
      <c r="H41" s="77"/>
      <c r="I41" s="77"/>
      <c r="J41" s="77"/>
      <c r="K41" s="77"/>
      <c r="L41" s="77"/>
      <c r="M41" s="77"/>
      <c r="N41" s="77"/>
      <c r="O41" s="77"/>
      <c r="P41" s="77"/>
      <c r="Q41" s="77"/>
      <c r="R41" s="77"/>
      <c r="S41" s="77"/>
      <c r="T41" s="2"/>
      <c r="U41" s="2"/>
      <c r="V41" s="62"/>
      <c r="W41" s="77"/>
      <c r="X41" s="77"/>
      <c r="Y41" s="77"/>
      <c r="Z41" s="77"/>
      <c r="AA41" s="77"/>
      <c r="AB41" s="2"/>
      <c r="AC41" s="2"/>
    </row>
    <row r="42" ht="15.75" customHeight="1">
      <c r="A42" s="76"/>
      <c r="B42" s="77"/>
      <c r="C42" s="77"/>
      <c r="D42" s="77"/>
      <c r="E42" s="77"/>
      <c r="F42" s="77"/>
      <c r="G42" s="77"/>
      <c r="H42" s="2"/>
      <c r="I42" s="2"/>
      <c r="J42" s="2"/>
      <c r="K42" s="2"/>
      <c r="L42" s="2"/>
      <c r="M42" s="2"/>
      <c r="N42" s="2"/>
      <c r="O42" s="2"/>
      <c r="P42" s="2"/>
      <c r="Q42" s="77"/>
      <c r="R42" s="77"/>
      <c r="S42" s="77"/>
      <c r="T42" s="2"/>
      <c r="U42" s="2"/>
      <c r="V42" s="62"/>
      <c r="W42" s="77"/>
      <c r="X42" s="77"/>
      <c r="Y42" s="77"/>
      <c r="Z42" s="77"/>
      <c r="AA42" s="77"/>
    </row>
    <row r="43" ht="15.75" customHeight="1">
      <c r="A43" s="73" t="s">
        <v>348</v>
      </c>
      <c r="B43" s="101"/>
      <c r="C43" s="74"/>
      <c r="D43" s="77"/>
      <c r="E43" s="77"/>
      <c r="F43" s="77"/>
      <c r="G43" s="77"/>
      <c r="H43" s="2"/>
      <c r="I43" s="2"/>
      <c r="J43" s="2"/>
      <c r="K43" s="2"/>
      <c r="L43" s="2"/>
      <c r="M43" s="2"/>
      <c r="N43" s="2"/>
      <c r="O43" s="2"/>
      <c r="P43" s="2"/>
    </row>
    <row r="44" ht="15.75" customHeight="1">
      <c r="A44" s="102" t="s">
        <v>305</v>
      </c>
      <c r="B44" s="75" t="s">
        <v>129</v>
      </c>
      <c r="C44" s="75" t="s">
        <v>135</v>
      </c>
      <c r="D44" s="90"/>
      <c r="E44" s="90"/>
      <c r="F44" s="90"/>
      <c r="G44" s="90"/>
      <c r="H44" s="2"/>
      <c r="I44" s="2"/>
      <c r="J44" s="2"/>
      <c r="K44" s="2"/>
      <c r="L44" s="2"/>
      <c r="M44" s="2"/>
      <c r="N44" s="2"/>
      <c r="O44" s="2"/>
      <c r="P44" s="2"/>
    </row>
    <row r="45" ht="15.75" customHeight="1">
      <c r="A45" s="24" t="s">
        <v>349</v>
      </c>
      <c r="B45" s="24" t="s">
        <v>308</v>
      </c>
      <c r="C45" s="24" t="s">
        <v>308</v>
      </c>
      <c r="H45" s="2"/>
      <c r="I45" s="2"/>
      <c r="J45" s="2"/>
      <c r="K45" s="2"/>
      <c r="L45" s="2"/>
      <c r="M45" s="2"/>
      <c r="N45" s="2"/>
      <c r="O45" s="2"/>
      <c r="P45" s="2"/>
    </row>
    <row r="46" ht="15.75" customHeight="1">
      <c r="A46" s="24" t="s">
        <v>350</v>
      </c>
      <c r="B46" s="24">
        <f>VLOOKUP(B45,'ORCS Categories'!$A$5:$C$9,2,FALSE)</f>
        <v>1.5</v>
      </c>
      <c r="C46" s="24">
        <f>VLOOKUP(C45,'ORCS Categories'!$A$5:$C$9,2,FALSE)</f>
        <v>1.5</v>
      </c>
      <c r="E46" s="76"/>
      <c r="H46" s="2"/>
      <c r="I46" s="2"/>
      <c r="J46" s="2"/>
      <c r="K46" s="2"/>
      <c r="L46" s="2"/>
      <c r="M46" s="2"/>
      <c r="N46" s="2"/>
      <c r="O46" s="2"/>
      <c r="P46" s="2"/>
    </row>
    <row r="47" ht="15.75" customHeight="1">
      <c r="A47" s="24" t="s">
        <v>351</v>
      </c>
      <c r="B47" s="24" t="s">
        <v>312</v>
      </c>
      <c r="C47" s="24" t="s">
        <v>312</v>
      </c>
      <c r="E47" s="76"/>
      <c r="H47" s="2"/>
      <c r="I47" s="2"/>
      <c r="J47" s="2"/>
      <c r="K47" s="2"/>
      <c r="L47" s="2"/>
      <c r="M47" s="2"/>
      <c r="N47" s="2"/>
      <c r="O47" s="2"/>
      <c r="P47" s="2"/>
    </row>
    <row r="48" ht="15.75" customHeight="1">
      <c r="A48" s="24" t="s">
        <v>352</v>
      </c>
      <c r="B48" s="24">
        <f>VLOOKUP(MAX(B18:B26),B18:$Q$26,16,FALSE)</f>
        <v>2000</v>
      </c>
      <c r="C48" s="24">
        <f>VLOOKUP(MAX(C18:C26),C18:$Q$26,15,FALSE)</f>
        <v>2005</v>
      </c>
      <c r="E48" s="76"/>
      <c r="H48" s="2"/>
      <c r="I48" s="2"/>
      <c r="J48" s="2"/>
      <c r="K48" s="2"/>
      <c r="L48" s="2"/>
      <c r="M48" s="2"/>
      <c r="N48" s="2"/>
      <c r="O48" s="2"/>
      <c r="P48" s="2"/>
    </row>
    <row r="49" ht="15.75" customHeight="1">
      <c r="A49" s="24" t="s">
        <v>353</v>
      </c>
      <c r="B49" s="80">
        <f t="shared" ref="B49:C49" si="48">MAX(B18:B26)</f>
        <v>75741.08345</v>
      </c>
      <c r="C49" s="80">
        <f t="shared" si="48"/>
        <v>94256.5561</v>
      </c>
      <c r="E49" s="77"/>
      <c r="H49" s="2"/>
      <c r="I49" s="2"/>
      <c r="J49" s="2"/>
      <c r="K49" s="2"/>
      <c r="L49" s="2"/>
      <c r="M49" s="2"/>
      <c r="N49" s="2"/>
      <c r="O49" s="2"/>
      <c r="P49" s="2"/>
      <c r="Q49" s="2"/>
      <c r="R49" s="2"/>
      <c r="S49" s="2"/>
      <c r="AG49" s="2"/>
      <c r="AH49" s="2"/>
      <c r="AI49" s="2"/>
      <c r="AJ49" s="2"/>
      <c r="AK49" s="2"/>
      <c r="AL49" s="2"/>
      <c r="AM49" s="2"/>
      <c r="AN49" s="2"/>
      <c r="AO49" s="2"/>
      <c r="AP49" s="2"/>
      <c r="AQ49" s="2"/>
      <c r="AR49" s="2"/>
      <c r="AS49" s="2"/>
      <c r="AT49" s="2"/>
      <c r="AU49" s="2"/>
      <c r="AV49" s="2"/>
      <c r="AW49" s="2"/>
      <c r="AX49" s="2"/>
      <c r="AY49" s="2"/>
    </row>
    <row r="50" ht="15.75" customHeight="1">
      <c r="A50" s="24" t="s">
        <v>317</v>
      </c>
      <c r="B50" s="24">
        <f>VLOOKUP(B45,'ORCS Categories'!$A$5:$C$9,3,FALSE)</f>
        <v>0.8</v>
      </c>
      <c r="C50" s="24">
        <f>VLOOKUP(C45,'ORCS Categories'!$A$5:$C$9,3,FALSE)</f>
        <v>0.8</v>
      </c>
      <c r="E50" s="76"/>
      <c r="I50" s="2"/>
      <c r="J50" s="2"/>
      <c r="K50" s="2"/>
      <c r="L50" s="2"/>
      <c r="M50" s="2"/>
      <c r="N50" s="2"/>
      <c r="O50" s="2"/>
      <c r="P50" s="2"/>
    </row>
    <row r="51" ht="15.75" customHeight="1">
      <c r="A51" s="24" t="s">
        <v>318</v>
      </c>
      <c r="B51" s="80">
        <f t="shared" ref="B51:C51" si="49">B49*B46*B50</f>
        <v>90889.30013</v>
      </c>
      <c r="C51" s="80">
        <f t="shared" si="49"/>
        <v>113107.8673</v>
      </c>
      <c r="I51" s="2"/>
      <c r="P51" s="2"/>
      <c r="AD51" s="2"/>
      <c r="AE51" s="2"/>
      <c r="AF51" s="2"/>
      <c r="AG51" s="2"/>
      <c r="AH51" s="2"/>
      <c r="AI51" s="2"/>
      <c r="AJ51" s="2"/>
      <c r="AK51" s="2"/>
      <c r="AL51" s="2"/>
      <c r="AM51" s="2"/>
      <c r="AN51" s="2"/>
      <c r="AO51" s="2"/>
      <c r="AP51" s="2"/>
      <c r="AQ51" s="2"/>
      <c r="AR51" s="2"/>
      <c r="AS51" s="2"/>
      <c r="AT51" s="2"/>
      <c r="AU51" s="2"/>
      <c r="AV51" s="2"/>
      <c r="AW51" s="2"/>
      <c r="AX51" s="2"/>
    </row>
    <row r="52" ht="15.75" customHeight="1">
      <c r="A52" s="2"/>
      <c r="B52" s="77"/>
      <c r="C52" s="77"/>
      <c r="I52" s="2"/>
    </row>
    <row r="53" ht="15.75" customHeight="1">
      <c r="B53" s="90"/>
      <c r="C53" s="90"/>
      <c r="I53" s="2"/>
    </row>
    <row r="54" ht="15.75" customHeight="1">
      <c r="I54" s="2"/>
    </row>
    <row r="55" ht="15.75" customHeight="1">
      <c r="I55" s="2"/>
    </row>
    <row r="56" ht="15.75" customHeight="1">
      <c r="I56" s="2"/>
    </row>
    <row r="57" ht="15.75" customHeight="1">
      <c r="I57" s="2"/>
    </row>
    <row r="58" ht="15.75" customHeight="1">
      <c r="I58" s="2"/>
    </row>
    <row r="59" ht="15.75" customHeight="1">
      <c r="I59" s="2"/>
    </row>
    <row r="60" ht="15.75" customHeight="1">
      <c r="I60" s="2"/>
    </row>
    <row r="61" ht="15.75" customHeight="1">
      <c r="I61" s="2"/>
    </row>
    <row r="62" ht="15.75" customHeight="1">
      <c r="I62" s="2"/>
    </row>
    <row r="63" ht="15.75" customHeight="1">
      <c r="I63" s="2"/>
    </row>
    <row r="64" ht="15.75" customHeight="1">
      <c r="I64" s="2"/>
    </row>
    <row r="65" ht="15.75" customHeight="1">
      <c r="I65" s="2"/>
    </row>
    <row r="66" ht="15.75" customHeight="1">
      <c r="I66" s="2"/>
    </row>
    <row r="67" ht="15.75" customHeight="1">
      <c r="I67" s="2"/>
    </row>
    <row r="68" ht="15.75" customHeight="1">
      <c r="I68" s="2"/>
    </row>
    <row r="69" ht="15.75" customHeight="1">
      <c r="I69" s="62"/>
    </row>
    <row r="70" ht="15.75" customHeight="1">
      <c r="I70" s="77"/>
    </row>
    <row r="71" ht="15.75" customHeight="1">
      <c r="D71" s="2"/>
      <c r="E71" s="2"/>
      <c r="F71" s="2"/>
      <c r="G71" s="2"/>
      <c r="I71" s="77"/>
    </row>
    <row r="72" ht="15.75" customHeight="1">
      <c r="D72" s="2"/>
      <c r="E72" s="2"/>
      <c r="F72" s="2"/>
      <c r="G72" s="2"/>
      <c r="I72" s="77"/>
    </row>
    <row r="73" ht="15.75" customHeight="1">
      <c r="D73" s="2"/>
      <c r="E73" s="2"/>
      <c r="F73" s="2"/>
      <c r="G73" s="2"/>
      <c r="I73" s="77"/>
    </row>
    <row r="74" ht="15.75" customHeight="1">
      <c r="D74" s="2"/>
      <c r="E74" s="2"/>
      <c r="F74" s="2"/>
      <c r="G74" s="2"/>
      <c r="I74" s="77"/>
    </row>
    <row r="75" ht="15.75" customHeight="1">
      <c r="D75" s="2"/>
      <c r="E75" s="2"/>
      <c r="F75" s="2"/>
      <c r="G75" s="2"/>
      <c r="I75" s="77"/>
    </row>
    <row r="76" ht="15.75" customHeight="1">
      <c r="D76" s="2"/>
      <c r="E76" s="2"/>
      <c r="F76" s="2"/>
      <c r="G76" s="2"/>
      <c r="I76" s="77"/>
    </row>
    <row r="77" ht="15.75" customHeight="1">
      <c r="D77" s="2"/>
      <c r="E77" s="2"/>
      <c r="F77" s="2"/>
      <c r="G77" s="2"/>
      <c r="I77" s="77"/>
    </row>
    <row r="78" ht="15.75" customHeight="1">
      <c r="D78" s="2"/>
      <c r="E78" s="2"/>
      <c r="F78" s="2"/>
      <c r="G78" s="2"/>
      <c r="I78" s="77"/>
    </row>
    <row r="79" ht="15.75" customHeight="1">
      <c r="D79" s="2"/>
      <c r="E79" s="2"/>
      <c r="F79" s="2"/>
      <c r="G79" s="2"/>
      <c r="H79" s="2"/>
      <c r="I79" s="2"/>
    </row>
    <row r="80" ht="15.75" customHeight="1">
      <c r="B80" s="2"/>
      <c r="C80" s="2"/>
      <c r="D80" s="2"/>
      <c r="E80" s="2"/>
      <c r="F80" s="2"/>
      <c r="G80" s="2"/>
      <c r="H80" s="2"/>
      <c r="I80" s="2"/>
    </row>
    <row r="81" ht="15.75" customHeight="1">
      <c r="B81" s="2"/>
      <c r="C81" s="2"/>
      <c r="D81" s="2"/>
      <c r="E81" s="2"/>
      <c r="F81" s="2"/>
      <c r="G81" s="2"/>
      <c r="H81" s="2"/>
      <c r="I81" s="2"/>
    </row>
    <row r="82" ht="15.75" customHeight="1">
      <c r="B82" s="2"/>
      <c r="C82" s="2"/>
      <c r="H82" s="2"/>
      <c r="I82" s="2"/>
    </row>
    <row r="83" ht="15.75" customHeight="1">
      <c r="B83" s="2"/>
      <c r="C83" s="2"/>
      <c r="H83" s="2"/>
      <c r="I83" s="2"/>
    </row>
    <row r="84" ht="15.75" customHeight="1">
      <c r="B84" s="2"/>
      <c r="C84" s="2"/>
      <c r="H84" s="2"/>
      <c r="I84" s="2"/>
    </row>
    <row r="85" ht="15.75" customHeight="1">
      <c r="B85" s="2"/>
      <c r="C85" s="2"/>
      <c r="H85" s="2"/>
      <c r="I85" s="2"/>
    </row>
    <row r="86" ht="15.75" customHeight="1">
      <c r="B86" s="2"/>
      <c r="C86" s="2"/>
      <c r="H86" s="2"/>
      <c r="I86" s="2"/>
    </row>
    <row r="87" ht="15.75" customHeight="1">
      <c r="B87" s="2"/>
      <c r="C87" s="2"/>
      <c r="H87" s="2"/>
      <c r="I87" s="2"/>
    </row>
    <row r="88" ht="15.75" customHeight="1">
      <c r="B88" s="2"/>
      <c r="C88" s="2"/>
      <c r="H88" s="2"/>
      <c r="I88" s="2"/>
    </row>
    <row r="89" ht="15.75" customHeight="1">
      <c r="B89" s="2"/>
      <c r="C89" s="2"/>
      <c r="H89" s="2"/>
      <c r="I89" s="2"/>
    </row>
    <row r="90" ht="15.75" customHeight="1">
      <c r="B90" s="2"/>
      <c r="C90" s="2"/>
      <c r="I90" s="2"/>
    </row>
    <row r="91" ht="15.75" customHeight="1">
      <c r="I91" s="2"/>
    </row>
    <row r="92" ht="15.75" customHeight="1">
      <c r="I92" s="2"/>
    </row>
    <row r="93" ht="15.75" customHeight="1">
      <c r="I93" s="2"/>
    </row>
    <row r="94" ht="15.75" customHeight="1">
      <c r="I94" s="2"/>
    </row>
    <row r="95" ht="15.75" customHeight="1">
      <c r="I95" s="2"/>
    </row>
    <row r="96" ht="15.75" customHeight="1">
      <c r="I96" s="2"/>
    </row>
    <row r="97" ht="15.75" customHeight="1">
      <c r="I97" s="2"/>
    </row>
    <row r="98" ht="15.75" customHeight="1">
      <c r="I98" s="2"/>
    </row>
    <row r="99" ht="15.75" customHeight="1">
      <c r="I99" s="2"/>
    </row>
    <row r="100" ht="15.75" customHeight="1">
      <c r="I100" s="2"/>
    </row>
    <row r="101" ht="15.75" customHeight="1">
      <c r="I101" s="2"/>
    </row>
    <row r="102" ht="15.75" customHeight="1">
      <c r="I102" s="2"/>
    </row>
    <row r="103" ht="15.75" customHeight="1">
      <c r="I103" s="2"/>
    </row>
    <row r="104" ht="15.75" customHeight="1">
      <c r="I104" s="2"/>
    </row>
    <row r="105" ht="15.75" customHeight="1">
      <c r="I105" s="2"/>
    </row>
    <row r="106" ht="15.75" customHeight="1">
      <c r="I106" s="2"/>
    </row>
    <row r="107" ht="15.75" customHeight="1">
      <c r="I107" s="2"/>
    </row>
    <row r="108" ht="15.75" customHeight="1">
      <c r="I108" s="2"/>
    </row>
    <row r="109" ht="15.75" customHeight="1">
      <c r="I109" s="2"/>
    </row>
    <row r="110" ht="15.75" customHeight="1">
      <c r="I110" s="2"/>
    </row>
    <row r="111" ht="15.75" customHeight="1">
      <c r="I111" s="2"/>
    </row>
    <row r="112" ht="15.75" customHeight="1">
      <c r="A112" s="62" t="s">
        <v>354</v>
      </c>
      <c r="I112" s="2"/>
    </row>
    <row r="113" ht="15.75" customHeight="1">
      <c r="A113" s="62" t="s">
        <v>129</v>
      </c>
      <c r="B113" s="62" t="s">
        <v>135</v>
      </c>
      <c r="C113" s="62" t="s">
        <v>112</v>
      </c>
      <c r="D113" s="62" t="s">
        <v>117</v>
      </c>
      <c r="E113" s="62" t="s">
        <v>123</v>
      </c>
      <c r="F113" s="62" t="s">
        <v>105</v>
      </c>
      <c r="G113" s="62" t="s">
        <v>289</v>
      </c>
      <c r="I113" s="2"/>
    </row>
    <row r="114" ht="15.75" customHeight="1">
      <c r="A114" s="76">
        <f t="shared" ref="A114:F114" si="50">_xlfn.RANK.AVG(B18,B$18:B$26,0)</f>
        <v>8</v>
      </c>
      <c r="B114" s="76">
        <f t="shared" si="50"/>
        <v>5</v>
      </c>
      <c r="C114" s="76">
        <f t="shared" si="50"/>
        <v>5</v>
      </c>
      <c r="D114" s="76">
        <f t="shared" si="50"/>
        <v>4</v>
      </c>
      <c r="E114" s="76">
        <f t="shared" si="50"/>
        <v>8</v>
      </c>
      <c r="F114" s="76">
        <f t="shared" si="50"/>
        <v>8</v>
      </c>
      <c r="G114" s="76">
        <v>1999.0</v>
      </c>
      <c r="I114" s="2"/>
    </row>
    <row r="115" ht="15.75" customHeight="1">
      <c r="A115" s="76">
        <f t="shared" ref="A115:F115" si="51">_xlfn.RANK.AVG(B19,B$18:B$26,0)</f>
        <v>1</v>
      </c>
      <c r="B115" s="76">
        <f t="shared" si="51"/>
        <v>2</v>
      </c>
      <c r="C115" s="76">
        <f t="shared" si="51"/>
        <v>7</v>
      </c>
      <c r="D115" s="76">
        <f t="shared" si="51"/>
        <v>1</v>
      </c>
      <c r="E115" s="76">
        <f t="shared" si="51"/>
        <v>3</v>
      </c>
      <c r="F115" s="76">
        <f t="shared" si="51"/>
        <v>2</v>
      </c>
      <c r="G115" s="76">
        <v>2000.0</v>
      </c>
      <c r="I115" s="2"/>
    </row>
    <row r="116" ht="15.75" customHeight="1">
      <c r="A116" s="76">
        <f t="shared" ref="A116:F116" si="52">_xlfn.RANK.AVG(B20,B$18:B$26,0)</f>
        <v>3</v>
      </c>
      <c r="B116" s="76">
        <f t="shared" si="52"/>
        <v>3</v>
      </c>
      <c r="C116" s="76">
        <f t="shared" si="52"/>
        <v>4</v>
      </c>
      <c r="D116" s="76">
        <f t="shared" si="52"/>
        <v>2</v>
      </c>
      <c r="E116" s="76">
        <f t="shared" si="52"/>
        <v>4</v>
      </c>
      <c r="F116" s="76">
        <f t="shared" si="52"/>
        <v>3</v>
      </c>
      <c r="G116" s="76">
        <v>2001.0</v>
      </c>
      <c r="I116" s="2"/>
    </row>
    <row r="117" ht="15.75" customHeight="1">
      <c r="A117" s="76">
        <f t="shared" ref="A117:F117" si="53">_xlfn.RANK.AVG(B21,B$18:B$26,0)</f>
        <v>2</v>
      </c>
      <c r="B117" s="76">
        <f t="shared" si="53"/>
        <v>6</v>
      </c>
      <c r="C117" s="76">
        <f t="shared" si="53"/>
        <v>2</v>
      </c>
      <c r="D117" s="76">
        <f t="shared" si="53"/>
        <v>5</v>
      </c>
      <c r="E117" s="76">
        <f t="shared" si="53"/>
        <v>5</v>
      </c>
      <c r="F117" s="76">
        <f t="shared" si="53"/>
        <v>7</v>
      </c>
      <c r="G117" s="76">
        <v>2002.0</v>
      </c>
      <c r="I117" s="2"/>
    </row>
    <row r="118" ht="15.75" customHeight="1">
      <c r="A118" s="76">
        <f t="shared" ref="A118:F118" si="54">_xlfn.RANK.AVG(B22,B$18:B$26,0)</f>
        <v>4</v>
      </c>
      <c r="B118" s="76">
        <f t="shared" si="54"/>
        <v>8</v>
      </c>
      <c r="C118" s="76">
        <f t="shared" si="54"/>
        <v>6</v>
      </c>
      <c r="D118" s="76">
        <f t="shared" si="54"/>
        <v>7</v>
      </c>
      <c r="E118" s="76">
        <f t="shared" si="54"/>
        <v>1</v>
      </c>
      <c r="F118" s="76">
        <f t="shared" si="54"/>
        <v>6</v>
      </c>
      <c r="G118" s="76">
        <v>2003.0</v>
      </c>
      <c r="I118" s="2"/>
    </row>
    <row r="119" ht="15.75" customHeight="1">
      <c r="A119" s="76">
        <f t="shared" ref="A119:F119" si="55">_xlfn.RANK.AVG(B23,B$18:B$26,0)</f>
        <v>7</v>
      </c>
      <c r="B119" s="76">
        <f t="shared" si="55"/>
        <v>4</v>
      </c>
      <c r="C119" s="76">
        <f t="shared" si="55"/>
        <v>3</v>
      </c>
      <c r="D119" s="76">
        <f t="shared" si="55"/>
        <v>8</v>
      </c>
      <c r="E119" s="76">
        <f t="shared" si="55"/>
        <v>2</v>
      </c>
      <c r="F119" s="76">
        <f t="shared" si="55"/>
        <v>5</v>
      </c>
      <c r="G119" s="76">
        <v>2004.0</v>
      </c>
      <c r="I119" s="2"/>
    </row>
    <row r="120" ht="15.75" customHeight="1">
      <c r="A120" s="76">
        <f t="shared" ref="A120:F120" si="56">_xlfn.RANK.AVG(B24,B$18:B$26,0)</f>
        <v>5</v>
      </c>
      <c r="B120" s="76">
        <f t="shared" si="56"/>
        <v>1</v>
      </c>
      <c r="C120" s="76">
        <f t="shared" si="56"/>
        <v>8</v>
      </c>
      <c r="D120" s="76">
        <f t="shared" si="56"/>
        <v>3</v>
      </c>
      <c r="E120" s="76">
        <f t="shared" si="56"/>
        <v>6</v>
      </c>
      <c r="F120" s="76">
        <f t="shared" si="56"/>
        <v>9</v>
      </c>
      <c r="G120" s="76">
        <v>2005.0</v>
      </c>
      <c r="I120" s="2"/>
    </row>
    <row r="121" ht="15.75" customHeight="1">
      <c r="A121" s="76">
        <f t="shared" ref="A121:F121" si="57">_xlfn.RANK.AVG(B25,B$18:B$26,0)</f>
        <v>6</v>
      </c>
      <c r="B121" s="76">
        <f t="shared" si="57"/>
        <v>9</v>
      </c>
      <c r="C121" s="76">
        <f t="shared" si="57"/>
        <v>9</v>
      </c>
      <c r="D121" s="76">
        <f t="shared" si="57"/>
        <v>9</v>
      </c>
      <c r="E121" s="76">
        <f t="shared" si="57"/>
        <v>7</v>
      </c>
      <c r="F121" s="76">
        <f t="shared" si="57"/>
        <v>4</v>
      </c>
      <c r="G121" s="76">
        <v>2006.0</v>
      </c>
      <c r="I121" s="2"/>
    </row>
    <row r="122" ht="15.75" customHeight="1">
      <c r="A122" s="76">
        <f t="shared" ref="A122:F122" si="58">_xlfn.RANK.AVG(B26,B$18:B$26,0)</f>
        <v>9</v>
      </c>
      <c r="B122" s="76">
        <f t="shared" si="58"/>
        <v>7</v>
      </c>
      <c r="C122" s="76">
        <f t="shared" si="58"/>
        <v>1</v>
      </c>
      <c r="D122" s="76">
        <f t="shared" si="58"/>
        <v>6</v>
      </c>
      <c r="E122" s="76">
        <f t="shared" si="58"/>
        <v>9</v>
      </c>
      <c r="F122" s="76">
        <f t="shared" si="58"/>
        <v>1</v>
      </c>
      <c r="G122" s="76">
        <v>2007.0</v>
      </c>
      <c r="I122" s="2"/>
    </row>
    <row r="123" ht="15.75" customHeight="1">
      <c r="I123" s="2"/>
    </row>
    <row r="124" ht="15.75" customHeight="1">
      <c r="I124" s="2"/>
    </row>
    <row r="125" ht="15.75" customHeight="1">
      <c r="A125" s="2">
        <v>2.0</v>
      </c>
      <c r="B125" s="2">
        <v>3.0</v>
      </c>
      <c r="C125" s="2">
        <v>4.0</v>
      </c>
      <c r="D125" s="2">
        <v>5.0</v>
      </c>
      <c r="E125" s="2">
        <v>6.0</v>
      </c>
      <c r="F125" s="2">
        <v>7.0</v>
      </c>
      <c r="I125" s="2"/>
    </row>
    <row r="126" ht="15.75" customHeight="1">
      <c r="A126" s="2">
        <v>7.0</v>
      </c>
      <c r="B126" s="2">
        <v>6.0</v>
      </c>
      <c r="C126" s="2">
        <v>5.0</v>
      </c>
      <c r="D126" s="2">
        <v>4.0</v>
      </c>
      <c r="E126" s="2">
        <v>3.0</v>
      </c>
      <c r="F126" s="2">
        <v>2.0</v>
      </c>
      <c r="I126" s="2"/>
    </row>
    <row r="127" ht="15.75" customHeight="1">
      <c r="I127" s="2"/>
    </row>
    <row r="128" ht="15.75" customHeight="1">
      <c r="I128" s="2"/>
    </row>
    <row r="129" ht="15.75" customHeight="1">
      <c r="I129" s="2"/>
    </row>
    <row r="130" ht="15.75" customHeight="1">
      <c r="I130" s="2"/>
    </row>
    <row r="131" ht="15.75" customHeight="1">
      <c r="I131" s="2"/>
    </row>
    <row r="132" ht="15.75" customHeight="1">
      <c r="I132" s="2"/>
    </row>
    <row r="133" ht="15.75" customHeight="1">
      <c r="I133" s="2"/>
    </row>
    <row r="134" ht="15.75" customHeight="1">
      <c r="I134" s="2"/>
    </row>
    <row r="135" ht="15.75" customHeight="1">
      <c r="I135" s="2"/>
    </row>
    <row r="136" ht="15.75" customHeight="1">
      <c r="I136" s="2"/>
    </row>
    <row r="137" ht="15.75" customHeight="1">
      <c r="I137" s="2"/>
    </row>
    <row r="138" ht="15.75" customHeight="1">
      <c r="I138" s="2"/>
    </row>
    <row r="139" ht="15.75" customHeight="1">
      <c r="I139" s="2"/>
    </row>
    <row r="140" ht="15.75" customHeight="1">
      <c r="I140" s="2"/>
    </row>
    <row r="141" ht="15.75" customHeight="1">
      <c r="I141" s="2"/>
    </row>
    <row r="142" ht="15.75" customHeight="1">
      <c r="I142" s="2"/>
    </row>
    <row r="143" ht="15.75" customHeight="1">
      <c r="I143" s="2"/>
    </row>
    <row r="144" ht="15.75" customHeight="1">
      <c r="I144" s="2"/>
    </row>
    <row r="145" ht="15.75" customHeight="1">
      <c r="I145" s="2"/>
    </row>
    <row r="146" ht="15.75" customHeight="1">
      <c r="I146" s="2"/>
    </row>
    <row r="147" ht="15.75" customHeight="1">
      <c r="I147" s="2"/>
    </row>
    <row r="148" ht="15.75" customHeight="1">
      <c r="I148" s="2"/>
    </row>
    <row r="149" ht="15.75" customHeight="1">
      <c r="I149" s="2"/>
    </row>
    <row r="150" ht="15.75" customHeight="1">
      <c r="I150" s="2"/>
    </row>
    <row r="151" ht="15.75" customHeight="1">
      <c r="I151" s="2"/>
    </row>
    <row r="152" ht="15.75" customHeight="1">
      <c r="I152" s="2"/>
    </row>
    <row r="153" ht="15.75" customHeight="1">
      <c r="I153" s="2"/>
    </row>
    <row r="154" ht="15.75" customHeight="1">
      <c r="I154" s="2"/>
    </row>
    <row r="155" ht="15.75" customHeight="1">
      <c r="I155" s="2"/>
    </row>
    <row r="156" ht="15.75" customHeight="1">
      <c r="I156" s="2"/>
    </row>
    <row r="157" ht="15.75" customHeight="1">
      <c r="I157" s="2"/>
    </row>
    <row r="158" ht="15.75" customHeight="1">
      <c r="I158" s="2"/>
    </row>
    <row r="159" ht="15.75" customHeight="1">
      <c r="I159" s="2"/>
    </row>
    <row r="160" ht="15.75" customHeight="1">
      <c r="I160" s="2"/>
    </row>
    <row r="161" ht="15.75" customHeight="1">
      <c r="I161" s="2"/>
    </row>
    <row r="162" ht="15.75" customHeight="1">
      <c r="I162" s="2"/>
    </row>
    <row r="163" ht="15.75" customHeight="1">
      <c r="I163" s="2"/>
    </row>
    <row r="164" ht="15.75" customHeight="1">
      <c r="I164" s="2"/>
    </row>
    <row r="165" ht="15.75" customHeight="1">
      <c r="I165" s="2"/>
    </row>
    <row r="166" ht="15.75" customHeight="1">
      <c r="I166" s="2"/>
    </row>
    <row r="167" ht="15.75" customHeight="1">
      <c r="I167" s="2"/>
    </row>
    <row r="168" ht="15.75" customHeight="1">
      <c r="I168" s="2"/>
    </row>
    <row r="169" ht="15.75" customHeight="1">
      <c r="I169" s="2"/>
    </row>
    <row r="170" ht="15.75" customHeight="1">
      <c r="I170" s="2"/>
    </row>
    <row r="171" ht="15.75" customHeight="1">
      <c r="I171" s="2"/>
    </row>
    <row r="172" ht="15.75" customHeight="1">
      <c r="I172" s="2"/>
    </row>
    <row r="173" ht="15.75" customHeight="1">
      <c r="I173" s="2"/>
    </row>
    <row r="174" ht="15.75" customHeight="1">
      <c r="I174" s="2"/>
    </row>
    <row r="175" ht="15.75" customHeight="1">
      <c r="I175" s="2"/>
    </row>
    <row r="176" ht="15.75" customHeight="1">
      <c r="I176" s="2"/>
    </row>
    <row r="177" ht="15.75" customHeight="1">
      <c r="I177" s="2"/>
    </row>
    <row r="178" ht="15.75" customHeight="1">
      <c r="I178" s="2"/>
    </row>
    <row r="179" ht="15.75" customHeight="1">
      <c r="I179" s="2"/>
    </row>
    <row r="180" ht="15.75" customHeight="1">
      <c r="I180" s="2"/>
    </row>
    <row r="181" ht="15.75" customHeight="1">
      <c r="I181" s="2"/>
    </row>
    <row r="182" ht="15.75" customHeight="1">
      <c r="I182" s="2"/>
    </row>
    <row r="183" ht="15.75" customHeight="1">
      <c r="I183" s="2"/>
    </row>
    <row r="184" ht="15.75" customHeight="1">
      <c r="I184" s="2"/>
    </row>
    <row r="185" ht="15.75" customHeight="1">
      <c r="I185" s="2"/>
    </row>
    <row r="186" ht="15.75" customHeight="1">
      <c r="I186" s="2"/>
    </row>
    <row r="187" ht="15.75" customHeight="1">
      <c r="I187" s="2"/>
    </row>
    <row r="188" ht="15.75" customHeight="1">
      <c r="I188" s="2"/>
    </row>
    <row r="189" ht="15.75" customHeight="1">
      <c r="I189" s="2"/>
    </row>
    <row r="190" ht="15.75" customHeight="1">
      <c r="I190" s="2"/>
    </row>
    <row r="191" ht="15.75" customHeight="1">
      <c r="I191" s="2"/>
    </row>
    <row r="192" ht="15.75" customHeight="1">
      <c r="I192" s="2"/>
    </row>
    <row r="193" ht="15.75" customHeight="1">
      <c r="I193" s="2"/>
    </row>
    <row r="194" ht="15.75" customHeight="1">
      <c r="I194" s="2"/>
    </row>
    <row r="195" ht="15.75" customHeight="1">
      <c r="I195" s="2"/>
    </row>
    <row r="196" ht="15.75" customHeight="1">
      <c r="I196" s="2"/>
    </row>
    <row r="197" ht="15.75" customHeight="1">
      <c r="I197" s="2"/>
    </row>
    <row r="198" ht="15.75" customHeight="1">
      <c r="I198" s="2"/>
    </row>
    <row r="199" ht="15.75" customHeight="1">
      <c r="I199" s="2"/>
    </row>
    <row r="200" ht="15.75" customHeight="1">
      <c r="I200" s="2"/>
    </row>
    <row r="201" ht="15.75" customHeight="1">
      <c r="I201" s="2"/>
    </row>
    <row r="202" ht="15.75" customHeight="1">
      <c r="I202" s="2"/>
    </row>
    <row r="203" ht="15.75" customHeight="1">
      <c r="I203" s="2"/>
    </row>
    <row r="204" ht="15.75" customHeight="1">
      <c r="I204" s="2"/>
    </row>
    <row r="205" ht="15.75" customHeight="1">
      <c r="I205" s="2"/>
    </row>
    <row r="206" ht="15.75" customHeight="1">
      <c r="I206" s="2"/>
    </row>
    <row r="207" ht="15.75" customHeight="1">
      <c r="I207" s="2"/>
    </row>
    <row r="208" ht="15.75" customHeight="1">
      <c r="I208" s="2"/>
    </row>
    <row r="209" ht="15.75" customHeight="1">
      <c r="I209" s="2"/>
    </row>
    <row r="210" ht="15.75" customHeight="1">
      <c r="I210" s="2"/>
    </row>
    <row r="211" ht="15.75" customHeight="1">
      <c r="I211" s="2"/>
    </row>
    <row r="212" ht="15.75" customHeight="1">
      <c r="I212" s="2"/>
    </row>
    <row r="213" ht="15.75" customHeight="1">
      <c r="I213" s="2"/>
    </row>
    <row r="214" ht="15.75" customHeight="1">
      <c r="I214" s="2"/>
    </row>
    <row r="215" ht="15.75" customHeight="1">
      <c r="I215" s="2"/>
    </row>
    <row r="216" ht="15.75" customHeight="1">
      <c r="I216" s="2"/>
    </row>
    <row r="217" ht="15.75" customHeight="1">
      <c r="I217" s="2"/>
    </row>
    <row r="218" ht="15.75" customHeight="1">
      <c r="I218" s="2"/>
    </row>
    <row r="219" ht="15.75" customHeight="1">
      <c r="I219" s="2"/>
    </row>
    <row r="220" ht="15.75" customHeight="1">
      <c r="I220" s="2"/>
    </row>
    <row r="221" ht="15.75" customHeight="1">
      <c r="I221" s="2"/>
    </row>
    <row r="222" ht="15.75" customHeight="1">
      <c r="I222" s="2"/>
    </row>
    <row r="223" ht="15.75" customHeight="1">
      <c r="I223" s="2"/>
    </row>
    <row r="224" ht="15.75" customHeight="1">
      <c r="I224" s="2"/>
    </row>
    <row r="225" ht="15.75" customHeight="1">
      <c r="I225" s="2"/>
    </row>
    <row r="226" ht="15.75" customHeight="1">
      <c r="I226" s="2"/>
    </row>
    <row r="227" ht="15.75" customHeight="1">
      <c r="I227" s="2"/>
    </row>
    <row r="228" ht="15.75" customHeight="1">
      <c r="I228" s="2"/>
    </row>
    <row r="229" ht="15.75" customHeight="1">
      <c r="I229" s="2"/>
    </row>
    <row r="230" ht="15.75" customHeight="1">
      <c r="I230" s="2"/>
    </row>
    <row r="231" ht="15.75" customHeight="1">
      <c r="I231" s="2"/>
    </row>
    <row r="232" ht="15.75" customHeight="1">
      <c r="I232" s="2"/>
    </row>
    <row r="233" ht="15.75" customHeight="1">
      <c r="I233" s="2"/>
    </row>
    <row r="234" ht="15.75" customHeight="1">
      <c r="I234" s="2"/>
    </row>
    <row r="235" ht="15.75" customHeight="1">
      <c r="I235" s="2"/>
    </row>
    <row r="236" ht="15.75" customHeight="1">
      <c r="I236" s="2"/>
    </row>
    <row r="237" ht="15.75" customHeight="1">
      <c r="I237" s="2"/>
    </row>
    <row r="238" ht="15.75" customHeight="1">
      <c r="I238" s="2"/>
    </row>
    <row r="239" ht="15.75" customHeight="1">
      <c r="I239" s="2"/>
    </row>
    <row r="240" ht="15.75" customHeight="1">
      <c r="I240" s="2"/>
    </row>
    <row r="241" ht="15.75" customHeight="1">
      <c r="I241" s="2"/>
    </row>
    <row r="242" ht="15.75" customHeight="1">
      <c r="I242" s="2"/>
    </row>
    <row r="243" ht="15.75" customHeight="1">
      <c r="I243" s="2"/>
    </row>
    <row r="244" ht="15.75" customHeight="1">
      <c r="I244" s="2"/>
    </row>
    <row r="245" ht="15.75" customHeight="1">
      <c r="I245" s="2"/>
    </row>
    <row r="246" ht="15.75" customHeight="1">
      <c r="I246" s="2"/>
    </row>
    <row r="247" ht="15.75" customHeight="1">
      <c r="I247" s="2"/>
    </row>
    <row r="248" ht="15.75" customHeight="1">
      <c r="I248" s="2"/>
    </row>
    <row r="249" ht="15.75" customHeight="1">
      <c r="I249" s="2"/>
    </row>
    <row r="250" ht="15.75" customHeight="1">
      <c r="I250" s="2"/>
    </row>
    <row r="251" ht="15.75" customHeight="1">
      <c r="I251" s="2"/>
    </row>
    <row r="252" ht="15.75" customHeight="1">
      <c r="I252" s="2"/>
    </row>
    <row r="253" ht="15.75" customHeight="1">
      <c r="I253" s="2"/>
    </row>
    <row r="254" ht="15.75" customHeight="1">
      <c r="I254" s="2"/>
    </row>
    <row r="255" ht="15.75" customHeight="1">
      <c r="I255" s="2"/>
    </row>
    <row r="256" ht="15.75" customHeight="1">
      <c r="I256" s="2"/>
    </row>
    <row r="257" ht="15.75" customHeight="1">
      <c r="I257" s="2"/>
    </row>
    <row r="258" ht="15.75" customHeight="1">
      <c r="I258" s="2"/>
    </row>
    <row r="259" ht="15.75" customHeight="1">
      <c r="I259" s="2"/>
    </row>
    <row r="260" ht="15.75" customHeight="1">
      <c r="I260" s="2"/>
    </row>
    <row r="261" ht="15.75" customHeight="1">
      <c r="I261" s="2"/>
    </row>
    <row r="262" ht="15.75" customHeight="1">
      <c r="I262" s="2"/>
    </row>
    <row r="263" ht="15.75" customHeight="1">
      <c r="I263" s="2"/>
    </row>
    <row r="264" ht="15.75" customHeight="1">
      <c r="I264" s="2"/>
    </row>
    <row r="265" ht="15.75" customHeight="1">
      <c r="I265" s="2"/>
    </row>
    <row r="266" ht="15.75" customHeight="1">
      <c r="I266" s="2"/>
    </row>
    <row r="267" ht="15.75" customHeight="1">
      <c r="I267" s="2"/>
    </row>
    <row r="268" ht="15.75" customHeight="1">
      <c r="I268" s="2"/>
    </row>
    <row r="269" ht="15.75" customHeight="1">
      <c r="I269" s="2"/>
    </row>
    <row r="270" ht="15.75" customHeight="1">
      <c r="I270" s="2"/>
    </row>
    <row r="271" ht="15.75" customHeight="1">
      <c r="I271" s="2"/>
    </row>
    <row r="272" ht="15.75" customHeight="1">
      <c r="I272" s="2"/>
    </row>
    <row r="273" ht="15.75" customHeight="1">
      <c r="I273" s="2"/>
    </row>
    <row r="274" ht="15.75" customHeight="1">
      <c r="I274" s="2"/>
    </row>
    <row r="275" ht="15.75" customHeight="1">
      <c r="I275" s="2"/>
    </row>
    <row r="276" ht="15.75" customHeight="1">
      <c r="I276" s="2"/>
    </row>
    <row r="277" ht="15.75" customHeight="1">
      <c r="I277" s="2"/>
    </row>
    <row r="278" ht="15.75" customHeight="1">
      <c r="I278" s="2"/>
    </row>
    <row r="279" ht="15.75" customHeight="1">
      <c r="I279" s="2"/>
    </row>
    <row r="280" ht="15.75" customHeight="1">
      <c r="I280" s="2"/>
    </row>
    <row r="281" ht="15.75" customHeight="1">
      <c r="I281" s="2"/>
    </row>
    <row r="282" ht="15.75" customHeight="1">
      <c r="I282" s="2"/>
    </row>
    <row r="283" ht="15.75" customHeight="1">
      <c r="I283" s="2"/>
    </row>
    <row r="284" ht="15.75" customHeight="1">
      <c r="I284" s="2"/>
    </row>
    <row r="285" ht="15.75" customHeight="1">
      <c r="I285" s="2"/>
    </row>
    <row r="286" ht="15.75" customHeight="1">
      <c r="I286" s="2"/>
    </row>
    <row r="287" ht="15.75" customHeight="1">
      <c r="I287" s="2"/>
    </row>
    <row r="288" ht="15.75" customHeight="1">
      <c r="I288" s="2"/>
    </row>
    <row r="289" ht="15.75" customHeight="1">
      <c r="I289" s="2"/>
    </row>
    <row r="290" ht="15.75" customHeight="1">
      <c r="I290" s="2"/>
    </row>
    <row r="291" ht="15.75" customHeight="1">
      <c r="I291" s="2"/>
    </row>
    <row r="292" ht="15.75" customHeight="1">
      <c r="I292" s="2"/>
    </row>
    <row r="293" ht="15.75" customHeight="1">
      <c r="I293" s="2"/>
    </row>
    <row r="294" ht="15.75" customHeight="1">
      <c r="I294" s="2"/>
    </row>
    <row r="295" ht="15.75" customHeight="1">
      <c r="I295" s="2"/>
    </row>
    <row r="296" ht="15.75" customHeight="1">
      <c r="I296" s="2"/>
    </row>
    <row r="297" ht="15.75" customHeight="1">
      <c r="I297" s="2"/>
    </row>
    <row r="298" ht="15.75" customHeight="1">
      <c r="I298" s="2"/>
    </row>
    <row r="299" ht="15.75" customHeight="1">
      <c r="I299" s="2"/>
    </row>
    <row r="300" ht="15.75" customHeight="1">
      <c r="I300" s="2"/>
    </row>
    <row r="301" ht="15.75" customHeight="1">
      <c r="I301" s="2"/>
    </row>
    <row r="302" ht="15.75" customHeight="1">
      <c r="I302" s="2"/>
    </row>
    <row r="303" ht="15.75" customHeight="1">
      <c r="I303" s="2"/>
    </row>
    <row r="304" ht="15.75" customHeight="1">
      <c r="I304" s="2"/>
    </row>
    <row r="305" ht="15.75" customHeight="1">
      <c r="I305" s="2"/>
    </row>
    <row r="306" ht="15.75" customHeight="1">
      <c r="I306" s="2"/>
    </row>
    <row r="307" ht="15.75" customHeight="1">
      <c r="I307" s="2"/>
    </row>
    <row r="308" ht="15.75" customHeight="1">
      <c r="I308" s="2"/>
    </row>
    <row r="309" ht="15.75" customHeight="1">
      <c r="I309" s="2"/>
    </row>
    <row r="310" ht="15.75" customHeight="1">
      <c r="I310" s="2"/>
    </row>
    <row r="311" ht="15.75" customHeight="1">
      <c r="I311" s="2"/>
    </row>
    <row r="312" ht="15.75" customHeight="1">
      <c r="I312" s="2"/>
    </row>
    <row r="313" ht="15.75" customHeight="1">
      <c r="I313" s="2"/>
    </row>
    <row r="314" ht="15.75" customHeight="1">
      <c r="I314" s="2"/>
    </row>
    <row r="315" ht="15.75" customHeight="1">
      <c r="I315" s="2"/>
    </row>
    <row r="316" ht="15.75" customHeight="1">
      <c r="I316" s="2"/>
    </row>
    <row r="317" ht="15.75" customHeight="1">
      <c r="I317" s="2"/>
    </row>
    <row r="318" ht="15.75" customHeight="1">
      <c r="I318" s="2"/>
    </row>
    <row r="319" ht="15.75" customHeight="1">
      <c r="I319" s="2"/>
    </row>
    <row r="320" ht="15.75" customHeight="1">
      <c r="I320" s="2"/>
    </row>
    <row r="321" ht="15.75" customHeight="1">
      <c r="I321" s="2"/>
    </row>
    <row r="322" ht="15.75" customHeight="1">
      <c r="I322" s="2"/>
    </row>
    <row r="323" ht="15.75" customHeight="1">
      <c r="I323" s="2"/>
    </row>
    <row r="324" ht="15.75" customHeight="1">
      <c r="I324" s="2"/>
    </row>
    <row r="325" ht="15.75" customHeight="1">
      <c r="I325" s="2"/>
    </row>
    <row r="326" ht="15.75" customHeight="1">
      <c r="I326" s="2"/>
    </row>
    <row r="327" ht="15.75" customHeight="1">
      <c r="I327" s="2"/>
    </row>
    <row r="328" ht="15.75" customHeight="1">
      <c r="I328" s="2"/>
    </row>
    <row r="329" ht="15.75" customHeight="1">
      <c r="I329" s="2"/>
    </row>
    <row r="330" ht="15.75" customHeight="1">
      <c r="I330" s="2"/>
    </row>
    <row r="331" ht="15.75" customHeight="1">
      <c r="I331" s="2"/>
    </row>
    <row r="332" ht="15.75" customHeight="1">
      <c r="I332" s="2"/>
    </row>
    <row r="333" ht="15.75" customHeight="1">
      <c r="I333" s="2"/>
    </row>
    <row r="334" ht="15.75" customHeight="1">
      <c r="I334" s="2"/>
    </row>
    <row r="335" ht="15.75" customHeight="1">
      <c r="I335" s="2"/>
    </row>
    <row r="336" ht="15.75" customHeight="1">
      <c r="I336" s="2"/>
    </row>
    <row r="337" ht="15.75" customHeight="1">
      <c r="I337" s="2"/>
    </row>
    <row r="338" ht="15.75" customHeight="1">
      <c r="I338" s="2"/>
    </row>
    <row r="339" ht="15.75" customHeight="1">
      <c r="I339" s="2"/>
    </row>
    <row r="340" ht="15.75" customHeight="1">
      <c r="I340" s="2"/>
    </row>
    <row r="341" ht="15.75" customHeight="1">
      <c r="I341" s="2"/>
    </row>
    <row r="342" ht="15.75" customHeight="1">
      <c r="I342" s="2"/>
    </row>
    <row r="343" ht="15.75" customHeight="1">
      <c r="I343" s="2"/>
    </row>
    <row r="344" ht="15.75" customHeight="1">
      <c r="I344" s="2"/>
    </row>
    <row r="345" ht="15.75" customHeight="1">
      <c r="I345" s="2"/>
    </row>
    <row r="346" ht="15.75" customHeight="1">
      <c r="I346" s="2"/>
    </row>
    <row r="347" ht="15.75" customHeight="1">
      <c r="I347" s="2"/>
    </row>
    <row r="348" ht="15.75" customHeight="1">
      <c r="I348" s="2"/>
    </row>
    <row r="349" ht="15.75" customHeight="1">
      <c r="I349" s="2"/>
    </row>
    <row r="350" ht="15.75" customHeight="1">
      <c r="I350" s="2"/>
    </row>
    <row r="351" ht="15.75" customHeight="1">
      <c r="I351" s="2"/>
    </row>
    <row r="352" ht="15.75" customHeight="1">
      <c r="I352" s="2"/>
    </row>
    <row r="353" ht="15.75" customHeight="1">
      <c r="I353" s="2"/>
    </row>
    <row r="354" ht="15.75" customHeight="1">
      <c r="I354" s="2"/>
    </row>
    <row r="355" ht="15.75" customHeight="1">
      <c r="I355" s="2"/>
    </row>
    <row r="356" ht="15.75" customHeight="1">
      <c r="I356" s="2"/>
    </row>
    <row r="357" ht="15.75" customHeight="1">
      <c r="I357" s="2"/>
    </row>
    <row r="358" ht="15.75" customHeight="1">
      <c r="I358" s="2"/>
    </row>
    <row r="359" ht="15.75" customHeight="1">
      <c r="I359" s="2"/>
    </row>
    <row r="360" ht="15.75" customHeight="1">
      <c r="I360" s="2"/>
    </row>
    <row r="361" ht="15.75" customHeight="1">
      <c r="I361" s="2"/>
    </row>
    <row r="362" ht="15.75" customHeight="1">
      <c r="I362" s="2"/>
    </row>
    <row r="363" ht="15.75" customHeight="1">
      <c r="I363" s="2"/>
    </row>
    <row r="364" ht="15.75" customHeight="1">
      <c r="I364" s="2"/>
    </row>
    <row r="365" ht="15.75" customHeight="1">
      <c r="I365" s="2"/>
    </row>
    <row r="366" ht="15.75" customHeight="1">
      <c r="I366" s="2"/>
    </row>
    <row r="367" ht="15.75" customHeight="1">
      <c r="I367" s="2"/>
    </row>
    <row r="368" ht="15.75" customHeight="1">
      <c r="I368" s="2"/>
    </row>
    <row r="369" ht="15.75" customHeight="1">
      <c r="I369" s="2"/>
    </row>
    <row r="370" ht="15.75" customHeight="1">
      <c r="I370" s="2"/>
    </row>
    <row r="371" ht="15.75" customHeight="1">
      <c r="I371" s="2"/>
    </row>
    <row r="372" ht="15.75" customHeight="1">
      <c r="I372" s="2"/>
    </row>
    <row r="373" ht="15.75" customHeight="1">
      <c r="I373" s="2"/>
    </row>
    <row r="374" ht="15.75" customHeight="1">
      <c r="I374" s="2"/>
    </row>
    <row r="375" ht="15.75" customHeight="1">
      <c r="I375" s="2"/>
    </row>
    <row r="376" ht="15.75" customHeight="1">
      <c r="I376" s="2"/>
    </row>
    <row r="377" ht="15.75" customHeight="1">
      <c r="I377" s="2"/>
    </row>
    <row r="378" ht="15.75" customHeight="1">
      <c r="I378" s="2"/>
    </row>
    <row r="379" ht="15.75" customHeight="1">
      <c r="I379" s="2"/>
    </row>
    <row r="380" ht="15.75" customHeight="1">
      <c r="I380" s="2"/>
    </row>
    <row r="381" ht="15.75" customHeight="1">
      <c r="I381" s="2"/>
    </row>
    <row r="382" ht="15.75" customHeight="1">
      <c r="I382" s="2"/>
    </row>
    <row r="383" ht="15.75" customHeight="1">
      <c r="I383" s="2"/>
    </row>
    <row r="384" ht="15.75" customHeight="1">
      <c r="I384" s="2"/>
    </row>
    <row r="385" ht="15.75" customHeight="1">
      <c r="I385" s="2"/>
    </row>
    <row r="386" ht="15.75" customHeight="1">
      <c r="I386" s="2"/>
    </row>
    <row r="387" ht="15.75" customHeight="1">
      <c r="I387" s="2"/>
    </row>
    <row r="388" ht="15.75" customHeight="1">
      <c r="I388" s="2"/>
    </row>
    <row r="389" ht="15.75" customHeight="1">
      <c r="I389" s="2"/>
    </row>
    <row r="390" ht="15.75" customHeight="1">
      <c r="I390" s="2"/>
    </row>
    <row r="391" ht="15.75" customHeight="1">
      <c r="I391" s="2"/>
    </row>
    <row r="392" ht="15.75" customHeight="1">
      <c r="I392" s="2"/>
    </row>
    <row r="393" ht="15.75" customHeight="1">
      <c r="I393" s="2"/>
    </row>
    <row r="394" ht="15.75" customHeight="1">
      <c r="I394" s="2"/>
    </row>
    <row r="395" ht="15.75" customHeight="1">
      <c r="I395" s="2"/>
    </row>
    <row r="396" ht="15.75" customHeight="1">
      <c r="I396" s="2"/>
    </row>
    <row r="397" ht="15.75" customHeight="1">
      <c r="I397" s="2"/>
    </row>
    <row r="398" ht="15.75" customHeight="1">
      <c r="I398" s="2"/>
    </row>
    <row r="399" ht="15.75" customHeight="1">
      <c r="I399" s="2"/>
    </row>
    <row r="400" ht="15.75" customHeight="1">
      <c r="I400" s="2"/>
    </row>
    <row r="401" ht="15.75" customHeight="1">
      <c r="I401" s="2"/>
    </row>
    <row r="402" ht="15.75" customHeight="1">
      <c r="I402" s="2"/>
    </row>
    <row r="403" ht="15.75" customHeight="1">
      <c r="I403" s="2"/>
    </row>
    <row r="404" ht="15.75" customHeight="1">
      <c r="I404" s="2"/>
    </row>
    <row r="405" ht="15.75" customHeight="1">
      <c r="I405" s="2"/>
    </row>
    <row r="406" ht="15.75" customHeight="1">
      <c r="I406" s="2"/>
    </row>
    <row r="407" ht="15.75" customHeight="1">
      <c r="I407" s="2"/>
    </row>
    <row r="408" ht="15.75" customHeight="1">
      <c r="I408" s="2"/>
    </row>
    <row r="409" ht="15.75" customHeight="1">
      <c r="I409" s="2"/>
    </row>
    <row r="410" ht="15.75" customHeight="1">
      <c r="I410" s="2"/>
    </row>
    <row r="411" ht="15.75" customHeight="1">
      <c r="I411" s="2"/>
    </row>
    <row r="412" ht="15.75" customHeight="1">
      <c r="I412" s="2"/>
    </row>
    <row r="413" ht="15.75" customHeight="1">
      <c r="I413" s="2"/>
    </row>
    <row r="414" ht="15.75" customHeight="1">
      <c r="I414" s="2"/>
    </row>
    <row r="415" ht="15.75" customHeight="1">
      <c r="I415" s="2"/>
    </row>
    <row r="416" ht="15.75" customHeight="1">
      <c r="I416" s="2"/>
    </row>
    <row r="417" ht="15.75" customHeight="1">
      <c r="I417" s="2"/>
    </row>
    <row r="418" ht="15.75" customHeight="1">
      <c r="I418" s="2"/>
    </row>
    <row r="419" ht="15.75" customHeight="1">
      <c r="I419" s="2"/>
    </row>
    <row r="420" ht="15.75" customHeight="1">
      <c r="I420" s="2"/>
    </row>
    <row r="421" ht="15.75" customHeight="1">
      <c r="I421" s="2"/>
    </row>
    <row r="422" ht="15.75" customHeight="1">
      <c r="I422" s="2"/>
    </row>
    <row r="423" ht="15.75" customHeight="1">
      <c r="I423" s="2"/>
    </row>
    <row r="424" ht="15.75" customHeight="1">
      <c r="I424" s="2"/>
    </row>
    <row r="425" ht="15.75" customHeight="1">
      <c r="I425" s="2"/>
    </row>
    <row r="426" ht="15.75" customHeight="1">
      <c r="I426" s="2"/>
    </row>
    <row r="427" ht="15.75" customHeight="1">
      <c r="I427" s="2"/>
    </row>
    <row r="428" ht="15.75" customHeight="1">
      <c r="I428" s="2"/>
    </row>
    <row r="429" ht="15.75" customHeight="1">
      <c r="I429" s="2"/>
    </row>
    <row r="430" ht="15.75" customHeight="1">
      <c r="I430" s="2"/>
    </row>
    <row r="431" ht="15.75" customHeight="1">
      <c r="I431" s="2"/>
    </row>
    <row r="432" ht="15.75" customHeight="1">
      <c r="I432" s="2"/>
    </row>
    <row r="433" ht="15.75" customHeight="1">
      <c r="I433" s="2"/>
    </row>
    <row r="434" ht="15.75" customHeight="1">
      <c r="I434" s="2"/>
    </row>
    <row r="435" ht="15.75" customHeight="1">
      <c r="I435" s="2"/>
    </row>
    <row r="436" ht="15.75" customHeight="1">
      <c r="I436" s="2"/>
    </row>
    <row r="437" ht="15.75" customHeight="1">
      <c r="I437" s="2"/>
    </row>
    <row r="438" ht="15.75" customHeight="1">
      <c r="I438" s="2"/>
    </row>
    <row r="439" ht="15.75" customHeight="1">
      <c r="I439" s="2"/>
    </row>
    <row r="440" ht="15.75" customHeight="1">
      <c r="I440" s="2"/>
    </row>
    <row r="441" ht="15.75" customHeight="1">
      <c r="I441" s="2"/>
    </row>
    <row r="442" ht="15.75" customHeight="1">
      <c r="I442" s="2"/>
    </row>
    <row r="443" ht="15.75" customHeight="1">
      <c r="I443" s="2"/>
    </row>
    <row r="444" ht="15.75" customHeight="1">
      <c r="I444" s="2"/>
    </row>
    <row r="445" ht="15.75" customHeight="1">
      <c r="I445" s="2"/>
    </row>
    <row r="446" ht="15.75" customHeight="1">
      <c r="I446" s="2"/>
    </row>
    <row r="447" ht="15.75" customHeight="1">
      <c r="I447" s="2"/>
    </row>
    <row r="448" ht="15.75" customHeight="1">
      <c r="I448" s="2"/>
    </row>
    <row r="449" ht="15.75" customHeight="1">
      <c r="I449" s="2"/>
    </row>
    <row r="450" ht="15.75" customHeight="1">
      <c r="I450" s="2"/>
    </row>
    <row r="451" ht="15.75" customHeight="1">
      <c r="I451" s="2"/>
    </row>
    <row r="452" ht="15.75" customHeight="1">
      <c r="I452" s="2"/>
    </row>
    <row r="453" ht="15.75" customHeight="1">
      <c r="I453" s="2"/>
    </row>
    <row r="454" ht="15.75" customHeight="1">
      <c r="I454" s="2"/>
    </row>
    <row r="455" ht="15.75" customHeight="1">
      <c r="I455" s="2"/>
    </row>
    <row r="456" ht="15.75" customHeight="1">
      <c r="I456" s="2"/>
    </row>
    <row r="457" ht="15.75" customHeight="1">
      <c r="I457" s="2"/>
    </row>
    <row r="458" ht="15.75" customHeight="1">
      <c r="I458" s="2"/>
    </row>
    <row r="459" ht="15.75" customHeight="1">
      <c r="I459" s="2"/>
    </row>
    <row r="460" ht="15.75" customHeight="1">
      <c r="I460" s="2"/>
    </row>
    <row r="461" ht="15.75" customHeight="1">
      <c r="I461" s="2"/>
    </row>
    <row r="462" ht="15.75" customHeight="1">
      <c r="I462" s="2"/>
    </row>
    <row r="463" ht="15.75" customHeight="1">
      <c r="I463" s="2"/>
    </row>
    <row r="464" ht="15.75" customHeight="1">
      <c r="I464" s="2"/>
    </row>
    <row r="465" ht="15.75" customHeight="1">
      <c r="I465" s="2"/>
    </row>
    <row r="466" ht="15.75" customHeight="1">
      <c r="I466" s="2"/>
    </row>
    <row r="467" ht="15.75" customHeight="1">
      <c r="I467" s="2"/>
    </row>
    <row r="468" ht="15.75" customHeight="1">
      <c r="I468" s="2"/>
    </row>
    <row r="469" ht="15.75" customHeight="1">
      <c r="I469" s="2"/>
    </row>
    <row r="470" ht="15.75" customHeight="1">
      <c r="I470" s="2"/>
    </row>
    <row r="471" ht="15.75" customHeight="1">
      <c r="I471" s="2"/>
    </row>
    <row r="472" ht="15.75" customHeight="1">
      <c r="I472" s="2"/>
    </row>
    <row r="473" ht="15.75" customHeight="1">
      <c r="I473" s="2"/>
    </row>
    <row r="474" ht="15.75" customHeight="1">
      <c r="I474" s="2"/>
    </row>
    <row r="475" ht="15.75" customHeight="1">
      <c r="I475" s="2"/>
    </row>
    <row r="476" ht="15.75" customHeight="1">
      <c r="I476" s="2"/>
    </row>
    <row r="477" ht="15.75" customHeight="1">
      <c r="I477" s="2"/>
    </row>
    <row r="478" ht="15.75" customHeight="1">
      <c r="I478" s="2"/>
    </row>
    <row r="479" ht="15.75" customHeight="1">
      <c r="I479" s="2"/>
    </row>
    <row r="480" ht="15.75" customHeight="1">
      <c r="I480" s="2"/>
    </row>
    <row r="481" ht="15.75" customHeight="1">
      <c r="I481" s="2"/>
    </row>
    <row r="482" ht="15.75" customHeight="1">
      <c r="I482" s="2"/>
    </row>
    <row r="483" ht="15.75" customHeight="1">
      <c r="I483" s="2"/>
    </row>
    <row r="484" ht="15.75" customHeight="1">
      <c r="I484" s="2"/>
    </row>
    <row r="485" ht="15.75" customHeight="1">
      <c r="I485" s="2"/>
    </row>
    <row r="486" ht="15.75" customHeight="1">
      <c r="I486" s="2"/>
    </row>
    <row r="487" ht="15.75" customHeight="1">
      <c r="I487" s="2"/>
    </row>
    <row r="488" ht="15.75" customHeight="1">
      <c r="I488" s="2"/>
    </row>
    <row r="489" ht="15.75" customHeight="1">
      <c r="I489" s="2"/>
    </row>
    <row r="490" ht="15.75" customHeight="1">
      <c r="I490" s="2"/>
    </row>
    <row r="491" ht="15.75" customHeight="1">
      <c r="I491" s="2"/>
    </row>
    <row r="492" ht="15.75" customHeight="1">
      <c r="I492" s="2"/>
    </row>
    <row r="493" ht="15.75" customHeight="1">
      <c r="I493" s="2"/>
    </row>
    <row r="494" ht="15.75" customHeight="1">
      <c r="I494" s="2"/>
    </row>
    <row r="495" ht="15.75" customHeight="1">
      <c r="I495" s="2"/>
    </row>
    <row r="496" ht="15.75" customHeight="1">
      <c r="I496" s="2"/>
    </row>
    <row r="497" ht="15.75" customHeight="1">
      <c r="I497" s="2"/>
    </row>
    <row r="498" ht="15.75" customHeight="1">
      <c r="I498" s="2"/>
    </row>
    <row r="499" ht="15.75" customHeight="1">
      <c r="I499" s="2"/>
    </row>
    <row r="500" ht="15.75" customHeight="1">
      <c r="I500" s="2"/>
    </row>
    <row r="501" ht="15.75" customHeight="1">
      <c r="I501" s="2"/>
    </row>
    <row r="502" ht="15.75" customHeight="1">
      <c r="I502" s="2"/>
    </row>
    <row r="503" ht="15.75" customHeight="1">
      <c r="I503" s="2"/>
    </row>
    <row r="504" ht="15.75" customHeight="1">
      <c r="I504" s="2"/>
    </row>
    <row r="505" ht="15.75" customHeight="1">
      <c r="I505" s="2"/>
    </row>
    <row r="506" ht="15.75" customHeight="1">
      <c r="I506" s="2"/>
    </row>
    <row r="507" ht="15.75" customHeight="1">
      <c r="I507" s="2"/>
    </row>
    <row r="508" ht="15.75" customHeight="1">
      <c r="I508" s="2"/>
    </row>
    <row r="509" ht="15.75" customHeight="1">
      <c r="I509" s="2"/>
    </row>
    <row r="510" ht="15.75" customHeight="1">
      <c r="I510" s="2"/>
    </row>
    <row r="511" ht="15.75" customHeight="1">
      <c r="I511" s="2"/>
    </row>
    <row r="512" ht="15.75" customHeight="1">
      <c r="I512" s="2"/>
    </row>
    <row r="513" ht="15.75" customHeight="1">
      <c r="I513" s="2"/>
    </row>
    <row r="514" ht="15.75" customHeight="1">
      <c r="I514" s="2"/>
    </row>
    <row r="515" ht="15.75" customHeight="1">
      <c r="I515" s="2"/>
    </row>
    <row r="516" ht="15.75" customHeight="1">
      <c r="I516" s="2"/>
    </row>
    <row r="517" ht="15.75" customHeight="1">
      <c r="I517" s="2"/>
    </row>
    <row r="518" ht="15.75" customHeight="1">
      <c r="I518" s="2"/>
    </row>
    <row r="519" ht="15.75" customHeight="1">
      <c r="I519" s="2"/>
    </row>
    <row r="520" ht="15.75" customHeight="1">
      <c r="I520" s="2"/>
    </row>
    <row r="521" ht="15.75" customHeight="1">
      <c r="I521" s="2"/>
    </row>
    <row r="522" ht="15.75" customHeight="1">
      <c r="I522" s="2"/>
    </row>
    <row r="523" ht="15.75" customHeight="1">
      <c r="I523" s="2"/>
    </row>
    <row r="524" ht="15.75" customHeight="1">
      <c r="I524" s="2"/>
    </row>
    <row r="525" ht="15.75" customHeight="1">
      <c r="I525" s="2"/>
    </row>
    <row r="526" ht="15.75" customHeight="1">
      <c r="I526" s="2"/>
    </row>
    <row r="527" ht="15.75" customHeight="1">
      <c r="I527" s="2"/>
    </row>
    <row r="528" ht="15.75" customHeight="1">
      <c r="I528" s="2"/>
    </row>
    <row r="529" ht="15.75" customHeight="1">
      <c r="I529" s="2"/>
    </row>
    <row r="530" ht="15.75" customHeight="1">
      <c r="I530" s="2"/>
    </row>
    <row r="531" ht="15.75" customHeight="1">
      <c r="I531" s="2"/>
    </row>
    <row r="532" ht="15.75" customHeight="1">
      <c r="I532" s="2"/>
    </row>
    <row r="533" ht="15.75" customHeight="1">
      <c r="I533" s="2"/>
    </row>
    <row r="534" ht="15.75" customHeight="1">
      <c r="I534" s="2"/>
    </row>
    <row r="535" ht="15.75" customHeight="1">
      <c r="I535" s="2"/>
    </row>
    <row r="536" ht="15.75" customHeight="1">
      <c r="I536" s="2"/>
    </row>
    <row r="537" ht="15.75" customHeight="1">
      <c r="I537" s="2"/>
    </row>
    <row r="538" ht="15.75" customHeight="1">
      <c r="I538" s="2"/>
    </row>
    <row r="539" ht="15.75" customHeight="1">
      <c r="I539" s="2"/>
    </row>
    <row r="540" ht="15.75" customHeight="1">
      <c r="I540" s="2"/>
    </row>
    <row r="541" ht="15.75" customHeight="1">
      <c r="I541" s="2"/>
    </row>
    <row r="542" ht="15.75" customHeight="1">
      <c r="I542" s="2"/>
    </row>
    <row r="543" ht="15.75" customHeight="1">
      <c r="I543" s="2"/>
    </row>
    <row r="544" ht="15.75" customHeight="1">
      <c r="I544" s="2"/>
    </row>
    <row r="545" ht="15.75" customHeight="1">
      <c r="I545" s="2"/>
    </row>
    <row r="546" ht="15.75" customHeight="1">
      <c r="I546" s="2"/>
    </row>
    <row r="547" ht="15.75" customHeight="1">
      <c r="I547" s="2"/>
    </row>
    <row r="548" ht="15.75" customHeight="1">
      <c r="I548" s="2"/>
    </row>
    <row r="549" ht="15.75" customHeight="1">
      <c r="I549" s="2"/>
    </row>
    <row r="550" ht="15.75" customHeight="1">
      <c r="I550" s="2"/>
    </row>
    <row r="551" ht="15.75" customHeight="1">
      <c r="I551" s="2"/>
    </row>
    <row r="552" ht="15.75" customHeight="1">
      <c r="I552" s="2"/>
    </row>
    <row r="553" ht="15.75" customHeight="1">
      <c r="I553" s="2"/>
    </row>
    <row r="554" ht="15.75" customHeight="1">
      <c r="I554" s="2"/>
    </row>
    <row r="555" ht="15.75" customHeight="1">
      <c r="I555" s="2"/>
    </row>
    <row r="556" ht="15.75" customHeight="1">
      <c r="I556" s="2"/>
    </row>
    <row r="557" ht="15.75" customHeight="1">
      <c r="I557" s="2"/>
    </row>
    <row r="558" ht="15.75" customHeight="1">
      <c r="I558" s="2"/>
    </row>
    <row r="559" ht="15.75" customHeight="1">
      <c r="I559" s="2"/>
    </row>
    <row r="560" ht="15.75" customHeight="1">
      <c r="I560" s="2"/>
    </row>
    <row r="561" ht="15.75" customHeight="1">
      <c r="I561" s="2"/>
    </row>
    <row r="562" ht="15.75" customHeight="1">
      <c r="I562" s="2"/>
    </row>
    <row r="563" ht="15.75" customHeight="1">
      <c r="I563" s="2"/>
    </row>
    <row r="564" ht="15.75" customHeight="1">
      <c r="I564" s="2"/>
    </row>
    <row r="565" ht="15.75" customHeight="1">
      <c r="I565" s="2"/>
    </row>
    <row r="566" ht="15.75" customHeight="1">
      <c r="I566" s="2"/>
    </row>
    <row r="567" ht="15.75" customHeight="1">
      <c r="I567" s="2"/>
    </row>
    <row r="568" ht="15.75" customHeight="1">
      <c r="I568" s="2"/>
    </row>
    <row r="569" ht="15.75" customHeight="1">
      <c r="I569" s="2"/>
    </row>
    <row r="570" ht="15.75" customHeight="1">
      <c r="I570" s="2"/>
    </row>
    <row r="571" ht="15.75" customHeight="1">
      <c r="I571" s="2"/>
    </row>
    <row r="572" ht="15.75" customHeight="1">
      <c r="I572" s="2"/>
    </row>
    <row r="573" ht="15.75" customHeight="1">
      <c r="I573" s="2"/>
    </row>
    <row r="574" ht="15.75" customHeight="1">
      <c r="I574" s="2"/>
    </row>
    <row r="575" ht="15.75" customHeight="1">
      <c r="I575" s="2"/>
    </row>
    <row r="576" ht="15.75" customHeight="1">
      <c r="I576" s="2"/>
    </row>
    <row r="577" ht="15.75" customHeight="1">
      <c r="I577" s="2"/>
    </row>
    <row r="578" ht="15.75" customHeight="1">
      <c r="I578" s="2"/>
    </row>
    <row r="579" ht="15.75" customHeight="1">
      <c r="I579" s="2"/>
    </row>
    <row r="580" ht="15.75" customHeight="1">
      <c r="I580" s="2"/>
    </row>
    <row r="581" ht="15.75" customHeight="1">
      <c r="I581" s="2"/>
    </row>
    <row r="582" ht="15.75" customHeight="1">
      <c r="I582" s="2"/>
    </row>
    <row r="583" ht="15.75" customHeight="1">
      <c r="I583" s="2"/>
    </row>
    <row r="584" ht="15.75" customHeight="1">
      <c r="I584" s="2"/>
    </row>
    <row r="585" ht="15.75" customHeight="1">
      <c r="I585" s="2"/>
    </row>
    <row r="586" ht="15.75" customHeight="1">
      <c r="I586" s="2"/>
    </row>
    <row r="587" ht="15.75" customHeight="1">
      <c r="I587" s="2"/>
    </row>
    <row r="588" ht="15.75" customHeight="1">
      <c r="I588" s="2"/>
    </row>
    <row r="589" ht="15.75" customHeight="1">
      <c r="I589" s="2"/>
    </row>
    <row r="590" ht="15.75" customHeight="1">
      <c r="I590" s="2"/>
    </row>
    <row r="591" ht="15.75" customHeight="1">
      <c r="I591" s="2"/>
    </row>
    <row r="592" ht="15.75" customHeight="1">
      <c r="I592" s="2"/>
    </row>
    <row r="593" ht="15.75" customHeight="1">
      <c r="I593" s="2"/>
    </row>
    <row r="594" ht="15.75" customHeight="1">
      <c r="I594" s="2"/>
    </row>
    <row r="595" ht="15.75" customHeight="1">
      <c r="I595" s="2"/>
    </row>
    <row r="596" ht="15.75" customHeight="1">
      <c r="I596" s="2"/>
    </row>
    <row r="597" ht="15.75" customHeight="1">
      <c r="I597" s="2"/>
    </row>
    <row r="598" ht="15.75" customHeight="1">
      <c r="I598" s="2"/>
    </row>
    <row r="599" ht="15.75" customHeight="1">
      <c r="I599" s="2"/>
    </row>
    <row r="600" ht="15.75" customHeight="1">
      <c r="I600" s="2"/>
    </row>
    <row r="601" ht="15.75" customHeight="1">
      <c r="I601" s="2"/>
    </row>
    <row r="602" ht="15.75" customHeight="1">
      <c r="I602" s="2"/>
    </row>
    <row r="603" ht="15.75" customHeight="1">
      <c r="I603" s="2"/>
    </row>
    <row r="604" ht="15.75" customHeight="1">
      <c r="I604" s="2"/>
    </row>
    <row r="605" ht="15.75" customHeight="1">
      <c r="I605" s="2"/>
    </row>
    <row r="606" ht="15.75" customHeight="1">
      <c r="I606" s="2"/>
    </row>
    <row r="607" ht="15.75" customHeight="1">
      <c r="I607" s="2"/>
    </row>
    <row r="608" ht="15.75" customHeight="1">
      <c r="I608" s="2"/>
    </row>
    <row r="609" ht="15.75" customHeight="1">
      <c r="I609" s="2"/>
    </row>
    <row r="610" ht="15.75" customHeight="1">
      <c r="I610" s="2"/>
    </row>
    <row r="611" ht="15.75" customHeight="1">
      <c r="I611" s="2"/>
    </row>
    <row r="612" ht="15.75" customHeight="1">
      <c r="I612" s="2"/>
    </row>
    <row r="613" ht="15.75" customHeight="1">
      <c r="I613" s="2"/>
    </row>
    <row r="614" ht="15.75" customHeight="1">
      <c r="I614" s="2"/>
    </row>
    <row r="615" ht="15.75" customHeight="1">
      <c r="I615" s="2"/>
    </row>
    <row r="616" ht="15.75" customHeight="1">
      <c r="I616" s="2"/>
    </row>
    <row r="617" ht="15.75" customHeight="1">
      <c r="I617" s="2"/>
    </row>
    <row r="618" ht="15.75" customHeight="1">
      <c r="I618" s="2"/>
    </row>
    <row r="619" ht="15.75" customHeight="1">
      <c r="I619" s="2"/>
    </row>
    <row r="620" ht="15.75" customHeight="1">
      <c r="I620" s="2"/>
    </row>
    <row r="621" ht="15.75" customHeight="1">
      <c r="I621" s="2"/>
    </row>
    <row r="622" ht="15.75" customHeight="1">
      <c r="I622" s="2"/>
    </row>
    <row r="623" ht="15.75" customHeight="1">
      <c r="I623" s="2"/>
    </row>
    <row r="624" ht="15.75" customHeight="1">
      <c r="I624" s="2"/>
    </row>
    <row r="625" ht="15.75" customHeight="1">
      <c r="I625" s="2"/>
    </row>
    <row r="626" ht="15.75" customHeight="1">
      <c r="I626" s="2"/>
    </row>
    <row r="627" ht="15.75" customHeight="1">
      <c r="I627" s="2"/>
    </row>
    <row r="628" ht="15.75" customHeight="1">
      <c r="I628" s="2"/>
    </row>
    <row r="629" ht="15.75" customHeight="1">
      <c r="I629" s="2"/>
    </row>
    <row r="630" ht="15.75" customHeight="1">
      <c r="I630" s="2"/>
    </row>
    <row r="631" ht="15.75" customHeight="1">
      <c r="I631" s="2"/>
    </row>
    <row r="632" ht="15.75" customHeight="1">
      <c r="I632" s="2"/>
    </row>
    <row r="633" ht="15.75" customHeight="1">
      <c r="I633" s="2"/>
    </row>
    <row r="634" ht="15.75" customHeight="1">
      <c r="I634" s="2"/>
    </row>
    <row r="635" ht="15.75" customHeight="1">
      <c r="I635" s="2"/>
    </row>
    <row r="636" ht="15.75" customHeight="1">
      <c r="I636" s="2"/>
    </row>
    <row r="637" ht="15.75" customHeight="1">
      <c r="I637" s="2"/>
    </row>
    <row r="638" ht="15.75" customHeight="1">
      <c r="I638" s="2"/>
    </row>
    <row r="639" ht="15.75" customHeight="1">
      <c r="I639" s="2"/>
    </row>
    <row r="640" ht="15.75" customHeight="1">
      <c r="I640" s="2"/>
    </row>
    <row r="641" ht="15.75" customHeight="1">
      <c r="I641" s="2"/>
    </row>
    <row r="642" ht="15.75" customHeight="1">
      <c r="I642" s="2"/>
    </row>
    <row r="643" ht="15.75" customHeight="1">
      <c r="I643" s="2"/>
    </row>
    <row r="644" ht="15.75" customHeight="1">
      <c r="I644" s="2"/>
    </row>
    <row r="645" ht="15.75" customHeight="1">
      <c r="I645" s="2"/>
    </row>
    <row r="646" ht="15.75" customHeight="1">
      <c r="I646" s="2"/>
    </row>
    <row r="647" ht="15.75" customHeight="1">
      <c r="I647" s="2"/>
    </row>
    <row r="648" ht="15.75" customHeight="1">
      <c r="I648" s="2"/>
    </row>
    <row r="649" ht="15.75" customHeight="1">
      <c r="I649" s="2"/>
    </row>
    <row r="650" ht="15.75" customHeight="1">
      <c r="I650" s="2"/>
    </row>
    <row r="651" ht="15.75" customHeight="1">
      <c r="I651" s="2"/>
    </row>
    <row r="652" ht="15.75" customHeight="1">
      <c r="I652" s="2"/>
    </row>
    <row r="653" ht="15.75" customHeight="1">
      <c r="I653" s="2"/>
    </row>
    <row r="654" ht="15.75" customHeight="1">
      <c r="I654" s="2"/>
    </row>
    <row r="655" ht="15.75" customHeight="1">
      <c r="I655" s="2"/>
    </row>
    <row r="656" ht="15.75" customHeight="1">
      <c r="I656" s="2"/>
    </row>
    <row r="657" ht="15.75" customHeight="1">
      <c r="I657" s="2"/>
    </row>
    <row r="658" ht="15.75" customHeight="1">
      <c r="I658" s="2"/>
    </row>
    <row r="659" ht="15.75" customHeight="1">
      <c r="I659" s="2"/>
    </row>
    <row r="660" ht="15.75" customHeight="1">
      <c r="I660" s="2"/>
    </row>
    <row r="661" ht="15.75" customHeight="1">
      <c r="I661" s="2"/>
    </row>
    <row r="662" ht="15.75" customHeight="1">
      <c r="I662" s="2"/>
    </row>
    <row r="663" ht="15.75" customHeight="1">
      <c r="I663" s="2"/>
    </row>
    <row r="664" ht="15.75" customHeight="1">
      <c r="I664" s="2"/>
    </row>
    <row r="665" ht="15.75" customHeight="1">
      <c r="I665" s="2"/>
    </row>
    <row r="666" ht="15.75" customHeight="1">
      <c r="I666" s="2"/>
    </row>
    <row r="667" ht="15.75" customHeight="1">
      <c r="I667" s="2"/>
    </row>
    <row r="668" ht="15.75" customHeight="1">
      <c r="I668" s="2"/>
    </row>
    <row r="669" ht="15.75" customHeight="1">
      <c r="I669" s="2"/>
    </row>
    <row r="670" ht="15.75" customHeight="1">
      <c r="I670" s="2"/>
    </row>
    <row r="671" ht="15.75" customHeight="1">
      <c r="I671" s="2"/>
    </row>
    <row r="672" ht="15.75" customHeight="1">
      <c r="I672" s="2"/>
    </row>
    <row r="673" ht="15.75" customHeight="1">
      <c r="I673" s="2"/>
    </row>
    <row r="674" ht="15.75" customHeight="1">
      <c r="I674" s="2"/>
    </row>
    <row r="675" ht="15.75" customHeight="1">
      <c r="I675" s="2"/>
    </row>
    <row r="676" ht="15.75" customHeight="1">
      <c r="I676" s="2"/>
    </row>
    <row r="677" ht="15.75" customHeight="1">
      <c r="I677" s="2"/>
    </row>
    <row r="678" ht="15.75" customHeight="1">
      <c r="I678" s="2"/>
    </row>
    <row r="679" ht="15.75" customHeight="1">
      <c r="I679" s="2"/>
    </row>
    <row r="680" ht="15.75" customHeight="1">
      <c r="I680" s="2"/>
    </row>
    <row r="681" ht="15.75" customHeight="1">
      <c r="I681" s="2"/>
    </row>
    <row r="682" ht="15.75" customHeight="1">
      <c r="I682" s="2"/>
    </row>
    <row r="683" ht="15.75" customHeight="1">
      <c r="I683" s="2"/>
    </row>
    <row r="684" ht="15.75" customHeight="1">
      <c r="I684" s="2"/>
    </row>
    <row r="685" ht="15.75" customHeight="1">
      <c r="I685" s="2"/>
    </row>
    <row r="686" ht="15.75" customHeight="1">
      <c r="I686" s="2"/>
    </row>
    <row r="687" ht="15.75" customHeight="1">
      <c r="I687" s="2"/>
    </row>
    <row r="688" ht="15.75" customHeight="1">
      <c r="I688" s="2"/>
    </row>
    <row r="689" ht="15.75" customHeight="1">
      <c r="I689" s="2"/>
    </row>
    <row r="690" ht="15.75" customHeight="1">
      <c r="I690" s="2"/>
    </row>
    <row r="691" ht="15.75" customHeight="1">
      <c r="I691" s="2"/>
    </row>
    <row r="692" ht="15.75" customHeight="1">
      <c r="I692" s="2"/>
    </row>
    <row r="693" ht="15.75" customHeight="1">
      <c r="I693" s="2"/>
    </row>
    <row r="694" ht="15.75" customHeight="1">
      <c r="I694" s="2"/>
    </row>
    <row r="695" ht="15.75" customHeight="1">
      <c r="I695" s="2"/>
    </row>
    <row r="696" ht="15.75" customHeight="1">
      <c r="I696" s="2"/>
    </row>
    <row r="697" ht="15.75" customHeight="1">
      <c r="I697" s="2"/>
    </row>
    <row r="698" ht="15.75" customHeight="1">
      <c r="I698" s="2"/>
    </row>
    <row r="699" ht="15.75" customHeight="1">
      <c r="I699" s="2"/>
    </row>
    <row r="700" ht="15.75" customHeight="1">
      <c r="I700" s="2"/>
    </row>
    <row r="701" ht="15.75" customHeight="1">
      <c r="I701" s="2"/>
    </row>
    <row r="702" ht="15.75" customHeight="1">
      <c r="I702" s="2"/>
    </row>
    <row r="703" ht="15.75" customHeight="1">
      <c r="I703" s="2"/>
    </row>
    <row r="704" ht="15.75" customHeight="1">
      <c r="I704" s="2"/>
    </row>
    <row r="705" ht="15.75" customHeight="1">
      <c r="I705" s="2"/>
    </row>
    <row r="706" ht="15.75" customHeight="1">
      <c r="I706" s="2"/>
    </row>
    <row r="707" ht="15.75" customHeight="1">
      <c r="I707" s="2"/>
    </row>
    <row r="708" ht="15.75" customHeight="1">
      <c r="I708" s="2"/>
    </row>
    <row r="709" ht="15.75" customHeight="1">
      <c r="I709" s="2"/>
    </row>
    <row r="710" ht="15.75" customHeight="1">
      <c r="I710" s="2"/>
    </row>
    <row r="711" ht="15.75" customHeight="1">
      <c r="I711" s="2"/>
    </row>
    <row r="712" ht="15.75" customHeight="1">
      <c r="I712" s="2"/>
    </row>
    <row r="713" ht="15.75" customHeight="1">
      <c r="I713" s="2"/>
    </row>
    <row r="714" ht="15.75" customHeight="1">
      <c r="I714" s="2"/>
    </row>
    <row r="715" ht="15.75" customHeight="1">
      <c r="I715" s="2"/>
    </row>
    <row r="716" ht="15.75" customHeight="1">
      <c r="I716" s="2"/>
    </row>
    <row r="717" ht="15.75" customHeight="1">
      <c r="I717" s="2"/>
    </row>
    <row r="718" ht="15.75" customHeight="1">
      <c r="I718" s="2"/>
    </row>
    <row r="719" ht="15.75" customHeight="1">
      <c r="I719" s="2"/>
    </row>
    <row r="720" ht="15.75" customHeight="1">
      <c r="I720" s="2"/>
    </row>
    <row r="721" ht="15.75" customHeight="1">
      <c r="I721" s="2"/>
    </row>
    <row r="722" ht="15.75" customHeight="1">
      <c r="I722" s="2"/>
    </row>
    <row r="723" ht="15.75" customHeight="1">
      <c r="I723" s="2"/>
    </row>
    <row r="724" ht="15.75" customHeight="1">
      <c r="I724" s="2"/>
    </row>
    <row r="725" ht="15.75" customHeight="1">
      <c r="I725" s="2"/>
    </row>
    <row r="726" ht="15.75" customHeight="1">
      <c r="I726" s="2"/>
    </row>
    <row r="727" ht="15.75" customHeight="1">
      <c r="I727" s="2"/>
    </row>
    <row r="728" ht="15.75" customHeight="1">
      <c r="I728" s="2"/>
    </row>
    <row r="729" ht="15.75" customHeight="1">
      <c r="I729" s="2"/>
    </row>
    <row r="730" ht="15.75" customHeight="1">
      <c r="I730" s="2"/>
    </row>
    <row r="731" ht="15.75" customHeight="1">
      <c r="I731" s="2"/>
    </row>
    <row r="732" ht="15.75" customHeight="1">
      <c r="I732" s="2"/>
    </row>
    <row r="733" ht="15.75" customHeight="1">
      <c r="I733" s="2"/>
    </row>
    <row r="734" ht="15.75" customHeight="1">
      <c r="I734" s="2"/>
    </row>
    <row r="735" ht="15.75" customHeight="1">
      <c r="I735" s="2"/>
    </row>
    <row r="736" ht="15.75" customHeight="1">
      <c r="I736" s="2"/>
    </row>
    <row r="737" ht="15.75" customHeight="1">
      <c r="I737" s="2"/>
    </row>
    <row r="738" ht="15.75" customHeight="1">
      <c r="I738" s="2"/>
    </row>
    <row r="739" ht="15.75" customHeight="1">
      <c r="I739" s="2"/>
    </row>
    <row r="740" ht="15.75" customHeight="1">
      <c r="I740" s="2"/>
    </row>
    <row r="741" ht="15.75" customHeight="1">
      <c r="I741" s="2"/>
    </row>
    <row r="742" ht="15.75" customHeight="1">
      <c r="I742" s="2"/>
    </row>
    <row r="743" ht="15.75" customHeight="1">
      <c r="I743" s="2"/>
    </row>
    <row r="744" ht="15.75" customHeight="1">
      <c r="I744" s="2"/>
    </row>
    <row r="745" ht="15.75" customHeight="1">
      <c r="I745" s="2"/>
    </row>
    <row r="746" ht="15.75" customHeight="1">
      <c r="I746" s="2"/>
    </row>
    <row r="747" ht="15.75" customHeight="1">
      <c r="I747" s="2"/>
    </row>
    <row r="748" ht="15.75" customHeight="1">
      <c r="I748" s="2"/>
    </row>
    <row r="749" ht="15.75" customHeight="1">
      <c r="I749" s="2"/>
    </row>
    <row r="750" ht="15.75" customHeight="1">
      <c r="I750" s="2"/>
    </row>
    <row r="751" ht="15.75" customHeight="1">
      <c r="I751" s="2"/>
    </row>
    <row r="752" ht="15.75" customHeight="1">
      <c r="I752" s="2"/>
    </row>
    <row r="753" ht="15.75" customHeight="1">
      <c r="I753" s="2"/>
    </row>
    <row r="754" ht="15.75" customHeight="1">
      <c r="I754" s="2"/>
    </row>
    <row r="755" ht="15.75" customHeight="1">
      <c r="I755" s="2"/>
    </row>
    <row r="756" ht="15.75" customHeight="1">
      <c r="I756" s="2"/>
    </row>
    <row r="757" ht="15.75" customHeight="1">
      <c r="I757" s="2"/>
    </row>
    <row r="758" ht="15.75" customHeight="1">
      <c r="I758" s="2"/>
    </row>
    <row r="759" ht="15.75" customHeight="1">
      <c r="I759" s="2"/>
    </row>
    <row r="760" ht="15.75" customHeight="1">
      <c r="I760" s="2"/>
    </row>
    <row r="761" ht="15.75" customHeight="1">
      <c r="I761" s="2"/>
    </row>
    <row r="762" ht="15.75" customHeight="1">
      <c r="I762" s="2"/>
    </row>
    <row r="763" ht="15.75" customHeight="1">
      <c r="I763" s="2"/>
    </row>
    <row r="764" ht="15.75" customHeight="1">
      <c r="I764" s="2"/>
    </row>
    <row r="765" ht="15.75" customHeight="1">
      <c r="I765" s="2"/>
    </row>
    <row r="766" ht="15.75" customHeight="1">
      <c r="I766" s="2"/>
    </row>
    <row r="767" ht="15.75" customHeight="1">
      <c r="I767" s="2"/>
    </row>
    <row r="768" ht="15.75" customHeight="1">
      <c r="I768" s="2"/>
    </row>
    <row r="769" ht="15.75" customHeight="1">
      <c r="I769" s="2"/>
    </row>
    <row r="770" ht="15.75" customHeight="1">
      <c r="I770" s="2"/>
    </row>
    <row r="771" ht="15.75" customHeight="1">
      <c r="I771" s="2"/>
    </row>
    <row r="772" ht="15.75" customHeight="1">
      <c r="I772" s="2"/>
    </row>
    <row r="773" ht="15.75" customHeight="1">
      <c r="I773" s="2"/>
    </row>
    <row r="774" ht="15.75" customHeight="1">
      <c r="I774" s="2"/>
    </row>
    <row r="775" ht="15.75" customHeight="1">
      <c r="I775" s="2"/>
    </row>
    <row r="776" ht="15.75" customHeight="1">
      <c r="I776" s="2"/>
    </row>
    <row r="777" ht="15.75" customHeight="1">
      <c r="I777" s="2"/>
    </row>
    <row r="778" ht="15.75" customHeight="1">
      <c r="I778" s="2"/>
    </row>
    <row r="779" ht="15.75" customHeight="1">
      <c r="I779" s="2"/>
    </row>
    <row r="780" ht="15.75" customHeight="1">
      <c r="I780" s="2"/>
    </row>
    <row r="781" ht="15.75" customHeight="1">
      <c r="I781" s="2"/>
    </row>
    <row r="782" ht="15.75" customHeight="1">
      <c r="I782" s="2"/>
    </row>
    <row r="783" ht="15.75" customHeight="1">
      <c r="I783" s="2"/>
    </row>
    <row r="784" ht="15.75" customHeight="1">
      <c r="I784" s="2"/>
    </row>
    <row r="785" ht="15.75" customHeight="1">
      <c r="I785" s="2"/>
    </row>
    <row r="786" ht="15.75" customHeight="1">
      <c r="I786" s="2"/>
    </row>
    <row r="787" ht="15.75" customHeight="1">
      <c r="I787" s="2"/>
    </row>
    <row r="788" ht="15.75" customHeight="1">
      <c r="I788" s="2"/>
    </row>
    <row r="789" ht="15.75" customHeight="1">
      <c r="I789" s="2"/>
    </row>
    <row r="790" ht="15.75" customHeight="1">
      <c r="I790" s="2"/>
    </row>
    <row r="791" ht="15.75" customHeight="1">
      <c r="I791" s="2"/>
    </row>
    <row r="792" ht="15.75" customHeight="1">
      <c r="I792" s="2"/>
    </row>
    <row r="793" ht="15.75" customHeight="1">
      <c r="I793" s="2"/>
    </row>
    <row r="794" ht="15.75" customHeight="1">
      <c r="I794" s="2"/>
    </row>
    <row r="795" ht="15.75" customHeight="1">
      <c r="I795" s="2"/>
    </row>
    <row r="796" ht="15.75" customHeight="1">
      <c r="I796" s="2"/>
    </row>
    <row r="797" ht="15.75" customHeight="1">
      <c r="I797" s="2"/>
    </row>
    <row r="798" ht="15.75" customHeight="1">
      <c r="I798" s="2"/>
    </row>
    <row r="799" ht="15.75" customHeight="1">
      <c r="I799" s="2"/>
    </row>
    <row r="800" ht="15.75" customHeight="1">
      <c r="I800" s="2"/>
    </row>
    <row r="801" ht="15.75" customHeight="1">
      <c r="I801" s="2"/>
    </row>
    <row r="802" ht="15.75" customHeight="1">
      <c r="I802" s="2"/>
    </row>
    <row r="803" ht="15.75" customHeight="1">
      <c r="I803" s="2"/>
    </row>
    <row r="804" ht="15.75" customHeight="1">
      <c r="I804" s="2"/>
    </row>
    <row r="805" ht="15.75" customHeight="1">
      <c r="I805" s="2"/>
    </row>
    <row r="806" ht="15.75" customHeight="1">
      <c r="I806" s="2"/>
    </row>
    <row r="807" ht="15.75" customHeight="1">
      <c r="I807" s="2"/>
    </row>
    <row r="808" ht="15.75" customHeight="1">
      <c r="I808" s="2"/>
    </row>
    <row r="809" ht="15.75" customHeight="1">
      <c r="I809" s="2"/>
    </row>
    <row r="810" ht="15.75" customHeight="1">
      <c r="I810" s="2"/>
    </row>
    <row r="811" ht="15.75" customHeight="1">
      <c r="I811" s="2"/>
    </row>
    <row r="812" ht="15.75" customHeight="1">
      <c r="I812" s="2"/>
    </row>
    <row r="813" ht="15.75" customHeight="1">
      <c r="I813" s="2"/>
    </row>
    <row r="814" ht="15.75" customHeight="1">
      <c r="I814" s="2"/>
    </row>
    <row r="815" ht="15.75" customHeight="1">
      <c r="I815" s="2"/>
    </row>
    <row r="816" ht="15.75" customHeight="1">
      <c r="I816" s="2"/>
    </row>
    <row r="817" ht="15.75" customHeight="1">
      <c r="I817" s="2"/>
    </row>
    <row r="818" ht="15.75" customHeight="1">
      <c r="I818" s="2"/>
    </row>
    <row r="819" ht="15.75" customHeight="1">
      <c r="I819" s="2"/>
    </row>
    <row r="820" ht="15.75" customHeight="1">
      <c r="I820" s="2"/>
    </row>
    <row r="821" ht="15.75" customHeight="1">
      <c r="I821" s="2"/>
    </row>
    <row r="822" ht="15.75" customHeight="1">
      <c r="I822" s="2"/>
    </row>
    <row r="823" ht="15.75" customHeight="1">
      <c r="I823" s="2"/>
    </row>
    <row r="824" ht="15.75" customHeight="1">
      <c r="I824" s="2"/>
    </row>
    <row r="825" ht="15.75" customHeight="1">
      <c r="I825" s="2"/>
    </row>
    <row r="826" ht="15.75" customHeight="1">
      <c r="I826" s="2"/>
    </row>
    <row r="827" ht="15.75" customHeight="1">
      <c r="I827" s="2"/>
    </row>
    <row r="828" ht="15.75" customHeight="1">
      <c r="I828" s="2"/>
    </row>
    <row r="829" ht="15.75" customHeight="1">
      <c r="I829" s="2"/>
    </row>
    <row r="830" ht="15.75" customHeight="1">
      <c r="I830" s="2"/>
    </row>
    <row r="831" ht="15.75" customHeight="1">
      <c r="I831" s="2"/>
    </row>
    <row r="832" ht="15.75" customHeight="1">
      <c r="I832" s="2"/>
    </row>
    <row r="833" ht="15.75" customHeight="1">
      <c r="I833" s="2"/>
    </row>
    <row r="834" ht="15.75" customHeight="1">
      <c r="I834" s="2"/>
    </row>
    <row r="835" ht="15.75" customHeight="1">
      <c r="I835" s="2"/>
    </row>
    <row r="836" ht="15.75" customHeight="1">
      <c r="I836" s="2"/>
    </row>
    <row r="837" ht="15.75" customHeight="1">
      <c r="I837" s="2"/>
    </row>
    <row r="838" ht="15.75" customHeight="1">
      <c r="I838" s="2"/>
    </row>
    <row r="839" ht="15.75" customHeight="1">
      <c r="I839" s="2"/>
    </row>
    <row r="840" ht="15.75" customHeight="1">
      <c r="I840" s="2"/>
    </row>
    <row r="841" ht="15.75" customHeight="1">
      <c r="I841" s="2"/>
    </row>
    <row r="842" ht="15.75" customHeight="1">
      <c r="I842" s="2"/>
    </row>
    <row r="843" ht="15.75" customHeight="1">
      <c r="I843" s="2"/>
    </row>
    <row r="844" ht="15.75" customHeight="1">
      <c r="I844" s="2"/>
    </row>
    <row r="845" ht="15.75" customHeight="1">
      <c r="I845" s="2"/>
    </row>
    <row r="846" ht="15.75" customHeight="1">
      <c r="I846" s="2"/>
    </row>
    <row r="847" ht="15.75" customHeight="1">
      <c r="I847" s="2"/>
    </row>
    <row r="848" ht="15.75" customHeight="1">
      <c r="I848" s="2"/>
    </row>
    <row r="849" ht="15.75" customHeight="1">
      <c r="I849" s="2"/>
    </row>
    <row r="850" ht="15.75" customHeight="1">
      <c r="I850" s="2"/>
    </row>
    <row r="851" ht="15.75" customHeight="1">
      <c r="I851" s="2"/>
    </row>
    <row r="852" ht="15.75" customHeight="1">
      <c r="I852" s="2"/>
    </row>
    <row r="853" ht="15.75" customHeight="1">
      <c r="I853" s="2"/>
    </row>
    <row r="854" ht="15.75" customHeight="1">
      <c r="I854" s="2"/>
    </row>
    <row r="855" ht="15.75" customHeight="1">
      <c r="I855" s="2"/>
    </row>
    <row r="856" ht="15.75" customHeight="1">
      <c r="I856" s="2"/>
    </row>
    <row r="857" ht="15.75" customHeight="1">
      <c r="I857" s="2"/>
    </row>
    <row r="858" ht="15.75" customHeight="1">
      <c r="I858" s="2"/>
    </row>
    <row r="859" ht="15.75" customHeight="1">
      <c r="I859" s="2"/>
    </row>
    <row r="860" ht="15.75" customHeight="1">
      <c r="I860" s="2"/>
    </row>
    <row r="861" ht="15.75" customHeight="1">
      <c r="I861" s="2"/>
    </row>
    <row r="862" ht="15.75" customHeight="1">
      <c r="I862" s="2"/>
    </row>
    <row r="863" ht="15.75" customHeight="1">
      <c r="I863" s="2"/>
    </row>
    <row r="864" ht="15.75" customHeight="1">
      <c r="I864" s="2"/>
    </row>
    <row r="865" ht="15.75" customHeight="1">
      <c r="I865" s="2"/>
    </row>
    <row r="866" ht="15.75" customHeight="1">
      <c r="I866" s="2"/>
    </row>
    <row r="867" ht="15.75" customHeight="1">
      <c r="I867" s="2"/>
    </row>
    <row r="868" ht="15.75" customHeight="1">
      <c r="I868" s="2"/>
    </row>
    <row r="869" ht="15.75" customHeight="1">
      <c r="I869" s="2"/>
    </row>
    <row r="870" ht="15.75" customHeight="1">
      <c r="I870" s="2"/>
    </row>
    <row r="871" ht="15.75" customHeight="1">
      <c r="I871" s="2"/>
    </row>
    <row r="872" ht="15.75" customHeight="1">
      <c r="I872" s="2"/>
    </row>
    <row r="873" ht="15.75" customHeight="1">
      <c r="I873" s="2"/>
    </row>
    <row r="874" ht="15.75" customHeight="1">
      <c r="I874" s="2"/>
    </row>
    <row r="875" ht="15.75" customHeight="1">
      <c r="I875" s="2"/>
    </row>
    <row r="876" ht="15.75" customHeight="1">
      <c r="I876" s="2"/>
    </row>
    <row r="877" ht="15.75" customHeight="1">
      <c r="I877" s="2"/>
    </row>
    <row r="878" ht="15.75" customHeight="1">
      <c r="I878" s="2"/>
    </row>
    <row r="879" ht="15.75" customHeight="1">
      <c r="I879" s="2"/>
    </row>
    <row r="880" ht="15.75" customHeight="1">
      <c r="I880" s="2"/>
    </row>
    <row r="881" ht="15.75" customHeight="1">
      <c r="I881" s="2"/>
    </row>
    <row r="882" ht="15.75" customHeight="1">
      <c r="I882" s="2"/>
    </row>
    <row r="883" ht="15.75" customHeight="1">
      <c r="I883" s="2"/>
    </row>
    <row r="884" ht="15.75" customHeight="1">
      <c r="I884" s="2"/>
    </row>
    <row r="885" ht="15.75" customHeight="1">
      <c r="I885" s="2"/>
    </row>
    <row r="886" ht="15.75" customHeight="1">
      <c r="I886" s="2"/>
    </row>
    <row r="887" ht="15.75" customHeight="1">
      <c r="I887" s="2"/>
    </row>
    <row r="888" ht="15.75" customHeight="1">
      <c r="I888" s="2"/>
    </row>
    <row r="889" ht="15.75" customHeight="1">
      <c r="I889" s="2"/>
    </row>
    <row r="890" ht="15.75" customHeight="1">
      <c r="I890" s="2"/>
    </row>
    <row r="891" ht="15.75" customHeight="1">
      <c r="I891" s="2"/>
    </row>
    <row r="892" ht="15.75" customHeight="1">
      <c r="I892" s="2"/>
    </row>
    <row r="893" ht="15.75" customHeight="1">
      <c r="I893" s="2"/>
    </row>
    <row r="894" ht="15.75" customHeight="1">
      <c r="I894" s="2"/>
    </row>
    <row r="895" ht="15.75" customHeight="1">
      <c r="I895" s="2"/>
    </row>
    <row r="896" ht="15.75" customHeight="1">
      <c r="I896" s="2"/>
    </row>
    <row r="897" ht="15.75" customHeight="1">
      <c r="I897" s="2"/>
    </row>
    <row r="898" ht="15.75" customHeight="1">
      <c r="I898" s="2"/>
    </row>
    <row r="899" ht="15.75" customHeight="1">
      <c r="I899" s="2"/>
    </row>
    <row r="900" ht="15.75" customHeight="1">
      <c r="I900" s="2"/>
    </row>
    <row r="901" ht="15.75" customHeight="1">
      <c r="I901" s="2"/>
    </row>
    <row r="902" ht="15.75" customHeight="1">
      <c r="I902" s="2"/>
    </row>
    <row r="903" ht="15.75" customHeight="1">
      <c r="I903" s="2"/>
    </row>
    <row r="904" ht="15.75" customHeight="1">
      <c r="I904" s="2"/>
    </row>
    <row r="905" ht="15.75" customHeight="1">
      <c r="I905" s="2"/>
    </row>
    <row r="906" ht="15.75" customHeight="1">
      <c r="I906" s="2"/>
    </row>
    <row r="907" ht="15.75" customHeight="1">
      <c r="I907" s="2"/>
    </row>
    <row r="908" ht="15.75" customHeight="1">
      <c r="I908" s="2"/>
    </row>
    <row r="909" ht="15.75" customHeight="1">
      <c r="I909" s="2"/>
    </row>
    <row r="910" ht="15.75" customHeight="1">
      <c r="I910" s="2"/>
    </row>
    <row r="911" ht="15.75" customHeight="1">
      <c r="I911" s="2"/>
    </row>
    <row r="912" ht="15.75" customHeight="1">
      <c r="I912" s="2"/>
    </row>
    <row r="913" ht="15.75" customHeight="1">
      <c r="I913" s="2"/>
    </row>
    <row r="914" ht="15.75" customHeight="1">
      <c r="I914" s="2"/>
    </row>
    <row r="915" ht="15.75" customHeight="1">
      <c r="I915" s="2"/>
    </row>
    <row r="916" ht="15.75" customHeight="1">
      <c r="I916" s="2"/>
    </row>
    <row r="917" ht="15.75" customHeight="1">
      <c r="I917" s="2"/>
    </row>
    <row r="918" ht="15.75" customHeight="1">
      <c r="I918" s="2"/>
    </row>
    <row r="919" ht="15.75" customHeight="1">
      <c r="I919" s="2"/>
    </row>
    <row r="920" ht="15.75" customHeight="1">
      <c r="I920" s="2"/>
    </row>
    <row r="921" ht="15.75" customHeight="1">
      <c r="I921" s="2"/>
    </row>
    <row r="922" ht="15.75" customHeight="1">
      <c r="I922" s="2"/>
    </row>
    <row r="923" ht="15.75" customHeight="1">
      <c r="I923" s="2"/>
    </row>
    <row r="924" ht="15.75" customHeight="1">
      <c r="I924" s="2"/>
    </row>
    <row r="925" ht="15.75" customHeight="1">
      <c r="I925" s="2"/>
    </row>
    <row r="926" ht="15.75" customHeight="1">
      <c r="I926" s="2"/>
    </row>
    <row r="927" ht="15.75" customHeight="1">
      <c r="I927" s="2"/>
    </row>
    <row r="928" ht="15.75" customHeight="1">
      <c r="I928" s="2"/>
    </row>
    <row r="929" ht="15.75" customHeight="1">
      <c r="I929" s="2"/>
    </row>
    <row r="930" ht="15.75" customHeight="1">
      <c r="I930" s="2"/>
    </row>
    <row r="931" ht="15.75" customHeight="1">
      <c r="I931" s="2"/>
    </row>
    <row r="932" ht="15.75" customHeight="1">
      <c r="I932" s="2"/>
    </row>
    <row r="933" ht="15.75" customHeight="1">
      <c r="I933" s="2"/>
    </row>
    <row r="934" ht="15.75" customHeight="1">
      <c r="I934" s="2"/>
    </row>
    <row r="935" ht="15.75" customHeight="1">
      <c r="I935" s="2"/>
    </row>
    <row r="936" ht="15.75" customHeight="1">
      <c r="I936" s="2"/>
    </row>
    <row r="937" ht="15.75" customHeight="1">
      <c r="I937" s="2"/>
    </row>
    <row r="938" ht="15.75" customHeight="1">
      <c r="I938" s="2"/>
    </row>
    <row r="939" ht="15.75" customHeight="1">
      <c r="I939" s="2"/>
    </row>
    <row r="940" ht="15.75" customHeight="1">
      <c r="I940" s="2"/>
    </row>
    <row r="941" ht="15.75" customHeight="1">
      <c r="I941" s="2"/>
    </row>
    <row r="942" ht="15.75" customHeight="1">
      <c r="I942" s="2"/>
    </row>
    <row r="943" ht="15.75" customHeight="1">
      <c r="I943" s="2"/>
    </row>
    <row r="944" ht="15.75" customHeight="1">
      <c r="I944" s="2"/>
    </row>
    <row r="945" ht="15.75" customHeight="1">
      <c r="I945" s="2"/>
    </row>
    <row r="946" ht="15.75" customHeight="1">
      <c r="I946" s="2"/>
    </row>
    <row r="947" ht="15.75" customHeight="1">
      <c r="I947" s="2"/>
    </row>
    <row r="948" ht="15.75" customHeight="1">
      <c r="I948" s="2"/>
    </row>
    <row r="949" ht="15.75" customHeight="1">
      <c r="I949" s="2"/>
    </row>
    <row r="950" ht="15.75" customHeight="1">
      <c r="I950" s="2"/>
    </row>
    <row r="951" ht="15.75" customHeight="1">
      <c r="I951" s="2"/>
    </row>
    <row r="952" ht="15.75" customHeight="1">
      <c r="I952" s="2"/>
    </row>
    <row r="953" ht="15.75" customHeight="1">
      <c r="I953" s="2"/>
    </row>
    <row r="954" ht="15.75" customHeight="1">
      <c r="I954" s="2"/>
    </row>
    <row r="955" ht="15.75" customHeight="1">
      <c r="I955" s="2"/>
    </row>
    <row r="956" ht="15.75" customHeight="1">
      <c r="I956" s="2"/>
    </row>
    <row r="957" ht="15.75" customHeight="1">
      <c r="I957" s="2"/>
    </row>
    <row r="958" ht="15.75" customHeight="1">
      <c r="I958" s="2"/>
    </row>
    <row r="959" ht="15.75" customHeight="1">
      <c r="I959" s="2"/>
    </row>
    <row r="960" ht="15.75" customHeight="1">
      <c r="I960" s="2"/>
    </row>
    <row r="961" ht="15.75" customHeight="1">
      <c r="I961" s="2"/>
    </row>
    <row r="962" ht="15.75" customHeight="1">
      <c r="I962" s="2"/>
    </row>
    <row r="963" ht="15.75" customHeight="1">
      <c r="I963" s="2"/>
    </row>
    <row r="964" ht="15.75" customHeight="1">
      <c r="I964" s="2"/>
    </row>
    <row r="965" ht="15.75" customHeight="1">
      <c r="I965" s="2"/>
    </row>
    <row r="966" ht="15.75" customHeight="1">
      <c r="I966" s="2"/>
    </row>
    <row r="967" ht="15.75" customHeight="1">
      <c r="I967" s="2"/>
    </row>
    <row r="968" ht="15.75" customHeight="1">
      <c r="I968" s="2"/>
    </row>
    <row r="969" ht="15.75" customHeight="1">
      <c r="I969" s="2"/>
    </row>
    <row r="970" ht="15.75" customHeight="1">
      <c r="I970" s="2"/>
    </row>
    <row r="971" ht="15.75" customHeight="1">
      <c r="I971" s="2"/>
    </row>
    <row r="972" ht="15.75" customHeight="1">
      <c r="I972" s="2"/>
    </row>
    <row r="973" ht="15.75" customHeight="1">
      <c r="I973" s="2"/>
    </row>
    <row r="974" ht="15.75" customHeight="1">
      <c r="I974" s="2"/>
    </row>
    <row r="975" ht="15.75" customHeight="1">
      <c r="I975" s="2"/>
    </row>
    <row r="976" ht="15.75" customHeight="1">
      <c r="I976" s="2"/>
    </row>
    <row r="977" ht="15.75" customHeight="1">
      <c r="I977" s="2"/>
    </row>
    <row r="978" ht="15.75" customHeight="1">
      <c r="I978" s="2"/>
    </row>
    <row r="979" ht="15.75" customHeight="1">
      <c r="I979" s="2"/>
    </row>
    <row r="980" ht="15.75" customHeight="1">
      <c r="I980" s="2"/>
    </row>
    <row r="981" ht="15.75" customHeight="1">
      <c r="I981" s="2"/>
    </row>
    <row r="982" ht="15.75" customHeight="1">
      <c r="I982" s="2"/>
    </row>
    <row r="983" ht="15.75" customHeight="1">
      <c r="I983" s="2"/>
    </row>
    <row r="984" ht="15.75" customHeight="1">
      <c r="I984" s="2"/>
    </row>
    <row r="985" ht="15.75" customHeight="1">
      <c r="I985" s="2"/>
    </row>
    <row r="986" ht="15.75" customHeight="1">
      <c r="I986" s="2"/>
    </row>
    <row r="987" ht="15.75" customHeight="1">
      <c r="I987" s="2"/>
    </row>
    <row r="988" ht="15.75" customHeight="1">
      <c r="I988" s="2"/>
    </row>
    <row r="989" ht="15.75" customHeight="1">
      <c r="I989" s="2"/>
    </row>
    <row r="990" ht="15.75" customHeight="1">
      <c r="I990" s="2"/>
    </row>
    <row r="991" ht="15.75" customHeight="1">
      <c r="I991" s="2"/>
    </row>
    <row r="992" ht="15.75" customHeight="1">
      <c r="I992" s="2"/>
    </row>
    <row r="993" ht="15.75" customHeight="1">
      <c r="I993" s="2"/>
    </row>
    <row r="994" ht="15.75" customHeight="1">
      <c r="I994" s="2"/>
    </row>
    <row r="995" ht="15.75" customHeight="1">
      <c r="I995" s="2"/>
    </row>
    <row r="996" ht="15.75" customHeight="1">
      <c r="I996" s="2"/>
    </row>
    <row r="997" ht="15.75" customHeight="1">
      <c r="I997" s="2"/>
    </row>
    <row r="998" ht="15.75" customHeight="1">
      <c r="I998" s="2"/>
    </row>
    <row r="999" ht="15.75" customHeight="1">
      <c r="I999" s="2"/>
    </row>
    <row r="1000" ht="15.75" customHeight="1">
      <c r="I1000" s="2"/>
    </row>
  </sheetData>
  <mergeCells count="6">
    <mergeCell ref="A2:H2"/>
    <mergeCell ref="I2:O2"/>
    <mergeCell ref="Q2:W2"/>
    <mergeCell ref="Y2:AE2"/>
    <mergeCell ref="A43:C43"/>
    <mergeCell ref="A112:G112"/>
  </mergeCells>
  <printOptions/>
  <pageMargins bottom="0.75" footer="0.0" header="0.0" left="0.7" right="0.7" top="0.75"/>
  <pageSetup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2011-02-22T17:53:06Z</dcterms:created>
  <dc:creator>Mike Errigo</dc:creator>
</cp:coreProperties>
</file>